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acie\Desktop\projekt\"/>
    </mc:Choice>
  </mc:AlternateContent>
  <xr:revisionPtr revIDLastSave="0" documentId="13_ncr:1_{9DDDFF81-BA88-41E2-A4C2-FA16196B8629}" xr6:coauthVersionLast="47" xr6:coauthVersionMax="47" xr10:uidLastSave="{00000000-0000-0000-0000-000000000000}"/>
  <bookViews>
    <workbookView xWindow="-120" yWindow="-120" windowWidth="29040" windowHeight="15720" firstSheet="14" activeTab="15" xr2:uid="{00000000-000D-0000-FFFF-FFFF00000000}"/>
  </bookViews>
  <sheets>
    <sheet name="original data" sheetId="3" r:id="rId1"/>
    <sheet name="working data" sheetId="4" r:id="rId2"/>
    <sheet name="R, r and ACFs" sheetId="5" r:id="rId3"/>
    <sheet name="ARCH(5)" sheetId="6" r:id="rId4"/>
    <sheet name="Histograms and JB test" sheetId="7" r:id="rId5"/>
    <sheet name="AR(0) - GARCH(1,1) - Solver" sheetId="9" r:id="rId6"/>
    <sheet name="AR(0)-GARCH(1,1) Norm" sheetId="10" r:id="rId7"/>
    <sheet name="AR(0)-GARCH Std" sheetId="11" r:id="rId8"/>
    <sheet name="AR(0)-GARCH(1,1) iM Norm" sheetId="16" r:id="rId9"/>
    <sheet name="AR(0)-GARCH(1,1) iM Std" sheetId="17" r:id="rId10"/>
    <sheet name="AR(0)-GJR-GARCH(1,1) Norm" sheetId="12" r:id="rId11"/>
    <sheet name="AR(0)-GJR-GARCH(1,1) Std" sheetId="13" r:id="rId12"/>
    <sheet name="AR(0)-GJR-GARCH(1,1) iM Norm" sheetId="18" r:id="rId13"/>
    <sheet name="AR(0)-GJR-GARCH(1,1) iM Std" sheetId="19" r:id="rId14"/>
    <sheet name="AR(0)-E-GARCH(1,1) Norm" sheetId="14" r:id="rId15"/>
    <sheet name="AR(0)-E-GARCH(1,1) Std" sheetId="15" r:id="rId16"/>
    <sheet name="AR(0)-E-GARCH(1,1) iM Norm" sheetId="20" r:id="rId17"/>
    <sheet name="AR(0)-E-GARCH(1,1) iM Std" sheetId="21" r:id="rId18"/>
    <sheet name="Kryteria Informacyjne" sheetId="22" r:id="rId19"/>
  </sheets>
  <definedNames>
    <definedName name="ExternalData_1" localSheetId="0" hidden="1">'original data'!#REF!</definedName>
    <definedName name="solver_adj" localSheetId="5" hidden="1">'AR(0) - GARCH(1,1) - Solver'!$T$31,'AR(0) - GARCH(1,1) - Solver'!$T$37:$T$39</definedName>
    <definedName name="solver_cvg" localSheetId="5" hidden="1">0.00001</definedName>
    <definedName name="solver_drv" localSheetId="5" hidden="1">2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0" localSheetId="5" hidden="1">'AR(0) - GARCH(1,1) - Solver'!$T$37:$T$39</definedName>
    <definedName name="solver_lhs1" localSheetId="5" hidden="1">'AR(0) - GARCH(1,1) - Solver'!$T$37:$T$39</definedName>
    <definedName name="solver_lhs2" localSheetId="5" hidden="1">'AR(0) - GARCH(1,1) - Solver'!$T$53</definedName>
    <definedName name="solver_lhs3" localSheetId="5" hidden="1">'AR(0) - GARCH(1,1) - Solver'!$T$53</definedName>
    <definedName name="solver_lhs4" localSheetId="5" hidden="1">'AR(0) - GARCH(1,1) - Solver'!$T$53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2</definedName>
    <definedName name="solver_nod" localSheetId="5" hidden="1">2147483647</definedName>
    <definedName name="solver_num" localSheetId="5" hidden="1">2</definedName>
    <definedName name="solver_nwt" localSheetId="5" hidden="1">1</definedName>
    <definedName name="solver_opt" localSheetId="5" hidden="1">'AR(0) - GARCH(1,1) - Solver'!$T$46</definedName>
    <definedName name="solver_pre" localSheetId="5" hidden="1">0.000001</definedName>
    <definedName name="solver_rbv" localSheetId="5" hidden="1">2</definedName>
    <definedName name="solver_rel0" localSheetId="5" hidden="1">3</definedName>
    <definedName name="solver_rel1" localSheetId="5" hidden="1">3</definedName>
    <definedName name="solver_rel2" localSheetId="5" hidden="1">1</definedName>
    <definedName name="solver_rel3" localSheetId="5" hidden="1">1</definedName>
    <definedName name="solver_rel4" localSheetId="5" hidden="1">1</definedName>
    <definedName name="solver_rhs0" localSheetId="5" hidden="1">0.000001</definedName>
    <definedName name="solver_rhs1" localSheetId="5" hidden="1">0.000001</definedName>
    <definedName name="solver_rhs2" localSheetId="5" hidden="1">0.999999</definedName>
    <definedName name="solver_rhs3" localSheetId="5" hidden="1">0.999999</definedName>
    <definedName name="solver_rhs4" localSheetId="5" hidden="1">0.999999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9" l="1"/>
  <c r="K11" i="9" s="1"/>
  <c r="T48" i="9"/>
  <c r="Q10" i="6" l="1" a="1"/>
  <c r="Q10" i="6" s="1"/>
  <c r="T127" i="9"/>
  <c r="T120" i="9" a="1"/>
  <c r="T120" i="9" s="1"/>
  <c r="T116" i="9" a="1"/>
  <c r="T116" i="9" s="1"/>
  <c r="T122" i="9" s="1"/>
  <c r="R17" i="6"/>
  <c r="R33" i="6" s="1"/>
  <c r="R40" i="6" s="1"/>
  <c r="R19" i="6"/>
  <c r="D6" i="6"/>
  <c r="R18" i="6"/>
  <c r="G13" i="5"/>
  <c r="F13" i="5"/>
  <c r="E13" i="5"/>
  <c r="T53" i="9"/>
  <c r="V127" i="9" l="1"/>
  <c r="U127" i="9"/>
  <c r="AC88" i="9" a="1"/>
  <c r="AC88" i="9" s="1"/>
  <c r="AC87" i="9" a="1"/>
  <c r="AC87" i="9" s="1"/>
  <c r="AC86" i="9" a="1"/>
  <c r="AC86" i="9" s="1"/>
  <c r="AC85" i="9" a="1"/>
  <c r="AC85" i="9" s="1"/>
  <c r="AC84" i="9" a="1"/>
  <c r="AC84" i="9" s="1"/>
  <c r="AC83" i="9" a="1"/>
  <c r="AC83" i="9" s="1"/>
  <c r="AC82" i="9" a="1"/>
  <c r="AC82" i="9" s="1"/>
  <c r="AC81" i="9" a="1"/>
  <c r="AC81" i="9" s="1"/>
  <c r="AC80" i="9" a="1"/>
  <c r="AC80" i="9" s="1"/>
  <c r="T129" i="9" l="1"/>
  <c r="R38" i="6" l="1"/>
  <c r="X21" i="7"/>
  <c r="Y21" i="7"/>
  <c r="W21" i="7"/>
  <c r="D46" i="7"/>
  <c r="F9" i="7" s="1"/>
  <c r="E4" i="7"/>
  <c r="F4" i="7" s="1"/>
  <c r="E5" i="7"/>
  <c r="F5" i="7" s="1"/>
  <c r="E6" i="7"/>
  <c r="F6" i="7" s="1"/>
  <c r="E7" i="7"/>
  <c r="E8" i="7"/>
  <c r="E9" i="7"/>
  <c r="E10" i="7"/>
  <c r="E11" i="7"/>
  <c r="E12" i="7"/>
  <c r="E13" i="7"/>
  <c r="E14" i="7"/>
  <c r="E15" i="7"/>
  <c r="E16" i="7"/>
  <c r="F16" i="7" s="1"/>
  <c r="E17" i="7"/>
  <c r="F17" i="7" s="1"/>
  <c r="E18" i="7"/>
  <c r="F18" i="7" s="1"/>
  <c r="E19" i="7"/>
  <c r="F19" i="7" s="1"/>
  <c r="E20" i="7"/>
  <c r="F20" i="7" s="1"/>
  <c r="E21" i="7"/>
  <c r="F21" i="7" s="1"/>
  <c r="E22" i="7"/>
  <c r="F22" i="7" s="1"/>
  <c r="E23" i="7"/>
  <c r="E24" i="7"/>
  <c r="E25" i="7"/>
  <c r="E26" i="7"/>
  <c r="E27" i="7"/>
  <c r="E28" i="7"/>
  <c r="E29" i="7"/>
  <c r="E30" i="7"/>
  <c r="E31" i="7"/>
  <c r="E32" i="7"/>
  <c r="F32" i="7" s="1"/>
  <c r="E33" i="7"/>
  <c r="F33" i="7" s="1"/>
  <c r="E34" i="7"/>
  <c r="F34" i="7" s="1"/>
  <c r="E35" i="7"/>
  <c r="F35" i="7" s="1"/>
  <c r="E36" i="7"/>
  <c r="F36" i="7" s="1"/>
  <c r="E37" i="7"/>
  <c r="F37" i="7" s="1"/>
  <c r="E38" i="7"/>
  <c r="F38" i="7" s="1"/>
  <c r="E39" i="7"/>
  <c r="E40" i="7"/>
  <c r="E41" i="7"/>
  <c r="E42" i="7"/>
  <c r="E43" i="7"/>
  <c r="E44" i="7"/>
  <c r="E3" i="7"/>
  <c r="F40" i="7" l="1"/>
  <c r="F24" i="7"/>
  <c r="F8" i="7"/>
  <c r="F39" i="7"/>
  <c r="F23" i="7"/>
  <c r="F7" i="7"/>
  <c r="F31" i="7"/>
  <c r="F15" i="7"/>
  <c r="F30" i="7"/>
  <c r="F14" i="7"/>
  <c r="F3" i="7"/>
  <c r="F29" i="7"/>
  <c r="F13" i="7"/>
  <c r="F44" i="7"/>
  <c r="F28" i="7"/>
  <c r="F12" i="7"/>
  <c r="F43" i="7"/>
  <c r="F27" i="7"/>
  <c r="F11" i="7"/>
  <c r="F42" i="7"/>
  <c r="F26" i="7"/>
  <c r="F10" i="7"/>
  <c r="F41" i="7"/>
  <c r="F25" i="7"/>
  <c r="S38" i="6" l="1"/>
  <c r="A5" i="6"/>
  <c r="A10" i="9" s="1"/>
  <c r="A5" i="7" l="1"/>
  <c r="A153" i="7"/>
  <c r="A137" i="7"/>
  <c r="D89" i="6"/>
  <c r="D41" i="6"/>
  <c r="A25" i="7"/>
  <c r="A211" i="7"/>
  <c r="A237" i="7"/>
  <c r="D76" i="6"/>
  <c r="D235" i="6"/>
  <c r="A107" i="7"/>
  <c r="A27" i="7"/>
  <c r="D27" i="6"/>
  <c r="T38" i="6"/>
  <c r="D174" i="6"/>
  <c r="D14" i="6"/>
  <c r="W9" i="5"/>
  <c r="W6" i="5"/>
  <c r="F24" i="4"/>
  <c r="G15" i="5"/>
  <c r="G16" i="5"/>
  <c r="G17" i="5"/>
  <c r="G20" i="5"/>
  <c r="G21" i="5"/>
  <c r="G32" i="5"/>
  <c r="G50" i="5"/>
  <c r="G51" i="5"/>
  <c r="G64" i="5"/>
  <c r="G65" i="5"/>
  <c r="G66" i="5"/>
  <c r="G68" i="5"/>
  <c r="G96" i="5"/>
  <c r="G98" i="5"/>
  <c r="G100" i="5"/>
  <c r="G101" i="5"/>
  <c r="G103" i="5"/>
  <c r="G106" i="5"/>
  <c r="G112" i="5"/>
  <c r="G113" i="5"/>
  <c r="G144" i="5"/>
  <c r="G146" i="5"/>
  <c r="G149" i="5"/>
  <c r="G151" i="5"/>
  <c r="G152" i="5"/>
  <c r="G154" i="5"/>
  <c r="G161" i="5"/>
  <c r="G192" i="5"/>
  <c r="G208" i="5"/>
  <c r="G209" i="5"/>
  <c r="G212" i="5"/>
  <c r="G215" i="5"/>
  <c r="G256" i="5"/>
  <c r="G260" i="5"/>
  <c r="G270" i="5"/>
  <c r="G272" i="5"/>
  <c r="G273" i="5"/>
  <c r="G276" i="5"/>
  <c r="G277" i="5"/>
  <c r="G320" i="5"/>
  <c r="G321" i="5"/>
  <c r="G322" i="5"/>
  <c r="G324" i="5"/>
  <c r="G334" i="5"/>
  <c r="G335" i="5"/>
  <c r="G338" i="5"/>
  <c r="G339" i="5"/>
  <c r="G366" i="5"/>
  <c r="G368" i="5"/>
  <c r="G369" i="5"/>
  <c r="G372" i="5"/>
  <c r="G375" i="5"/>
  <c r="G386" i="5"/>
  <c r="G388" i="5"/>
  <c r="G434" i="5"/>
  <c r="G436" i="5"/>
  <c r="G448" i="5"/>
  <c r="G453" i="5"/>
  <c r="G455" i="5"/>
  <c r="G464" i="5"/>
  <c r="G499" i="5"/>
  <c r="G512" i="5"/>
  <c r="G516" i="5"/>
  <c r="G528" i="5"/>
  <c r="G529" i="5"/>
  <c r="G533" i="5"/>
  <c r="G544" i="5"/>
  <c r="G574" i="5"/>
  <c r="G577" i="5"/>
  <c r="G578" i="5"/>
  <c r="G580" i="5"/>
  <c r="G590" i="5"/>
  <c r="G594" i="5"/>
  <c r="G596" i="5"/>
  <c r="G631" i="5"/>
  <c r="G644" i="5"/>
  <c r="G645" i="5"/>
  <c r="G647" i="5"/>
  <c r="G704" i="5"/>
  <c r="G711" i="5"/>
  <c r="G721" i="5"/>
  <c r="G766" i="5"/>
  <c r="G768" i="5"/>
  <c r="G772" i="5"/>
  <c r="G784" i="5"/>
  <c r="G785" i="5"/>
  <c r="G789" i="5"/>
  <c r="G832" i="5"/>
  <c r="G849" i="5"/>
  <c r="G850" i="5"/>
  <c r="G852" i="5"/>
  <c r="G898" i="5"/>
  <c r="G912" i="5"/>
  <c r="G917" i="5"/>
  <c r="G1028" i="5"/>
  <c r="G1040" i="5"/>
  <c r="G1041" i="5"/>
  <c r="G1088" i="5"/>
  <c r="G1102" i="5"/>
  <c r="G1105" i="5"/>
  <c r="G1106" i="5"/>
  <c r="F14" i="5"/>
  <c r="A7" i="6" s="1"/>
  <c r="A12" i="9" s="1"/>
  <c r="D12" i="9" s="1"/>
  <c r="F15" i="5"/>
  <c r="A8" i="6" s="1"/>
  <c r="A13" i="9" s="1"/>
  <c r="D13" i="9" s="1"/>
  <c r="F16" i="5"/>
  <c r="A9" i="6" s="1"/>
  <c r="A14" i="9" s="1"/>
  <c r="D14" i="9" s="1"/>
  <c r="F17" i="5"/>
  <c r="A10" i="6" s="1"/>
  <c r="A15" i="9" s="1"/>
  <c r="D15" i="9" s="1"/>
  <c r="F18" i="5"/>
  <c r="A11" i="6" s="1"/>
  <c r="A16" i="9" s="1"/>
  <c r="D16" i="9" s="1"/>
  <c r="F19" i="5"/>
  <c r="F20" i="5"/>
  <c r="A13" i="6" s="1"/>
  <c r="A18" i="9" s="1"/>
  <c r="D18" i="9" s="1"/>
  <c r="F21" i="5"/>
  <c r="A14" i="6" s="1"/>
  <c r="A19" i="9" s="1"/>
  <c r="D19" i="9" s="1"/>
  <c r="F22" i="5"/>
  <c r="F23" i="5"/>
  <c r="A16" i="6" s="1"/>
  <c r="A21" i="9" s="1"/>
  <c r="D21" i="9" s="1"/>
  <c r="F24" i="5"/>
  <c r="F25" i="5"/>
  <c r="A18" i="6" s="1"/>
  <c r="A23" i="9" s="1"/>
  <c r="D23" i="9" s="1"/>
  <c r="F26" i="5"/>
  <c r="A19" i="6" s="1"/>
  <c r="A24" i="9" s="1"/>
  <c r="D24" i="9" s="1"/>
  <c r="F27" i="5"/>
  <c r="A20" i="6" s="1"/>
  <c r="A25" i="9" s="1"/>
  <c r="D25" i="9" s="1"/>
  <c r="F28" i="5"/>
  <c r="F29" i="5"/>
  <c r="F30" i="5"/>
  <c r="F31" i="5"/>
  <c r="A24" i="6" s="1"/>
  <c r="F32" i="5"/>
  <c r="A25" i="6" s="1"/>
  <c r="A30" i="9" s="1"/>
  <c r="D30" i="9" s="1"/>
  <c r="F33" i="5"/>
  <c r="A26" i="6" s="1"/>
  <c r="A31" i="9" s="1"/>
  <c r="D31" i="9" s="1"/>
  <c r="F34" i="5"/>
  <c r="A27" i="6" s="1"/>
  <c r="A32" i="9" s="1"/>
  <c r="D32" i="9" s="1"/>
  <c r="F35" i="5"/>
  <c r="F36" i="5"/>
  <c r="A29" i="6" s="1"/>
  <c r="F37" i="5"/>
  <c r="A30" i="6" s="1"/>
  <c r="A35" i="9" s="1"/>
  <c r="D35" i="9" s="1"/>
  <c r="F38" i="5"/>
  <c r="F39" i="5"/>
  <c r="A32" i="6" s="1"/>
  <c r="A37" i="9" s="1"/>
  <c r="D37" i="9" s="1"/>
  <c r="F40" i="5"/>
  <c r="F41" i="5"/>
  <c r="F42" i="5"/>
  <c r="A35" i="6" s="1"/>
  <c r="A40" i="9" s="1"/>
  <c r="D40" i="9" s="1"/>
  <c r="F43" i="5"/>
  <c r="F44" i="5"/>
  <c r="A37" i="6" s="1"/>
  <c r="A42" i="9" s="1"/>
  <c r="D42" i="9" s="1"/>
  <c r="F45" i="5"/>
  <c r="F46" i="5"/>
  <c r="F47" i="5"/>
  <c r="F48" i="5"/>
  <c r="A41" i="6" s="1"/>
  <c r="A46" i="9" s="1"/>
  <c r="D46" i="9" s="1"/>
  <c r="F49" i="5"/>
  <c r="A42" i="6" s="1"/>
  <c r="A47" i="9" s="1"/>
  <c r="D47" i="9" s="1"/>
  <c r="F50" i="5"/>
  <c r="A43" i="6" s="1"/>
  <c r="A48" i="9" s="1"/>
  <c r="D48" i="9" s="1"/>
  <c r="F51" i="5"/>
  <c r="A44" i="6" s="1"/>
  <c r="A49" i="9" s="1"/>
  <c r="D49" i="9" s="1"/>
  <c r="F52" i="5"/>
  <c r="A45" i="6" s="1"/>
  <c r="A50" i="9" s="1"/>
  <c r="D50" i="9" s="1"/>
  <c r="F53" i="5"/>
  <c r="A46" i="6" s="1"/>
  <c r="A51" i="9" s="1"/>
  <c r="D51" i="9" s="1"/>
  <c r="F54" i="5"/>
  <c r="F55" i="5"/>
  <c r="A48" i="6" s="1"/>
  <c r="A53" i="9" s="1"/>
  <c r="D53" i="9" s="1"/>
  <c r="F56" i="5"/>
  <c r="A49" i="6" s="1"/>
  <c r="A54" i="9" s="1"/>
  <c r="D54" i="9" s="1"/>
  <c r="F57" i="5"/>
  <c r="F58" i="5"/>
  <c r="A51" i="6" s="1"/>
  <c r="A56" i="9" s="1"/>
  <c r="D56" i="9" s="1"/>
  <c r="F59" i="5"/>
  <c r="A52" i="6" s="1"/>
  <c r="A57" i="9" s="1"/>
  <c r="D57" i="9" s="1"/>
  <c r="F60" i="5"/>
  <c r="F61" i="5"/>
  <c r="A54" i="6" s="1"/>
  <c r="A59" i="9" s="1"/>
  <c r="D59" i="9" s="1"/>
  <c r="F62" i="5"/>
  <c r="F63" i="5"/>
  <c r="F64" i="5"/>
  <c r="A57" i="6" s="1"/>
  <c r="A62" i="9" s="1"/>
  <c r="D62" i="9" s="1"/>
  <c r="F65" i="5"/>
  <c r="A58" i="6" s="1"/>
  <c r="F66" i="5"/>
  <c r="A59" i="6" s="1"/>
  <c r="A64" i="9" s="1"/>
  <c r="D64" i="9" s="1"/>
  <c r="F67" i="5"/>
  <c r="F68" i="5"/>
  <c r="A61" i="6" s="1"/>
  <c r="A66" i="9" s="1"/>
  <c r="D66" i="9" s="1"/>
  <c r="F69" i="5"/>
  <c r="A62" i="6" s="1"/>
  <c r="A67" i="9" s="1"/>
  <c r="D67" i="9" s="1"/>
  <c r="F70" i="5"/>
  <c r="F71" i="5"/>
  <c r="A64" i="6" s="1"/>
  <c r="A69" i="9" s="1"/>
  <c r="D69" i="9" s="1"/>
  <c r="F72" i="5"/>
  <c r="F73" i="5"/>
  <c r="A66" i="6" s="1"/>
  <c r="A71" i="9" s="1"/>
  <c r="D71" i="9" s="1"/>
  <c r="F74" i="5"/>
  <c r="A67" i="6" s="1"/>
  <c r="A72" i="9" s="1"/>
  <c r="D72" i="9" s="1"/>
  <c r="F75" i="5"/>
  <c r="F76" i="5"/>
  <c r="A69" i="6" s="1"/>
  <c r="A74" i="9" s="1"/>
  <c r="D74" i="9" s="1"/>
  <c r="F77" i="5"/>
  <c r="F78" i="5"/>
  <c r="A71" i="6" s="1"/>
  <c r="A76" i="9" s="1"/>
  <c r="D76" i="9" s="1"/>
  <c r="F79" i="5"/>
  <c r="F80" i="5"/>
  <c r="A73" i="6" s="1"/>
  <c r="A78" i="9" s="1"/>
  <c r="D78" i="9" s="1"/>
  <c r="F81" i="5"/>
  <c r="A74" i="6" s="1"/>
  <c r="F82" i="5"/>
  <c r="A75" i="6" s="1"/>
  <c r="A80" i="9" s="1"/>
  <c r="D80" i="9" s="1"/>
  <c r="F83" i="5"/>
  <c r="A76" i="6" s="1"/>
  <c r="A81" i="9" s="1"/>
  <c r="D81" i="9" s="1"/>
  <c r="F84" i="5"/>
  <c r="A77" i="6" s="1"/>
  <c r="A82" i="9" s="1"/>
  <c r="D82" i="9" s="1"/>
  <c r="F85" i="5"/>
  <c r="A78" i="6" s="1"/>
  <c r="A83" i="9" s="1"/>
  <c r="D83" i="9" s="1"/>
  <c r="F86" i="5"/>
  <c r="F87" i="5"/>
  <c r="A80" i="6" s="1"/>
  <c r="A85" i="9" s="1"/>
  <c r="D85" i="9" s="1"/>
  <c r="F88" i="5"/>
  <c r="F89" i="5"/>
  <c r="F90" i="5"/>
  <c r="A83" i="6" s="1"/>
  <c r="A88" i="9" s="1"/>
  <c r="D88" i="9" s="1"/>
  <c r="F91" i="5"/>
  <c r="F92" i="5"/>
  <c r="F93" i="5"/>
  <c r="A86" i="6" s="1"/>
  <c r="A91" i="9" s="1"/>
  <c r="D91" i="9" s="1"/>
  <c r="F94" i="5"/>
  <c r="F95" i="5"/>
  <c r="A88" i="6" s="1"/>
  <c r="A93" i="9" s="1"/>
  <c r="D93" i="9" s="1"/>
  <c r="F96" i="5"/>
  <c r="A89" i="6" s="1"/>
  <c r="A94" i="9" s="1"/>
  <c r="D94" i="9" s="1"/>
  <c r="F97" i="5"/>
  <c r="A90" i="6" s="1"/>
  <c r="A95" i="9" s="1"/>
  <c r="D95" i="9" s="1"/>
  <c r="F98" i="5"/>
  <c r="A91" i="6" s="1"/>
  <c r="A96" i="9" s="1"/>
  <c r="D96" i="9" s="1"/>
  <c r="F99" i="5"/>
  <c r="A92" i="6" s="1"/>
  <c r="A97" i="9" s="1"/>
  <c r="D97" i="9" s="1"/>
  <c r="F100" i="5"/>
  <c r="A93" i="6" s="1"/>
  <c r="A98" i="9" s="1"/>
  <c r="D98" i="9" s="1"/>
  <c r="F101" i="5"/>
  <c r="A94" i="6" s="1"/>
  <c r="A99" i="9" s="1"/>
  <c r="D99" i="9" s="1"/>
  <c r="F102" i="5"/>
  <c r="F103" i="5"/>
  <c r="A96" i="6" s="1"/>
  <c r="A101" i="9" s="1"/>
  <c r="D101" i="9" s="1"/>
  <c r="F104" i="5"/>
  <c r="F105" i="5"/>
  <c r="F106" i="5"/>
  <c r="A99" i="6" s="1"/>
  <c r="A104" i="9" s="1"/>
  <c r="D104" i="9" s="1"/>
  <c r="F107" i="5"/>
  <c r="A100" i="6" s="1"/>
  <c r="A105" i="9" s="1"/>
  <c r="D105" i="9" s="1"/>
  <c r="F108" i="5"/>
  <c r="F109" i="5"/>
  <c r="F110" i="5"/>
  <c r="A103" i="6" s="1"/>
  <c r="A108" i="9" s="1"/>
  <c r="D108" i="9" s="1"/>
  <c r="F111" i="5"/>
  <c r="F112" i="5"/>
  <c r="A105" i="6" s="1"/>
  <c r="A110" i="9" s="1"/>
  <c r="D110" i="9" s="1"/>
  <c r="F113" i="5"/>
  <c r="A106" i="6" s="1"/>
  <c r="A111" i="9" s="1"/>
  <c r="D111" i="9" s="1"/>
  <c r="F114" i="5"/>
  <c r="A107" i="6" s="1"/>
  <c r="A112" i="9" s="1"/>
  <c r="D112" i="9" s="1"/>
  <c r="F115" i="5"/>
  <c r="F116" i="5"/>
  <c r="A109" i="6" s="1"/>
  <c r="A114" i="9" s="1"/>
  <c r="D114" i="9" s="1"/>
  <c r="F117" i="5"/>
  <c r="A110" i="6" s="1"/>
  <c r="A115" i="9" s="1"/>
  <c r="D115" i="9" s="1"/>
  <c r="F118" i="5"/>
  <c r="F119" i="5"/>
  <c r="A112" i="6" s="1"/>
  <c r="A117" i="9" s="1"/>
  <c r="D117" i="9" s="1"/>
  <c r="F120" i="5"/>
  <c r="A113" i="6" s="1"/>
  <c r="A118" i="9" s="1"/>
  <c r="D118" i="9" s="1"/>
  <c r="F121" i="5"/>
  <c r="F122" i="5"/>
  <c r="A115" i="6" s="1"/>
  <c r="A120" i="9" s="1"/>
  <c r="D120" i="9" s="1"/>
  <c r="F123" i="5"/>
  <c r="F124" i="5"/>
  <c r="A117" i="6" s="1"/>
  <c r="A122" i="9" s="1"/>
  <c r="D122" i="9" s="1"/>
  <c r="F125" i="5"/>
  <c r="F126" i="5"/>
  <c r="F127" i="5"/>
  <c r="A120" i="6" s="1"/>
  <c r="A125" i="9" s="1"/>
  <c r="D125" i="9" s="1"/>
  <c r="F128" i="5"/>
  <c r="A121" i="6" s="1"/>
  <c r="A126" i="9" s="1"/>
  <c r="D126" i="9" s="1"/>
  <c r="F129" i="5"/>
  <c r="A122" i="6" s="1"/>
  <c r="A127" i="9" s="1"/>
  <c r="D127" i="9" s="1"/>
  <c r="F130" i="5"/>
  <c r="A123" i="6" s="1"/>
  <c r="A128" i="9" s="1"/>
  <c r="D128" i="9" s="1"/>
  <c r="F131" i="5"/>
  <c r="F132" i="5"/>
  <c r="A125" i="6" s="1"/>
  <c r="A130" i="9" s="1"/>
  <c r="D130" i="9" s="1"/>
  <c r="F133" i="5"/>
  <c r="A126" i="6" s="1"/>
  <c r="A131" i="9" s="1"/>
  <c r="D131" i="9" s="1"/>
  <c r="F134" i="5"/>
  <c r="F135" i="5"/>
  <c r="A128" i="6" s="1"/>
  <c r="A133" i="9" s="1"/>
  <c r="D133" i="9" s="1"/>
  <c r="F136" i="5"/>
  <c r="F137" i="5"/>
  <c r="A130" i="6" s="1"/>
  <c r="A135" i="9" s="1"/>
  <c r="D135" i="9" s="1"/>
  <c r="F138" i="5"/>
  <c r="A131" i="6" s="1"/>
  <c r="A136" i="9" s="1"/>
  <c r="D136" i="9" s="1"/>
  <c r="F139" i="5"/>
  <c r="F140" i="5"/>
  <c r="F141" i="5"/>
  <c r="A134" i="6" s="1"/>
  <c r="A139" i="9" s="1"/>
  <c r="D139" i="9" s="1"/>
  <c r="F142" i="5"/>
  <c r="F143" i="5"/>
  <c r="F144" i="5"/>
  <c r="A137" i="6" s="1"/>
  <c r="A142" i="9" s="1"/>
  <c r="D142" i="9" s="1"/>
  <c r="F145" i="5"/>
  <c r="A138" i="6" s="1"/>
  <c r="A143" i="9" s="1"/>
  <c r="D143" i="9" s="1"/>
  <c r="F146" i="5"/>
  <c r="A139" i="6" s="1"/>
  <c r="A144" i="9" s="1"/>
  <c r="D144" i="9" s="1"/>
  <c r="F147" i="5"/>
  <c r="F148" i="5"/>
  <c r="A141" i="6" s="1"/>
  <c r="A146" i="9" s="1"/>
  <c r="D146" i="9" s="1"/>
  <c r="F149" i="5"/>
  <c r="A142" i="6" s="1"/>
  <c r="A147" i="9" s="1"/>
  <c r="D147" i="9" s="1"/>
  <c r="F150" i="5"/>
  <c r="F151" i="5"/>
  <c r="A144" i="6" s="1"/>
  <c r="A149" i="9" s="1"/>
  <c r="D149" i="9" s="1"/>
  <c r="F152" i="5"/>
  <c r="A145" i="6" s="1"/>
  <c r="A150" i="9" s="1"/>
  <c r="D150" i="9" s="1"/>
  <c r="F153" i="5"/>
  <c r="F154" i="5"/>
  <c r="A147" i="6" s="1"/>
  <c r="A152" i="9" s="1"/>
  <c r="D152" i="9" s="1"/>
  <c r="F155" i="5"/>
  <c r="F156" i="5"/>
  <c r="F157" i="5"/>
  <c r="F158" i="5"/>
  <c r="A151" i="6" s="1"/>
  <c r="A156" i="9" s="1"/>
  <c r="D156" i="9" s="1"/>
  <c r="F159" i="5"/>
  <c r="F160" i="5"/>
  <c r="A153" i="6" s="1"/>
  <c r="A158" i="9" s="1"/>
  <c r="D158" i="9" s="1"/>
  <c r="F161" i="5"/>
  <c r="A154" i="6" s="1"/>
  <c r="F162" i="5"/>
  <c r="A155" i="6" s="1"/>
  <c r="A160" i="9" s="1"/>
  <c r="D160" i="9" s="1"/>
  <c r="F163" i="5"/>
  <c r="A156" i="6" s="1"/>
  <c r="A161" i="9" s="1"/>
  <c r="D161" i="9" s="1"/>
  <c r="F164" i="5"/>
  <c r="A157" i="6" s="1"/>
  <c r="A162" i="9" s="1"/>
  <c r="D162" i="9" s="1"/>
  <c r="F165" i="5"/>
  <c r="A158" i="6" s="1"/>
  <c r="A163" i="9" s="1"/>
  <c r="D163" i="9" s="1"/>
  <c r="F166" i="5"/>
  <c r="F167" i="5"/>
  <c r="A160" i="6" s="1"/>
  <c r="A165" i="9" s="1"/>
  <c r="D165" i="9" s="1"/>
  <c r="F168" i="5"/>
  <c r="A161" i="6" s="1"/>
  <c r="A166" i="9" s="1"/>
  <c r="D166" i="9" s="1"/>
  <c r="F169" i="5"/>
  <c r="A162" i="6" s="1"/>
  <c r="A167" i="9" s="1"/>
  <c r="D167" i="9" s="1"/>
  <c r="F170" i="5"/>
  <c r="A163" i="6" s="1"/>
  <c r="A168" i="9" s="1"/>
  <c r="D168" i="9" s="1"/>
  <c r="F171" i="5"/>
  <c r="A164" i="6" s="1"/>
  <c r="A169" i="9" s="1"/>
  <c r="D169" i="9" s="1"/>
  <c r="F172" i="5"/>
  <c r="F173" i="5"/>
  <c r="F174" i="5"/>
  <c r="F175" i="5"/>
  <c r="A168" i="6" s="1"/>
  <c r="A173" i="9" s="1"/>
  <c r="D173" i="9" s="1"/>
  <c r="F176" i="5"/>
  <c r="A169" i="6" s="1"/>
  <c r="A174" i="9" s="1"/>
  <c r="D174" i="9" s="1"/>
  <c r="F177" i="5"/>
  <c r="A170" i="6" s="1"/>
  <c r="A175" i="9" s="1"/>
  <c r="D175" i="9" s="1"/>
  <c r="F178" i="5"/>
  <c r="A171" i="6" s="1"/>
  <c r="A176" i="9" s="1"/>
  <c r="D176" i="9" s="1"/>
  <c r="F179" i="5"/>
  <c r="F180" i="5"/>
  <c r="A173" i="6" s="1"/>
  <c r="F181" i="5"/>
  <c r="A174" i="6" s="1"/>
  <c r="A179" i="9" s="1"/>
  <c r="D179" i="9" s="1"/>
  <c r="F182" i="5"/>
  <c r="F183" i="5"/>
  <c r="A176" i="6" s="1"/>
  <c r="A181" i="9" s="1"/>
  <c r="D181" i="9" s="1"/>
  <c r="F184" i="5"/>
  <c r="F185" i="5"/>
  <c r="A178" i="6" s="1"/>
  <c r="A183" i="9" s="1"/>
  <c r="D183" i="9" s="1"/>
  <c r="F186" i="5"/>
  <c r="A179" i="6" s="1"/>
  <c r="A184" i="9" s="1"/>
  <c r="D184" i="9" s="1"/>
  <c r="F187" i="5"/>
  <c r="F188" i="5"/>
  <c r="A181" i="6" s="1"/>
  <c r="A186" i="9" s="1"/>
  <c r="D186" i="9" s="1"/>
  <c r="F189" i="5"/>
  <c r="F190" i="5"/>
  <c r="F191" i="5"/>
  <c r="F192" i="5"/>
  <c r="A185" i="6" s="1"/>
  <c r="A190" i="9" s="1"/>
  <c r="D190" i="9" s="1"/>
  <c r="F193" i="5"/>
  <c r="A186" i="6" s="1"/>
  <c r="A191" i="9" s="1"/>
  <c r="D191" i="9" s="1"/>
  <c r="F194" i="5"/>
  <c r="A187" i="6" s="1"/>
  <c r="A192" i="9" s="1"/>
  <c r="D192" i="9" s="1"/>
  <c r="F195" i="5"/>
  <c r="A188" i="6" s="1"/>
  <c r="A193" i="9" s="1"/>
  <c r="D193" i="9" s="1"/>
  <c r="F196" i="5"/>
  <c r="A189" i="6" s="1"/>
  <c r="A194" i="9" s="1"/>
  <c r="D194" i="9" s="1"/>
  <c r="F197" i="5"/>
  <c r="A190" i="6" s="1"/>
  <c r="A195" i="9" s="1"/>
  <c r="D195" i="9" s="1"/>
  <c r="F198" i="5"/>
  <c r="F199" i="5"/>
  <c r="A192" i="6" s="1"/>
  <c r="A197" i="9" s="1"/>
  <c r="D197" i="9" s="1"/>
  <c r="F200" i="5"/>
  <c r="F201" i="5"/>
  <c r="F202" i="5"/>
  <c r="A195" i="6" s="1"/>
  <c r="A200" i="9" s="1"/>
  <c r="D200" i="9" s="1"/>
  <c r="F203" i="5"/>
  <c r="A196" i="6" s="1"/>
  <c r="A201" i="9" s="1"/>
  <c r="D201" i="9" s="1"/>
  <c r="F204" i="5"/>
  <c r="F205" i="5"/>
  <c r="A198" i="6" s="1"/>
  <c r="A203" i="9" s="1"/>
  <c r="D203" i="9" s="1"/>
  <c r="F206" i="5"/>
  <c r="F207" i="5"/>
  <c r="F208" i="5"/>
  <c r="A201" i="6" s="1"/>
  <c r="A206" i="9" s="1"/>
  <c r="D206" i="9" s="1"/>
  <c r="F209" i="5"/>
  <c r="A202" i="6" s="1"/>
  <c r="A207" i="9" s="1"/>
  <c r="D207" i="9" s="1"/>
  <c r="F210" i="5"/>
  <c r="A203" i="6" s="1"/>
  <c r="A208" i="9" s="1"/>
  <c r="D208" i="9" s="1"/>
  <c r="F211" i="5"/>
  <c r="F212" i="5"/>
  <c r="A205" i="6" s="1"/>
  <c r="A210" i="9" s="1"/>
  <c r="D210" i="9" s="1"/>
  <c r="F213" i="5"/>
  <c r="A206" i="6" s="1"/>
  <c r="A211" i="9" s="1"/>
  <c r="D211" i="9" s="1"/>
  <c r="F214" i="5"/>
  <c r="F215" i="5"/>
  <c r="A208" i="6" s="1"/>
  <c r="A213" i="9" s="1"/>
  <c r="D213" i="9" s="1"/>
  <c r="F216" i="5"/>
  <c r="F217" i="5"/>
  <c r="F218" i="5"/>
  <c r="A211" i="6" s="1"/>
  <c r="A216" i="9" s="1"/>
  <c r="D216" i="9" s="1"/>
  <c r="F219" i="5"/>
  <c r="A212" i="6" s="1"/>
  <c r="A217" i="9" s="1"/>
  <c r="D217" i="9" s="1"/>
  <c r="F220" i="5"/>
  <c r="A213" i="6" s="1"/>
  <c r="A218" i="9" s="1"/>
  <c r="D218" i="9" s="1"/>
  <c r="F221" i="5"/>
  <c r="F222" i="5"/>
  <c r="A215" i="6" s="1"/>
  <c r="A220" i="9" s="1"/>
  <c r="D220" i="9" s="1"/>
  <c r="F223" i="5"/>
  <c r="F224" i="5"/>
  <c r="A217" i="6" s="1"/>
  <c r="F225" i="5"/>
  <c r="A218" i="6" s="1"/>
  <c r="F226" i="5"/>
  <c r="A219" i="6" s="1"/>
  <c r="F227" i="5"/>
  <c r="F228" i="5"/>
  <c r="A221" i="6" s="1"/>
  <c r="A226" i="9" s="1"/>
  <c r="D226" i="9" s="1"/>
  <c r="F229" i="5"/>
  <c r="A222" i="6" s="1"/>
  <c r="A227" i="9" s="1"/>
  <c r="D227" i="9" s="1"/>
  <c r="F230" i="5"/>
  <c r="F231" i="5"/>
  <c r="A224" i="6" s="1"/>
  <c r="A229" i="9" s="1"/>
  <c r="D229" i="9" s="1"/>
  <c r="F232" i="5"/>
  <c r="A225" i="6" s="1"/>
  <c r="A230" i="9" s="1"/>
  <c r="D230" i="9" s="1"/>
  <c r="F233" i="5"/>
  <c r="F234" i="5"/>
  <c r="A227" i="6" s="1"/>
  <c r="A232" i="9" s="1"/>
  <c r="D232" i="9" s="1"/>
  <c r="F235" i="5"/>
  <c r="F236" i="5"/>
  <c r="A229" i="6" s="1"/>
  <c r="A234" i="9" s="1"/>
  <c r="D234" i="9" s="1"/>
  <c r="F237" i="5"/>
  <c r="A230" i="6" s="1"/>
  <c r="A235" i="9" s="1"/>
  <c r="D235" i="9" s="1"/>
  <c r="F238" i="5"/>
  <c r="F239" i="5"/>
  <c r="A232" i="6" s="1"/>
  <c r="A237" i="9" s="1"/>
  <c r="D237" i="9" s="1"/>
  <c r="F240" i="5"/>
  <c r="A233" i="6" s="1"/>
  <c r="F241" i="5"/>
  <c r="A234" i="6" s="1"/>
  <c r="F242" i="5"/>
  <c r="A235" i="6" s="1"/>
  <c r="A240" i="9" s="1"/>
  <c r="D240" i="9" s="1"/>
  <c r="F243" i="5"/>
  <c r="A236" i="6" s="1"/>
  <c r="A241" i="9" s="1"/>
  <c r="D241" i="9" s="1"/>
  <c r="F244" i="5"/>
  <c r="A237" i="6" s="1"/>
  <c r="A242" i="9" s="1"/>
  <c r="D242" i="9" s="1"/>
  <c r="F245" i="5"/>
  <c r="A238" i="6" s="1"/>
  <c r="A243" i="9" s="1"/>
  <c r="D243" i="9" s="1"/>
  <c r="F246" i="5"/>
  <c r="F247" i="5"/>
  <c r="A240" i="6" s="1"/>
  <c r="A245" i="9" s="1"/>
  <c r="D245" i="9" s="1"/>
  <c r="F248" i="5"/>
  <c r="F249" i="5"/>
  <c r="A242" i="6" s="1"/>
  <c r="A247" i="9" s="1"/>
  <c r="D247" i="9" s="1"/>
  <c r="F250" i="5"/>
  <c r="F251" i="5"/>
  <c r="F252" i="5"/>
  <c r="F253" i="5"/>
  <c r="A246" i="6" s="1"/>
  <c r="A251" i="9" s="1"/>
  <c r="D251" i="9" s="1"/>
  <c r="F254" i="5"/>
  <c r="A247" i="6" s="1"/>
  <c r="A252" i="9" s="1"/>
  <c r="D252" i="9" s="1"/>
  <c r="F255" i="5"/>
  <c r="F256" i="5"/>
  <c r="A249" i="6" s="1"/>
  <c r="A254" i="9" s="1"/>
  <c r="D254" i="9" s="1"/>
  <c r="F257" i="5"/>
  <c r="A250" i="6" s="1"/>
  <c r="A255" i="9" s="1"/>
  <c r="D255" i="9" s="1"/>
  <c r="F258" i="5"/>
  <c r="A251" i="6" s="1"/>
  <c r="A256" i="9" s="1"/>
  <c r="D256" i="9" s="1"/>
  <c r="F259" i="5"/>
  <c r="F260" i="5"/>
  <c r="A253" i="6" s="1"/>
  <c r="F261" i="5"/>
  <c r="A254" i="6" s="1"/>
  <c r="F262" i="5"/>
  <c r="F263" i="5"/>
  <c r="A256" i="6" s="1"/>
  <c r="A261" i="9" s="1"/>
  <c r="D261" i="9" s="1"/>
  <c r="F264" i="5"/>
  <c r="A257" i="6" s="1"/>
  <c r="A262" i="9" s="1"/>
  <c r="D262" i="9" s="1"/>
  <c r="F265" i="5"/>
  <c r="F266" i="5"/>
  <c r="A259" i="6" s="1"/>
  <c r="A264" i="9" s="1"/>
  <c r="D264" i="9" s="1"/>
  <c r="F267" i="5"/>
  <c r="F268" i="5"/>
  <c r="F269" i="5"/>
  <c r="F270" i="5"/>
  <c r="A263" i="6" s="1"/>
  <c r="A268" i="9" s="1"/>
  <c r="D268" i="9" s="1"/>
  <c r="F271" i="5"/>
  <c r="A264" i="6" s="1"/>
  <c r="A269" i="9" s="1"/>
  <c r="D269" i="9" s="1"/>
  <c r="F272" i="5"/>
  <c r="A265" i="6" s="1"/>
  <c r="A270" i="9" s="1"/>
  <c r="D270" i="9" s="1"/>
  <c r="F273" i="5"/>
  <c r="A266" i="6" s="1"/>
  <c r="A271" i="9" s="1"/>
  <c r="D271" i="9" s="1"/>
  <c r="F274" i="5"/>
  <c r="A267" i="6" s="1"/>
  <c r="F275" i="5"/>
  <c r="F276" i="5"/>
  <c r="A269" i="6" s="1"/>
  <c r="A274" i="9" s="1"/>
  <c r="D274" i="9" s="1"/>
  <c r="F277" i="5"/>
  <c r="A270" i="6" s="1"/>
  <c r="A275" i="9" s="1"/>
  <c r="D275" i="9" s="1"/>
  <c r="F278" i="5"/>
  <c r="F279" i="5"/>
  <c r="A272" i="6" s="1"/>
  <c r="A277" i="9" s="1"/>
  <c r="D277" i="9" s="1"/>
  <c r="F280" i="5"/>
  <c r="F281" i="5"/>
  <c r="A274" i="6" s="1"/>
  <c r="A279" i="9" s="1"/>
  <c r="D279" i="9" s="1"/>
  <c r="F282" i="5"/>
  <c r="F283" i="5"/>
  <c r="A276" i="6" s="1"/>
  <c r="A281" i="9" s="1"/>
  <c r="D281" i="9" s="1"/>
  <c r="F284" i="5"/>
  <c r="F285" i="5"/>
  <c r="F286" i="5"/>
  <c r="F287" i="5"/>
  <c r="A280" i="6" s="1"/>
  <c r="A285" i="9" s="1"/>
  <c r="D285" i="9" s="1"/>
  <c r="F288" i="5"/>
  <c r="A281" i="6" s="1"/>
  <c r="A286" i="9" s="1"/>
  <c r="D286" i="9" s="1"/>
  <c r="F289" i="5"/>
  <c r="F290" i="5"/>
  <c r="A283" i="6" s="1"/>
  <c r="A288" i="9" s="1"/>
  <c r="D288" i="9" s="1"/>
  <c r="F291" i="5"/>
  <c r="F292" i="5"/>
  <c r="A285" i="6" s="1"/>
  <c r="A290" i="9" s="1"/>
  <c r="D290" i="9" s="1"/>
  <c r="F293" i="5"/>
  <c r="A286" i="6" s="1"/>
  <c r="A291" i="9" s="1"/>
  <c r="D291" i="9" s="1"/>
  <c r="F294" i="5"/>
  <c r="F295" i="5"/>
  <c r="A288" i="6" s="1"/>
  <c r="A293" i="9" s="1"/>
  <c r="D293" i="9" s="1"/>
  <c r="F296" i="5"/>
  <c r="F297" i="5"/>
  <c r="F298" i="5"/>
  <c r="A291" i="6" s="1"/>
  <c r="A296" i="9" s="1"/>
  <c r="D296" i="9" s="1"/>
  <c r="F299" i="5"/>
  <c r="F300" i="5"/>
  <c r="A293" i="6" s="1"/>
  <c r="A298" i="9" s="1"/>
  <c r="D298" i="9" s="1"/>
  <c r="F301" i="5"/>
  <c r="F302" i="5"/>
  <c r="F303" i="5"/>
  <c r="F304" i="5"/>
  <c r="A297" i="6" s="1"/>
  <c r="F305" i="5"/>
  <c r="A298" i="6" s="1"/>
  <c r="A303" i="9" s="1"/>
  <c r="D303" i="9" s="1"/>
  <c r="F306" i="5"/>
  <c r="A299" i="6" s="1"/>
  <c r="A304" i="9" s="1"/>
  <c r="D304" i="9" s="1"/>
  <c r="F307" i="5"/>
  <c r="A300" i="6" s="1"/>
  <c r="A305" i="9" s="1"/>
  <c r="D305" i="9" s="1"/>
  <c r="F308" i="5"/>
  <c r="A301" i="6" s="1"/>
  <c r="A306" i="9" s="1"/>
  <c r="D306" i="9" s="1"/>
  <c r="F309" i="5"/>
  <c r="A302" i="6" s="1"/>
  <c r="A307" i="9" s="1"/>
  <c r="D307" i="9" s="1"/>
  <c r="F310" i="5"/>
  <c r="F311" i="5"/>
  <c r="A304" i="6" s="1"/>
  <c r="A309" i="9" s="1"/>
  <c r="D309" i="9" s="1"/>
  <c r="F312" i="5"/>
  <c r="A305" i="6" s="1"/>
  <c r="A310" i="9" s="1"/>
  <c r="D310" i="9" s="1"/>
  <c r="F313" i="5"/>
  <c r="F314" i="5"/>
  <c r="F315" i="5"/>
  <c r="A308" i="6" s="1"/>
  <c r="A313" i="9" s="1"/>
  <c r="D313" i="9" s="1"/>
  <c r="F316" i="5"/>
  <c r="F317" i="5"/>
  <c r="A310" i="6" s="1"/>
  <c r="A315" i="9" s="1"/>
  <c r="D315" i="9" s="1"/>
  <c r="F318" i="5"/>
  <c r="A311" i="6" s="1"/>
  <c r="A316" i="9" s="1"/>
  <c r="D316" i="9" s="1"/>
  <c r="F319" i="5"/>
  <c r="F320" i="5"/>
  <c r="A313" i="6" s="1"/>
  <c r="A318" i="9" s="1"/>
  <c r="D318" i="9" s="1"/>
  <c r="F321" i="5"/>
  <c r="A314" i="6" s="1"/>
  <c r="A319" i="9" s="1"/>
  <c r="D319" i="9" s="1"/>
  <c r="F322" i="5"/>
  <c r="A315" i="6" s="1"/>
  <c r="A320" i="9" s="1"/>
  <c r="D320" i="9" s="1"/>
  <c r="F323" i="5"/>
  <c r="F324" i="5"/>
  <c r="A317" i="6" s="1"/>
  <c r="A322" i="9" s="1"/>
  <c r="D322" i="9" s="1"/>
  <c r="F325" i="5"/>
  <c r="A318" i="6" s="1"/>
  <c r="F326" i="5"/>
  <c r="F327" i="5"/>
  <c r="A320" i="6" s="1"/>
  <c r="A325" i="9" s="1"/>
  <c r="D325" i="9" s="1"/>
  <c r="F328" i="5"/>
  <c r="F329" i="5"/>
  <c r="A322" i="6" s="1"/>
  <c r="A327" i="9" s="1"/>
  <c r="D327" i="9" s="1"/>
  <c r="F330" i="5"/>
  <c r="F331" i="5"/>
  <c r="F332" i="5"/>
  <c r="A325" i="6" s="1"/>
  <c r="A330" i="9" s="1"/>
  <c r="D330" i="9" s="1"/>
  <c r="F333" i="5"/>
  <c r="F334" i="5"/>
  <c r="A327" i="6" s="1"/>
  <c r="A332" i="9" s="1"/>
  <c r="D332" i="9" s="1"/>
  <c r="F335" i="5"/>
  <c r="A328" i="6" s="1"/>
  <c r="A333" i="9" s="1"/>
  <c r="D333" i="9" s="1"/>
  <c r="F336" i="5"/>
  <c r="A329" i="6" s="1"/>
  <c r="F337" i="5"/>
  <c r="F338" i="5"/>
  <c r="A331" i="6" s="1"/>
  <c r="A336" i="9" s="1"/>
  <c r="D336" i="9" s="1"/>
  <c r="F339" i="5"/>
  <c r="A332" i="6" s="1"/>
  <c r="A337" i="9" s="1"/>
  <c r="D337" i="9" s="1"/>
  <c r="F340" i="5"/>
  <c r="A333" i="6" s="1"/>
  <c r="A338" i="9" s="1"/>
  <c r="D338" i="9" s="1"/>
  <c r="F341" i="5"/>
  <c r="A334" i="6" s="1"/>
  <c r="A339" i="9" s="1"/>
  <c r="D339" i="9" s="1"/>
  <c r="F342" i="5"/>
  <c r="F343" i="5"/>
  <c r="A336" i="6" s="1"/>
  <c r="A341" i="9" s="1"/>
  <c r="D341" i="9" s="1"/>
  <c r="F344" i="5"/>
  <c r="F345" i="5"/>
  <c r="F346" i="5"/>
  <c r="A339" i="6" s="1"/>
  <c r="A344" i="9" s="1"/>
  <c r="D344" i="9" s="1"/>
  <c r="F347" i="5"/>
  <c r="F348" i="5"/>
  <c r="F349" i="5"/>
  <c r="A342" i="6" s="1"/>
  <c r="A347" i="9" s="1"/>
  <c r="D347" i="9" s="1"/>
  <c r="F350" i="5"/>
  <c r="F351" i="5"/>
  <c r="A344" i="6" s="1"/>
  <c r="A349" i="9" s="1"/>
  <c r="D349" i="9" s="1"/>
  <c r="F352" i="5"/>
  <c r="A345" i="6" s="1"/>
  <c r="A350" i="9" s="1"/>
  <c r="D350" i="9" s="1"/>
  <c r="F353" i="5"/>
  <c r="F354" i="5"/>
  <c r="A347" i="6" s="1"/>
  <c r="A352" i="9" s="1"/>
  <c r="D352" i="9" s="1"/>
  <c r="F355" i="5"/>
  <c r="A348" i="6" s="1"/>
  <c r="A353" i="9" s="1"/>
  <c r="D353" i="9" s="1"/>
  <c r="F356" i="5"/>
  <c r="A349" i="6" s="1"/>
  <c r="A354" i="9" s="1"/>
  <c r="D354" i="9" s="1"/>
  <c r="F357" i="5"/>
  <c r="A350" i="6" s="1"/>
  <c r="F358" i="5"/>
  <c r="F359" i="5"/>
  <c r="A352" i="6" s="1"/>
  <c r="A357" i="9" s="1"/>
  <c r="D357" i="9" s="1"/>
  <c r="F360" i="5"/>
  <c r="F361" i="5"/>
  <c r="F362" i="5"/>
  <c r="F363" i="5"/>
  <c r="A356" i="6" s="1"/>
  <c r="A361" i="9" s="1"/>
  <c r="D361" i="9" s="1"/>
  <c r="F364" i="5"/>
  <c r="F365" i="5"/>
  <c r="F366" i="5"/>
  <c r="A359" i="6" s="1"/>
  <c r="A364" i="9" s="1"/>
  <c r="D364" i="9" s="1"/>
  <c r="F367" i="5"/>
  <c r="F368" i="5"/>
  <c r="A361" i="6" s="1"/>
  <c r="F369" i="5"/>
  <c r="A362" i="6" s="1"/>
  <c r="A367" i="9" s="1"/>
  <c r="D367" i="9" s="1"/>
  <c r="F370" i="5"/>
  <c r="A363" i="6" s="1"/>
  <c r="F371" i="5"/>
  <c r="F372" i="5"/>
  <c r="A365" i="6" s="1"/>
  <c r="A370" i="9" s="1"/>
  <c r="D370" i="9" s="1"/>
  <c r="F373" i="5"/>
  <c r="A366" i="6" s="1"/>
  <c r="A371" i="9" s="1"/>
  <c r="D371" i="9" s="1"/>
  <c r="F374" i="5"/>
  <c r="F375" i="5"/>
  <c r="A368" i="6" s="1"/>
  <c r="A373" i="9" s="1"/>
  <c r="D373" i="9" s="1"/>
  <c r="F376" i="5"/>
  <c r="A369" i="6" s="1"/>
  <c r="A374" i="9" s="1"/>
  <c r="D374" i="9" s="1"/>
  <c r="F377" i="5"/>
  <c r="F378" i="5"/>
  <c r="F379" i="5"/>
  <c r="F380" i="5"/>
  <c r="A373" i="6" s="1"/>
  <c r="A378" i="9" s="1"/>
  <c r="D378" i="9" s="1"/>
  <c r="F381" i="5"/>
  <c r="F382" i="5"/>
  <c r="F383" i="5"/>
  <c r="A376" i="6" s="1"/>
  <c r="A381" i="9" s="1"/>
  <c r="D381" i="9" s="1"/>
  <c r="F384" i="5"/>
  <c r="A377" i="6" s="1"/>
  <c r="A382" i="9" s="1"/>
  <c r="D382" i="9" s="1"/>
  <c r="F385" i="5"/>
  <c r="A378" i="6" s="1"/>
  <c r="A383" i="9" s="1"/>
  <c r="D383" i="9" s="1"/>
  <c r="F386" i="5"/>
  <c r="A379" i="6" s="1"/>
  <c r="A384" i="9" s="1"/>
  <c r="D384" i="9" s="1"/>
  <c r="F387" i="5"/>
  <c r="F388" i="5"/>
  <c r="A381" i="6" s="1"/>
  <c r="A386" i="9" s="1"/>
  <c r="D386" i="9" s="1"/>
  <c r="F389" i="5"/>
  <c r="A382" i="6" s="1"/>
  <c r="F390" i="5"/>
  <c r="F391" i="5"/>
  <c r="A384" i="6" s="1"/>
  <c r="A389" i="9" s="1"/>
  <c r="D389" i="9" s="1"/>
  <c r="F392" i="5"/>
  <c r="F393" i="5"/>
  <c r="A386" i="6" s="1"/>
  <c r="A391" i="9" s="1"/>
  <c r="D391" i="9" s="1"/>
  <c r="F394" i="5"/>
  <c r="F395" i="5"/>
  <c r="F396" i="5"/>
  <c r="F397" i="5"/>
  <c r="A390" i="6" s="1"/>
  <c r="A395" i="9" s="1"/>
  <c r="D395" i="9" s="1"/>
  <c r="F398" i="5"/>
  <c r="F399" i="5"/>
  <c r="F400" i="5"/>
  <c r="A393" i="6" s="1"/>
  <c r="A398" i="9" s="1"/>
  <c r="D398" i="9" s="1"/>
  <c r="F401" i="5"/>
  <c r="F402" i="5"/>
  <c r="A395" i="6" s="1"/>
  <c r="A400" i="9" s="1"/>
  <c r="D400" i="9" s="1"/>
  <c r="F403" i="5"/>
  <c r="A396" i="6" s="1"/>
  <c r="A401" i="9" s="1"/>
  <c r="D401" i="9" s="1"/>
  <c r="F404" i="5"/>
  <c r="A397" i="6" s="1"/>
  <c r="A402" i="9" s="1"/>
  <c r="D402" i="9" s="1"/>
  <c r="F405" i="5"/>
  <c r="A398" i="6" s="1"/>
  <c r="A403" i="9" s="1"/>
  <c r="D403" i="9" s="1"/>
  <c r="F406" i="5"/>
  <c r="F407" i="5"/>
  <c r="A400" i="6" s="1"/>
  <c r="F408" i="5"/>
  <c r="A401" i="6" s="1"/>
  <c r="A406" i="9" s="1"/>
  <c r="D406" i="9" s="1"/>
  <c r="F409" i="5"/>
  <c r="F410" i="5"/>
  <c r="A403" i="6" s="1"/>
  <c r="A408" i="9" s="1"/>
  <c r="D408" i="9" s="1"/>
  <c r="F411" i="5"/>
  <c r="F412" i="5"/>
  <c r="F413" i="5"/>
  <c r="F414" i="5"/>
  <c r="A407" i="6" s="1"/>
  <c r="A412" i="9" s="1"/>
  <c r="D412" i="9" s="1"/>
  <c r="F415" i="5"/>
  <c r="F416" i="5"/>
  <c r="A409" i="6" s="1"/>
  <c r="A414" i="9" s="1"/>
  <c r="D414" i="9" s="1"/>
  <c r="F417" i="5"/>
  <c r="A410" i="6" s="1"/>
  <c r="A415" i="9" s="1"/>
  <c r="D415" i="9" s="1"/>
  <c r="F418" i="5"/>
  <c r="A411" i="6" s="1"/>
  <c r="A416" i="9" s="1"/>
  <c r="D416" i="9" s="1"/>
  <c r="F419" i="5"/>
  <c r="A412" i="6" s="1"/>
  <c r="A417" i="9" s="1"/>
  <c r="D417" i="9" s="1"/>
  <c r="F420" i="5"/>
  <c r="A413" i="6" s="1"/>
  <c r="A418" i="9" s="1"/>
  <c r="D418" i="9" s="1"/>
  <c r="F421" i="5"/>
  <c r="A414" i="6" s="1"/>
  <c r="A419" i="9" s="1"/>
  <c r="D419" i="9" s="1"/>
  <c r="F422" i="5"/>
  <c r="F423" i="5"/>
  <c r="A416" i="6" s="1"/>
  <c r="A421" i="9" s="1"/>
  <c r="D421" i="9" s="1"/>
  <c r="F424" i="5"/>
  <c r="A417" i="6" s="1"/>
  <c r="A422" i="9" s="1"/>
  <c r="D422" i="9" s="1"/>
  <c r="F425" i="5"/>
  <c r="A418" i="6" s="1"/>
  <c r="A423" i="9" s="1"/>
  <c r="D423" i="9" s="1"/>
  <c r="F426" i="5"/>
  <c r="A419" i="6" s="1"/>
  <c r="A424" i="9" s="1"/>
  <c r="D424" i="9" s="1"/>
  <c r="F427" i="5"/>
  <c r="A420" i="6" s="1"/>
  <c r="A425" i="9" s="1"/>
  <c r="D425" i="9" s="1"/>
  <c r="F428" i="5"/>
  <c r="F429" i="5"/>
  <c r="F430" i="5"/>
  <c r="F431" i="5"/>
  <c r="A424" i="6" s="1"/>
  <c r="A429" i="9" s="1"/>
  <c r="D429" i="9" s="1"/>
  <c r="F432" i="5"/>
  <c r="A425" i="6" s="1"/>
  <c r="A430" i="9" s="1"/>
  <c r="D430" i="9" s="1"/>
  <c r="F433" i="5"/>
  <c r="F434" i="5"/>
  <c r="A427" i="6" s="1"/>
  <c r="F435" i="5"/>
  <c r="F436" i="5"/>
  <c r="A429" i="6" s="1"/>
  <c r="A434" i="9" s="1"/>
  <c r="D434" i="9" s="1"/>
  <c r="F437" i="5"/>
  <c r="A430" i="6" s="1"/>
  <c r="F438" i="5"/>
  <c r="F439" i="5"/>
  <c r="F440" i="5"/>
  <c r="F441" i="5"/>
  <c r="A434" i="6" s="1"/>
  <c r="A439" i="9" s="1"/>
  <c r="D439" i="9" s="1"/>
  <c r="F442" i="5"/>
  <c r="A435" i="6" s="1"/>
  <c r="A440" i="9" s="1"/>
  <c r="D440" i="9" s="1"/>
  <c r="F443" i="5"/>
  <c r="A436" i="6" s="1"/>
  <c r="A441" i="9" s="1"/>
  <c r="D441" i="9" s="1"/>
  <c r="F444" i="5"/>
  <c r="A437" i="6" s="1"/>
  <c r="A442" i="9" s="1"/>
  <c r="D442" i="9" s="1"/>
  <c r="F445" i="5"/>
  <c r="F446" i="5"/>
  <c r="F447" i="5"/>
  <c r="F448" i="5"/>
  <c r="A441" i="6" s="1"/>
  <c r="A446" i="9" s="1"/>
  <c r="D446" i="9" s="1"/>
  <c r="F449" i="5"/>
  <c r="F450" i="5"/>
  <c r="A443" i="6" s="1"/>
  <c r="A448" i="9" s="1"/>
  <c r="D448" i="9" s="1"/>
  <c r="F451" i="5"/>
  <c r="A444" i="6" s="1"/>
  <c r="A449" i="9" s="1"/>
  <c r="D449" i="9" s="1"/>
  <c r="F452" i="5"/>
  <c r="A445" i="6" s="1"/>
  <c r="A450" i="9" s="1"/>
  <c r="D450" i="9" s="1"/>
  <c r="F453" i="5"/>
  <c r="A446" i="6" s="1"/>
  <c r="F454" i="5"/>
  <c r="F455" i="5"/>
  <c r="A448" i="6" s="1"/>
  <c r="A453" i="9" s="1"/>
  <c r="D453" i="9" s="1"/>
  <c r="F456" i="5"/>
  <c r="F457" i="5"/>
  <c r="F458" i="5"/>
  <c r="A451" i="6" s="1"/>
  <c r="A456" i="9" s="1"/>
  <c r="D456" i="9" s="1"/>
  <c r="F459" i="5"/>
  <c r="A452" i="6" s="1"/>
  <c r="A457" i="9" s="1"/>
  <c r="D457" i="9" s="1"/>
  <c r="F460" i="5"/>
  <c r="A453" i="6" s="1"/>
  <c r="A458" i="9" s="1"/>
  <c r="D458" i="9" s="1"/>
  <c r="F461" i="5"/>
  <c r="A454" i="6" s="1"/>
  <c r="A459" i="9" s="1"/>
  <c r="D459" i="9" s="1"/>
  <c r="F462" i="5"/>
  <c r="F463" i="5"/>
  <c r="F464" i="5"/>
  <c r="A457" i="6" s="1"/>
  <c r="A462" i="9" s="1"/>
  <c r="D462" i="9" s="1"/>
  <c r="F465" i="5"/>
  <c r="A458" i="6" s="1"/>
  <c r="A463" i="9" s="1"/>
  <c r="D463" i="9" s="1"/>
  <c r="F466" i="5"/>
  <c r="A459" i="6" s="1"/>
  <c r="A464" i="9" s="1"/>
  <c r="D464" i="9" s="1"/>
  <c r="F467" i="5"/>
  <c r="F468" i="5"/>
  <c r="A461" i="6" s="1"/>
  <c r="A466" i="9" s="1"/>
  <c r="D466" i="9" s="1"/>
  <c r="F469" i="5"/>
  <c r="A462" i="6" s="1"/>
  <c r="A467" i="9" s="1"/>
  <c r="D467" i="9" s="1"/>
  <c r="F470" i="5"/>
  <c r="F471" i="5"/>
  <c r="A464" i="6" s="1"/>
  <c r="A469" i="9" s="1"/>
  <c r="D469" i="9" s="1"/>
  <c r="F472" i="5"/>
  <c r="A465" i="6" s="1"/>
  <c r="A470" i="9" s="1"/>
  <c r="D470" i="9" s="1"/>
  <c r="F473" i="5"/>
  <c r="F474" i="5"/>
  <c r="F475" i="5"/>
  <c r="A468" i="6" s="1"/>
  <c r="A473" i="9" s="1"/>
  <c r="D473" i="9" s="1"/>
  <c r="F476" i="5"/>
  <c r="A469" i="6" s="1"/>
  <c r="A474" i="9" s="1"/>
  <c r="D474" i="9" s="1"/>
  <c r="F477" i="5"/>
  <c r="A470" i="6" s="1"/>
  <c r="A475" i="9" s="1"/>
  <c r="D475" i="9" s="1"/>
  <c r="F478" i="5"/>
  <c r="A471" i="6" s="1"/>
  <c r="A476" i="9" s="1"/>
  <c r="D476" i="9" s="1"/>
  <c r="F479" i="5"/>
  <c r="F480" i="5"/>
  <c r="A473" i="6" s="1"/>
  <c r="A478" i="9" s="1"/>
  <c r="D478" i="9" s="1"/>
  <c r="F481" i="5"/>
  <c r="F482" i="5"/>
  <c r="A475" i="6" s="1"/>
  <c r="A480" i="9" s="1"/>
  <c r="D480" i="9" s="1"/>
  <c r="F483" i="5"/>
  <c r="F484" i="5"/>
  <c r="A477" i="6" s="1"/>
  <c r="A482" i="9" s="1"/>
  <c r="D482" i="9" s="1"/>
  <c r="F485" i="5"/>
  <c r="A478" i="6" s="1"/>
  <c r="A483" i="9" s="1"/>
  <c r="D483" i="9" s="1"/>
  <c r="F486" i="5"/>
  <c r="F487" i="5"/>
  <c r="F488" i="5"/>
  <c r="A481" i="6" s="1"/>
  <c r="A486" i="9" s="1"/>
  <c r="D486" i="9" s="1"/>
  <c r="F489" i="5"/>
  <c r="A482" i="6" s="1"/>
  <c r="A487" i="9" s="1"/>
  <c r="D487" i="9" s="1"/>
  <c r="F490" i="5"/>
  <c r="F491" i="5"/>
  <c r="F492" i="5"/>
  <c r="A485" i="6" s="1"/>
  <c r="A490" i="9" s="1"/>
  <c r="D490" i="9" s="1"/>
  <c r="F493" i="5"/>
  <c r="A486" i="6" s="1"/>
  <c r="A491" i="9" s="1"/>
  <c r="D491" i="9" s="1"/>
  <c r="F494" i="5"/>
  <c r="A487" i="6" s="1"/>
  <c r="A492" i="9" s="1"/>
  <c r="D492" i="9" s="1"/>
  <c r="F495" i="5"/>
  <c r="A488" i="6" s="1"/>
  <c r="A493" i="9" s="1"/>
  <c r="D493" i="9" s="1"/>
  <c r="F496" i="5"/>
  <c r="A489" i="6" s="1"/>
  <c r="F497" i="5"/>
  <c r="F498" i="5"/>
  <c r="A491" i="6" s="1"/>
  <c r="A496" i="9" s="1"/>
  <c r="D496" i="9" s="1"/>
  <c r="F499" i="5"/>
  <c r="A492" i="6" s="1"/>
  <c r="A497" i="9" s="1"/>
  <c r="D497" i="9" s="1"/>
  <c r="F500" i="5"/>
  <c r="A493" i="6" s="1"/>
  <c r="A498" i="9" s="1"/>
  <c r="D498" i="9" s="1"/>
  <c r="F501" i="5"/>
  <c r="A494" i="6" s="1"/>
  <c r="A499" i="9" s="1"/>
  <c r="D499" i="9" s="1"/>
  <c r="F502" i="5"/>
  <c r="F503" i="5"/>
  <c r="A496" i="6" s="1"/>
  <c r="A501" i="9" s="1"/>
  <c r="D501" i="9" s="1"/>
  <c r="F504" i="5"/>
  <c r="F505" i="5"/>
  <c r="A498" i="6" s="1"/>
  <c r="A503" i="9" s="1"/>
  <c r="D503" i="9" s="1"/>
  <c r="F506" i="5"/>
  <c r="A499" i="6" s="1"/>
  <c r="A504" i="9" s="1"/>
  <c r="D504" i="9" s="1"/>
  <c r="F507" i="5"/>
  <c r="F508" i="5"/>
  <c r="F509" i="5"/>
  <c r="A502" i="6" s="1"/>
  <c r="A507" i="9" s="1"/>
  <c r="D507" i="9" s="1"/>
  <c r="F510" i="5"/>
  <c r="A503" i="6" s="1"/>
  <c r="A508" i="9" s="1"/>
  <c r="D508" i="9" s="1"/>
  <c r="F511" i="5"/>
  <c r="A504" i="6" s="1"/>
  <c r="F512" i="5"/>
  <c r="A505" i="6" s="1"/>
  <c r="F513" i="5"/>
  <c r="F514" i="5"/>
  <c r="A507" i="6" s="1"/>
  <c r="F515" i="5"/>
  <c r="F516" i="5"/>
  <c r="A509" i="6" s="1"/>
  <c r="A514" i="9" s="1"/>
  <c r="D514" i="9" s="1"/>
  <c r="F517" i="5"/>
  <c r="A510" i="6" s="1"/>
  <c r="A515" i="9" s="1"/>
  <c r="D515" i="9" s="1"/>
  <c r="F518" i="5"/>
  <c r="F519" i="5"/>
  <c r="F520" i="5"/>
  <c r="A513" i="6" s="1"/>
  <c r="A518" i="9" s="1"/>
  <c r="D518" i="9" s="1"/>
  <c r="F521" i="5"/>
  <c r="F522" i="5"/>
  <c r="A515" i="6" s="1"/>
  <c r="A520" i="9" s="1"/>
  <c r="D520" i="9" s="1"/>
  <c r="F523" i="5"/>
  <c r="A516" i="6" s="1"/>
  <c r="A521" i="9" s="1"/>
  <c r="D521" i="9" s="1"/>
  <c r="F524" i="5"/>
  <c r="F525" i="5"/>
  <c r="F526" i="5"/>
  <c r="A519" i="6" s="1"/>
  <c r="A524" i="9" s="1"/>
  <c r="D524" i="9" s="1"/>
  <c r="F527" i="5"/>
  <c r="A520" i="6" s="1"/>
  <c r="A525" i="9" s="1"/>
  <c r="D525" i="9" s="1"/>
  <c r="F528" i="5"/>
  <c r="A521" i="6" s="1"/>
  <c r="A526" i="9" s="1"/>
  <c r="D526" i="9" s="1"/>
  <c r="F529" i="5"/>
  <c r="A522" i="6" s="1"/>
  <c r="A527" i="9" s="1"/>
  <c r="D527" i="9" s="1"/>
  <c r="F530" i="5"/>
  <c r="A523" i="6" s="1"/>
  <c r="A528" i="9" s="1"/>
  <c r="D528" i="9" s="1"/>
  <c r="F531" i="5"/>
  <c r="F532" i="5"/>
  <c r="A525" i="6" s="1"/>
  <c r="A530" i="9" s="1"/>
  <c r="D530" i="9" s="1"/>
  <c r="F533" i="5"/>
  <c r="A526" i="6" s="1"/>
  <c r="A531" i="9" s="1"/>
  <c r="D531" i="9" s="1"/>
  <c r="F534" i="5"/>
  <c r="F535" i="5"/>
  <c r="F536" i="5"/>
  <c r="F537" i="5"/>
  <c r="A530" i="6" s="1"/>
  <c r="A535" i="9" s="1"/>
  <c r="D535" i="9" s="1"/>
  <c r="F538" i="5"/>
  <c r="F539" i="5"/>
  <c r="A532" i="6" s="1"/>
  <c r="A537" i="9" s="1"/>
  <c r="D537" i="9" s="1"/>
  <c r="F540" i="5"/>
  <c r="A533" i="6" s="1"/>
  <c r="A538" i="9" s="1"/>
  <c r="D538" i="9" s="1"/>
  <c r="F541" i="5"/>
  <c r="F542" i="5"/>
  <c r="F543" i="5"/>
  <c r="A536" i="6" s="1"/>
  <c r="A541" i="9" s="1"/>
  <c r="D541" i="9" s="1"/>
  <c r="F544" i="5"/>
  <c r="A537" i="6" s="1"/>
  <c r="F545" i="5"/>
  <c r="A538" i="6" s="1"/>
  <c r="A543" i="9" s="1"/>
  <c r="D543" i="9" s="1"/>
  <c r="F546" i="5"/>
  <c r="A539" i="6" s="1"/>
  <c r="A544" i="9" s="1"/>
  <c r="D544" i="9" s="1"/>
  <c r="F547" i="5"/>
  <c r="F548" i="5"/>
  <c r="A541" i="6" s="1"/>
  <c r="F549" i="5"/>
  <c r="A542" i="6" s="1"/>
  <c r="A547" i="9" s="1"/>
  <c r="D547" i="9" s="1"/>
  <c r="F550" i="5"/>
  <c r="F551" i="5"/>
  <c r="A544" i="6" s="1"/>
  <c r="A549" i="9" s="1"/>
  <c r="D549" i="9" s="1"/>
  <c r="F552" i="5"/>
  <c r="F553" i="5"/>
  <c r="F554" i="5"/>
  <c r="A547" i="6" s="1"/>
  <c r="A552" i="9" s="1"/>
  <c r="D552" i="9" s="1"/>
  <c r="F555" i="5"/>
  <c r="F556" i="5"/>
  <c r="A549" i="6" s="1"/>
  <c r="A554" i="9" s="1"/>
  <c r="D554" i="9" s="1"/>
  <c r="F557" i="5"/>
  <c r="A550" i="6" s="1"/>
  <c r="A555" i="9" s="1"/>
  <c r="D555" i="9" s="1"/>
  <c r="F558" i="5"/>
  <c r="F559" i="5"/>
  <c r="F560" i="5"/>
  <c r="A553" i="6" s="1"/>
  <c r="F561" i="5"/>
  <c r="A554" i="6" s="1"/>
  <c r="A559" i="9" s="1"/>
  <c r="D559" i="9" s="1"/>
  <c r="F562" i="5"/>
  <c r="A555" i="6" s="1"/>
  <c r="A560" i="9" s="1"/>
  <c r="D560" i="9" s="1"/>
  <c r="F563" i="5"/>
  <c r="A556" i="6" s="1"/>
  <c r="A561" i="9" s="1"/>
  <c r="D561" i="9" s="1"/>
  <c r="F564" i="5"/>
  <c r="A557" i="6" s="1"/>
  <c r="A562" i="9" s="1"/>
  <c r="D562" i="9" s="1"/>
  <c r="F565" i="5"/>
  <c r="A558" i="6" s="1"/>
  <c r="A563" i="9" s="1"/>
  <c r="D563" i="9" s="1"/>
  <c r="F566" i="5"/>
  <c r="F567" i="5"/>
  <c r="F568" i="5"/>
  <c r="A561" i="6" s="1"/>
  <c r="A566" i="9" s="1"/>
  <c r="D566" i="9" s="1"/>
  <c r="F569" i="5"/>
  <c r="F570" i="5"/>
  <c r="F571" i="5"/>
  <c r="A564" i="6" s="1"/>
  <c r="A569" i="9" s="1"/>
  <c r="D569" i="9" s="1"/>
  <c r="F572" i="5"/>
  <c r="F573" i="5"/>
  <c r="A566" i="6" s="1"/>
  <c r="A571" i="9" s="1"/>
  <c r="D571" i="9" s="1"/>
  <c r="F574" i="5"/>
  <c r="A567" i="6" s="1"/>
  <c r="A572" i="9" s="1"/>
  <c r="D572" i="9" s="1"/>
  <c r="F575" i="5"/>
  <c r="F576" i="5"/>
  <c r="A569" i="6" s="1"/>
  <c r="A574" i="9" s="1"/>
  <c r="D574" i="9" s="1"/>
  <c r="F577" i="5"/>
  <c r="A570" i="6" s="1"/>
  <c r="A575" i="9" s="1"/>
  <c r="D575" i="9" s="1"/>
  <c r="F578" i="5"/>
  <c r="A571" i="6" s="1"/>
  <c r="A576" i="9" s="1"/>
  <c r="D576" i="9" s="1"/>
  <c r="F579" i="5"/>
  <c r="A572" i="6" s="1"/>
  <c r="A577" i="9" s="1"/>
  <c r="D577" i="9" s="1"/>
  <c r="F580" i="5"/>
  <c r="A573" i="6" s="1"/>
  <c r="A578" i="9" s="1"/>
  <c r="D578" i="9" s="1"/>
  <c r="F581" i="5"/>
  <c r="A574" i="6" s="1"/>
  <c r="A579" i="9" s="1"/>
  <c r="D579" i="9" s="1"/>
  <c r="F582" i="5"/>
  <c r="F583" i="5"/>
  <c r="F584" i="5"/>
  <c r="F585" i="5"/>
  <c r="A578" i="6" s="1"/>
  <c r="A583" i="9" s="1"/>
  <c r="D583" i="9" s="1"/>
  <c r="F586" i="5"/>
  <c r="F587" i="5"/>
  <c r="F588" i="5"/>
  <c r="A581" i="6" s="1"/>
  <c r="A586" i="9" s="1"/>
  <c r="D586" i="9" s="1"/>
  <c r="F589" i="5"/>
  <c r="F590" i="5"/>
  <c r="A583" i="6" s="1"/>
  <c r="A588" i="9" s="1"/>
  <c r="D588" i="9" s="1"/>
  <c r="F591" i="5"/>
  <c r="A584" i="6" s="1"/>
  <c r="A589" i="9" s="1"/>
  <c r="D589" i="9" s="1"/>
  <c r="F592" i="5"/>
  <c r="A585" i="6" s="1"/>
  <c r="A590" i="9" s="1"/>
  <c r="D590" i="9" s="1"/>
  <c r="F593" i="5"/>
  <c r="F594" i="5"/>
  <c r="A587" i="6" s="1"/>
  <c r="A592" i="9" s="1"/>
  <c r="D592" i="9" s="1"/>
  <c r="F595" i="5"/>
  <c r="A588" i="6" s="1"/>
  <c r="A593" i="9" s="1"/>
  <c r="D593" i="9" s="1"/>
  <c r="F596" i="5"/>
  <c r="A589" i="6" s="1"/>
  <c r="A594" i="9" s="1"/>
  <c r="D594" i="9" s="1"/>
  <c r="F597" i="5"/>
  <c r="A590" i="6" s="1"/>
  <c r="A595" i="9" s="1"/>
  <c r="D595" i="9" s="1"/>
  <c r="F598" i="5"/>
  <c r="F599" i="5"/>
  <c r="F600" i="5"/>
  <c r="F601" i="5"/>
  <c r="F602" i="5"/>
  <c r="A595" i="6" s="1"/>
  <c r="F603" i="5"/>
  <c r="F604" i="5"/>
  <c r="F605" i="5"/>
  <c r="A598" i="6" s="1"/>
  <c r="A603" i="9" s="1"/>
  <c r="D603" i="9" s="1"/>
  <c r="F606" i="5"/>
  <c r="F607" i="5"/>
  <c r="A600" i="6" s="1"/>
  <c r="F608" i="5"/>
  <c r="A601" i="6" s="1"/>
  <c r="A606" i="9" s="1"/>
  <c r="D606" i="9" s="1"/>
  <c r="F609" i="5"/>
  <c r="F610" i="5"/>
  <c r="F611" i="5"/>
  <c r="A604" i="6" s="1"/>
  <c r="A609" i="9" s="1"/>
  <c r="D609" i="9" s="1"/>
  <c r="F612" i="5"/>
  <c r="A605" i="6" s="1"/>
  <c r="F613" i="5"/>
  <c r="A606" i="6" s="1"/>
  <c r="A611" i="9" s="1"/>
  <c r="D611" i="9" s="1"/>
  <c r="F614" i="5"/>
  <c r="F615" i="5"/>
  <c r="A608" i="6" s="1"/>
  <c r="A613" i="9" s="1"/>
  <c r="D613" i="9" s="1"/>
  <c r="F616" i="5"/>
  <c r="F617" i="5"/>
  <c r="F618" i="5"/>
  <c r="F619" i="5"/>
  <c r="A612" i="6" s="1"/>
  <c r="A617" i="9" s="1"/>
  <c r="D617" i="9" s="1"/>
  <c r="F620" i="5"/>
  <c r="F621" i="5"/>
  <c r="F622" i="5"/>
  <c r="A615" i="6" s="1"/>
  <c r="A620" i="9" s="1"/>
  <c r="D620" i="9" s="1"/>
  <c r="F623" i="5"/>
  <c r="F624" i="5"/>
  <c r="A617" i="6" s="1"/>
  <c r="F625" i="5"/>
  <c r="A618" i="6" s="1"/>
  <c r="A623" i="9" s="1"/>
  <c r="D623" i="9" s="1"/>
  <c r="F626" i="5"/>
  <c r="F627" i="5"/>
  <c r="F628" i="5"/>
  <c r="A621" i="6" s="1"/>
  <c r="A626" i="9" s="1"/>
  <c r="D626" i="9" s="1"/>
  <c r="F629" i="5"/>
  <c r="A622" i="6" s="1"/>
  <c r="A627" i="9" s="1"/>
  <c r="D627" i="9" s="1"/>
  <c r="F630" i="5"/>
  <c r="F631" i="5"/>
  <c r="A624" i="6" s="1"/>
  <c r="A629" i="9" s="1"/>
  <c r="D629" i="9" s="1"/>
  <c r="F632" i="5"/>
  <c r="A625" i="6" s="1"/>
  <c r="A630" i="9" s="1"/>
  <c r="D630" i="9" s="1"/>
  <c r="F633" i="5"/>
  <c r="F634" i="5"/>
  <c r="F635" i="5"/>
  <c r="F636" i="5"/>
  <c r="A629" i="6" s="1"/>
  <c r="A634" i="9" s="1"/>
  <c r="D634" i="9" s="1"/>
  <c r="F637" i="5"/>
  <c r="F638" i="5"/>
  <c r="F639" i="5"/>
  <c r="A632" i="6" s="1"/>
  <c r="A637" i="9" s="1"/>
  <c r="D637" i="9" s="1"/>
  <c r="F640" i="5"/>
  <c r="A633" i="6" s="1"/>
  <c r="A638" i="9" s="1"/>
  <c r="D638" i="9" s="1"/>
  <c r="F641" i="5"/>
  <c r="A634" i="6" s="1"/>
  <c r="A639" i="9" s="1"/>
  <c r="D639" i="9" s="1"/>
  <c r="F642" i="5"/>
  <c r="A635" i="6" s="1"/>
  <c r="A640" i="9" s="1"/>
  <c r="D640" i="9" s="1"/>
  <c r="F643" i="5"/>
  <c r="F644" i="5"/>
  <c r="A637" i="6" s="1"/>
  <c r="A642" i="9" s="1"/>
  <c r="D642" i="9" s="1"/>
  <c r="F645" i="5"/>
  <c r="A638" i="6" s="1"/>
  <c r="F646" i="5"/>
  <c r="F647" i="5"/>
  <c r="A640" i="6" s="1"/>
  <c r="A645" i="9" s="1"/>
  <c r="D645" i="9" s="1"/>
  <c r="F648" i="5"/>
  <c r="A641" i="6" s="1"/>
  <c r="A646" i="9" s="1"/>
  <c r="D646" i="9" s="1"/>
  <c r="F649" i="5"/>
  <c r="A642" i="6" s="1"/>
  <c r="A647" i="9" s="1"/>
  <c r="D647" i="9" s="1"/>
  <c r="F650" i="5"/>
  <c r="F651" i="5"/>
  <c r="F652" i="5"/>
  <c r="F653" i="5"/>
  <c r="A646" i="6" s="1"/>
  <c r="A651" i="9" s="1"/>
  <c r="D651" i="9" s="1"/>
  <c r="F654" i="5"/>
  <c r="F655" i="5"/>
  <c r="F656" i="5"/>
  <c r="A649" i="6" s="1"/>
  <c r="A654" i="9" s="1"/>
  <c r="D654" i="9" s="1"/>
  <c r="F657" i="5"/>
  <c r="F658" i="5"/>
  <c r="A651" i="6" s="1"/>
  <c r="A656" i="9" s="1"/>
  <c r="D656" i="9" s="1"/>
  <c r="F659" i="5"/>
  <c r="A652" i="6" s="1"/>
  <c r="A657" i="9" s="1"/>
  <c r="D657" i="9" s="1"/>
  <c r="F660" i="5"/>
  <c r="A653" i="6" s="1"/>
  <c r="A658" i="9" s="1"/>
  <c r="D658" i="9" s="1"/>
  <c r="F661" i="5"/>
  <c r="A654" i="6" s="1"/>
  <c r="F662" i="5"/>
  <c r="F663" i="5"/>
  <c r="A656" i="6" s="1"/>
  <c r="A661" i="9" s="1"/>
  <c r="D661" i="9" s="1"/>
  <c r="F664" i="5"/>
  <c r="A657" i="6" s="1"/>
  <c r="A662" i="9" s="1"/>
  <c r="D662" i="9" s="1"/>
  <c r="F665" i="5"/>
  <c r="A658" i="6" s="1"/>
  <c r="A663" i="9" s="1"/>
  <c r="D663" i="9" s="1"/>
  <c r="F666" i="5"/>
  <c r="A659" i="6" s="1"/>
  <c r="A664" i="9" s="1"/>
  <c r="D664" i="9" s="1"/>
  <c r="F667" i="5"/>
  <c r="F668" i="5"/>
  <c r="F669" i="5"/>
  <c r="F670" i="5"/>
  <c r="A663" i="6" s="1"/>
  <c r="A668" i="9" s="1"/>
  <c r="D668" i="9" s="1"/>
  <c r="F671" i="5"/>
  <c r="F672" i="5"/>
  <c r="A665" i="6" s="1"/>
  <c r="A670" i="9" s="1"/>
  <c r="D670" i="9" s="1"/>
  <c r="F673" i="5"/>
  <c r="A666" i="6" s="1"/>
  <c r="A671" i="9" s="1"/>
  <c r="D671" i="9" s="1"/>
  <c r="F674" i="5"/>
  <c r="F675" i="5"/>
  <c r="A668" i="6" s="1"/>
  <c r="A673" i="9" s="1"/>
  <c r="D673" i="9" s="1"/>
  <c r="F676" i="5"/>
  <c r="A669" i="6" s="1"/>
  <c r="A674" i="9" s="1"/>
  <c r="D674" i="9" s="1"/>
  <c r="F677" i="5"/>
  <c r="A670" i="6" s="1"/>
  <c r="A675" i="9" s="1"/>
  <c r="D675" i="9" s="1"/>
  <c r="F678" i="5"/>
  <c r="F679" i="5"/>
  <c r="F680" i="5"/>
  <c r="A673" i="6" s="1"/>
  <c r="A678" i="9" s="1"/>
  <c r="D678" i="9" s="1"/>
  <c r="F681" i="5"/>
  <c r="A674" i="6" s="1"/>
  <c r="A679" i="9" s="1"/>
  <c r="D679" i="9" s="1"/>
  <c r="F682" i="5"/>
  <c r="A675" i="6" s="1"/>
  <c r="A680" i="9" s="1"/>
  <c r="D680" i="9" s="1"/>
  <c r="F683" i="5"/>
  <c r="A676" i="6" s="1"/>
  <c r="A681" i="9" s="1"/>
  <c r="D681" i="9" s="1"/>
  <c r="F684" i="5"/>
  <c r="F685" i="5"/>
  <c r="F686" i="5"/>
  <c r="F687" i="5"/>
  <c r="A680" i="6" s="1"/>
  <c r="A685" i="9" s="1"/>
  <c r="D685" i="9" s="1"/>
  <c r="F688" i="5"/>
  <c r="A681" i="6" s="1"/>
  <c r="F689" i="5"/>
  <c r="F690" i="5"/>
  <c r="A683" i="6" s="1"/>
  <c r="A688" i="9" s="1"/>
  <c r="D688" i="9" s="1"/>
  <c r="F691" i="5"/>
  <c r="F692" i="5"/>
  <c r="A685" i="6" s="1"/>
  <c r="A690" i="9" s="1"/>
  <c r="D690" i="9" s="1"/>
  <c r="F693" i="5"/>
  <c r="A686" i="6" s="1"/>
  <c r="A691" i="9" s="1"/>
  <c r="D691" i="9" s="1"/>
  <c r="F694" i="5"/>
  <c r="F695" i="5"/>
  <c r="F696" i="5"/>
  <c r="F697" i="5"/>
  <c r="A690" i="6" s="1"/>
  <c r="A695" i="9" s="1"/>
  <c r="D695" i="9" s="1"/>
  <c r="F698" i="5"/>
  <c r="A691" i="6" s="1"/>
  <c r="A696" i="9" s="1"/>
  <c r="D696" i="9" s="1"/>
  <c r="F699" i="5"/>
  <c r="A692" i="6" s="1"/>
  <c r="A697" i="9" s="1"/>
  <c r="D697" i="9" s="1"/>
  <c r="F700" i="5"/>
  <c r="A693" i="6" s="1"/>
  <c r="A698" i="9" s="1"/>
  <c r="D698" i="9" s="1"/>
  <c r="F701" i="5"/>
  <c r="F702" i="5"/>
  <c r="F703" i="5"/>
  <c r="F704" i="5"/>
  <c r="A697" i="6" s="1"/>
  <c r="A702" i="9" s="1"/>
  <c r="D702" i="9" s="1"/>
  <c r="F705" i="5"/>
  <c r="F706" i="5"/>
  <c r="F707" i="5"/>
  <c r="A700" i="6" s="1"/>
  <c r="A705" i="9" s="1"/>
  <c r="D705" i="9" s="1"/>
  <c r="F708" i="5"/>
  <c r="A701" i="6" s="1"/>
  <c r="A706" i="9" s="1"/>
  <c r="D706" i="9" s="1"/>
  <c r="F709" i="5"/>
  <c r="A702" i="6" s="1"/>
  <c r="A707" i="9" s="1"/>
  <c r="D707" i="9" s="1"/>
  <c r="F710" i="5"/>
  <c r="F711" i="5"/>
  <c r="A704" i="6" s="1"/>
  <c r="A709" i="9" s="1"/>
  <c r="D709" i="9" s="1"/>
  <c r="F712" i="5"/>
  <c r="F713" i="5"/>
  <c r="F714" i="5"/>
  <c r="A707" i="6" s="1"/>
  <c r="A712" i="9" s="1"/>
  <c r="D712" i="9" s="1"/>
  <c r="F715" i="5"/>
  <c r="A708" i="6" s="1"/>
  <c r="A713" i="9" s="1"/>
  <c r="D713" i="9" s="1"/>
  <c r="F716" i="5"/>
  <c r="A709" i="6" s="1"/>
  <c r="A714" i="9" s="1"/>
  <c r="D714" i="9" s="1"/>
  <c r="F717" i="5"/>
  <c r="A710" i="6" s="1"/>
  <c r="A715" i="9" s="1"/>
  <c r="D715" i="9" s="1"/>
  <c r="F718" i="5"/>
  <c r="F719" i="5"/>
  <c r="F720" i="5"/>
  <c r="A713" i="6" s="1"/>
  <c r="A718" i="9" s="1"/>
  <c r="D718" i="9" s="1"/>
  <c r="F721" i="5"/>
  <c r="A714" i="6" s="1"/>
  <c r="A719" i="9" s="1"/>
  <c r="D719" i="9" s="1"/>
  <c r="F722" i="5"/>
  <c r="F723" i="5"/>
  <c r="F724" i="5"/>
  <c r="A717" i="6" s="1"/>
  <c r="A722" i="9" s="1"/>
  <c r="D722" i="9" s="1"/>
  <c r="F725" i="5"/>
  <c r="A718" i="6" s="1"/>
  <c r="F726" i="5"/>
  <c r="F727" i="5"/>
  <c r="A720" i="6" s="1"/>
  <c r="A725" i="9" s="1"/>
  <c r="D725" i="9" s="1"/>
  <c r="F728" i="5"/>
  <c r="A721" i="6" s="1"/>
  <c r="A726" i="9" s="1"/>
  <c r="D726" i="9" s="1"/>
  <c r="F729" i="5"/>
  <c r="F730" i="5"/>
  <c r="F731" i="5"/>
  <c r="A724" i="6" s="1"/>
  <c r="A729" i="9" s="1"/>
  <c r="D729" i="9" s="1"/>
  <c r="F732" i="5"/>
  <c r="A725" i="6" s="1"/>
  <c r="A730" i="9" s="1"/>
  <c r="D730" i="9" s="1"/>
  <c r="F733" i="5"/>
  <c r="A726" i="6" s="1"/>
  <c r="A731" i="9" s="1"/>
  <c r="D731" i="9" s="1"/>
  <c r="F734" i="5"/>
  <c r="A727" i="6" s="1"/>
  <c r="A732" i="9" s="1"/>
  <c r="D732" i="9" s="1"/>
  <c r="F735" i="5"/>
  <c r="F736" i="5"/>
  <c r="A729" i="6" s="1"/>
  <c r="F737" i="5"/>
  <c r="F738" i="5"/>
  <c r="A731" i="6" s="1"/>
  <c r="A736" i="9" s="1"/>
  <c r="D736" i="9" s="1"/>
  <c r="F739" i="5"/>
  <c r="F740" i="5"/>
  <c r="A733" i="6" s="1"/>
  <c r="F741" i="5"/>
  <c r="A734" i="6" s="1"/>
  <c r="A739" i="9" s="1"/>
  <c r="D739" i="9" s="1"/>
  <c r="F742" i="5"/>
  <c r="F743" i="5"/>
  <c r="F744" i="5"/>
  <c r="A737" i="6" s="1"/>
  <c r="A742" i="9" s="1"/>
  <c r="D742" i="9" s="1"/>
  <c r="F745" i="5"/>
  <c r="A738" i="6" s="1"/>
  <c r="A743" i="9" s="1"/>
  <c r="D743" i="9" s="1"/>
  <c r="F746" i="5"/>
  <c r="F747" i="5"/>
  <c r="F748" i="5"/>
  <c r="A741" i="6" s="1"/>
  <c r="A746" i="9" s="1"/>
  <c r="D746" i="9" s="1"/>
  <c r="F749" i="5"/>
  <c r="A742" i="6" s="1"/>
  <c r="A747" i="9" s="1"/>
  <c r="D747" i="9" s="1"/>
  <c r="F750" i="5"/>
  <c r="A743" i="6" s="1"/>
  <c r="A748" i="9" s="1"/>
  <c r="D748" i="9" s="1"/>
  <c r="F751" i="5"/>
  <c r="A744" i="6" s="1"/>
  <c r="A749" i="9" s="1"/>
  <c r="D749" i="9" s="1"/>
  <c r="F752" i="5"/>
  <c r="A745" i="6" s="1"/>
  <c r="A750" i="9" s="1"/>
  <c r="D750" i="9" s="1"/>
  <c r="F753" i="5"/>
  <c r="F754" i="5"/>
  <c r="F755" i="5"/>
  <c r="A748" i="6" s="1"/>
  <c r="A753" i="9" s="1"/>
  <c r="D753" i="9" s="1"/>
  <c r="F756" i="5"/>
  <c r="A749" i="6" s="1"/>
  <c r="A754" i="9" s="1"/>
  <c r="D754" i="9" s="1"/>
  <c r="F757" i="5"/>
  <c r="A750" i="6" s="1"/>
  <c r="A755" i="9" s="1"/>
  <c r="D755" i="9" s="1"/>
  <c r="F758" i="5"/>
  <c r="F759" i="5"/>
  <c r="A752" i="6" s="1"/>
  <c r="A757" i="9" s="1"/>
  <c r="D757" i="9" s="1"/>
  <c r="F760" i="5"/>
  <c r="F761" i="5"/>
  <c r="A754" i="6" s="1"/>
  <c r="A759" i="9" s="1"/>
  <c r="D759" i="9" s="1"/>
  <c r="F762" i="5"/>
  <c r="A755" i="6" s="1"/>
  <c r="A760" i="9" s="1"/>
  <c r="D760" i="9" s="1"/>
  <c r="F763" i="5"/>
  <c r="F764" i="5"/>
  <c r="F765" i="5"/>
  <c r="A758" i="6" s="1"/>
  <c r="A763" i="9" s="1"/>
  <c r="D763" i="9" s="1"/>
  <c r="F766" i="5"/>
  <c r="A759" i="6" s="1"/>
  <c r="A764" i="9" s="1"/>
  <c r="D764" i="9" s="1"/>
  <c r="F767" i="5"/>
  <c r="A760" i="6" s="1"/>
  <c r="A765" i="9" s="1"/>
  <c r="D765" i="9" s="1"/>
  <c r="F768" i="5"/>
  <c r="A761" i="6" s="1"/>
  <c r="A766" i="9" s="1"/>
  <c r="D766" i="9" s="1"/>
  <c r="F769" i="5"/>
  <c r="F770" i="5"/>
  <c r="F771" i="5"/>
  <c r="F772" i="5"/>
  <c r="A765" i="6" s="1"/>
  <c r="A770" i="9" s="1"/>
  <c r="D770" i="9" s="1"/>
  <c r="F773" i="5"/>
  <c r="A766" i="6" s="1"/>
  <c r="F774" i="5"/>
  <c r="F775" i="5"/>
  <c r="F776" i="5"/>
  <c r="A769" i="6" s="1"/>
  <c r="A774" i="9" s="1"/>
  <c r="D774" i="9" s="1"/>
  <c r="F777" i="5"/>
  <c r="F778" i="5"/>
  <c r="A771" i="6" s="1"/>
  <c r="A776" i="9" s="1"/>
  <c r="D776" i="9" s="1"/>
  <c r="F779" i="5"/>
  <c r="A772" i="6" s="1"/>
  <c r="A777" i="9" s="1"/>
  <c r="D777" i="9" s="1"/>
  <c r="F780" i="5"/>
  <c r="F781" i="5"/>
  <c r="A774" i="6" s="1"/>
  <c r="A779" i="9" s="1"/>
  <c r="D779" i="9" s="1"/>
  <c r="F782" i="5"/>
  <c r="A775" i="6" s="1"/>
  <c r="A780" i="9" s="1"/>
  <c r="D780" i="9" s="1"/>
  <c r="F783" i="5"/>
  <c r="A776" i="6" s="1"/>
  <c r="A781" i="9" s="1"/>
  <c r="D781" i="9" s="1"/>
  <c r="F784" i="5"/>
  <c r="A777" i="6" s="1"/>
  <c r="A782" i="9" s="1"/>
  <c r="D782" i="9" s="1"/>
  <c r="F785" i="5"/>
  <c r="A778" i="6" s="1"/>
  <c r="A783" i="9" s="1"/>
  <c r="D783" i="9" s="1"/>
  <c r="F786" i="5"/>
  <c r="F787" i="5"/>
  <c r="F788" i="5"/>
  <c r="A781" i="6" s="1"/>
  <c r="A786" i="9" s="1"/>
  <c r="D786" i="9" s="1"/>
  <c r="F789" i="5"/>
  <c r="A782" i="6" s="1"/>
  <c r="A787" i="9" s="1"/>
  <c r="D787" i="9" s="1"/>
  <c r="F790" i="5"/>
  <c r="F791" i="5"/>
  <c r="F792" i="5"/>
  <c r="F793" i="5"/>
  <c r="A786" i="6" s="1"/>
  <c r="A791" i="9" s="1"/>
  <c r="D791" i="9" s="1"/>
  <c r="F794" i="5"/>
  <c r="F795" i="5"/>
  <c r="A788" i="6" s="1"/>
  <c r="A793" i="9" s="1"/>
  <c r="D793" i="9" s="1"/>
  <c r="F796" i="5"/>
  <c r="A789" i="6" s="1"/>
  <c r="A794" i="9" s="1"/>
  <c r="D794" i="9" s="1"/>
  <c r="F797" i="5"/>
  <c r="F798" i="5"/>
  <c r="A791" i="6" s="1"/>
  <c r="A796" i="9" s="1"/>
  <c r="D796" i="9" s="1"/>
  <c r="F799" i="5"/>
  <c r="A792" i="6" s="1"/>
  <c r="A797" i="9" s="1"/>
  <c r="D797" i="9" s="1"/>
  <c r="F800" i="5"/>
  <c r="A793" i="6" s="1"/>
  <c r="A798" i="9" s="1"/>
  <c r="D798" i="9" s="1"/>
  <c r="F801" i="5"/>
  <c r="A794" i="6" s="1"/>
  <c r="A799" i="9" s="1"/>
  <c r="D799" i="9" s="1"/>
  <c r="F802" i="5"/>
  <c r="A795" i="6" s="1"/>
  <c r="A800" i="9" s="1"/>
  <c r="D800" i="9" s="1"/>
  <c r="F803" i="5"/>
  <c r="F804" i="5"/>
  <c r="A797" i="6" s="1"/>
  <c r="A802" i="9" s="1"/>
  <c r="D802" i="9" s="1"/>
  <c r="F805" i="5"/>
  <c r="A798" i="6" s="1"/>
  <c r="F806" i="5"/>
  <c r="F807" i="5"/>
  <c r="A800" i="6" s="1"/>
  <c r="A805" i="9" s="1"/>
  <c r="D805" i="9" s="1"/>
  <c r="F808" i="5"/>
  <c r="F809" i="5"/>
  <c r="F810" i="5"/>
  <c r="A803" i="6" s="1"/>
  <c r="A808" i="9" s="1"/>
  <c r="D808" i="9" s="1"/>
  <c r="F811" i="5"/>
  <c r="F812" i="5"/>
  <c r="A805" i="6" s="1"/>
  <c r="A810" i="9" s="1"/>
  <c r="D810" i="9" s="1"/>
  <c r="F813" i="5"/>
  <c r="A806" i="6" s="1"/>
  <c r="A811" i="9" s="1"/>
  <c r="D811" i="9" s="1"/>
  <c r="F814" i="5"/>
  <c r="F815" i="5"/>
  <c r="A808" i="6" s="1"/>
  <c r="A813" i="9" s="1"/>
  <c r="D813" i="9" s="1"/>
  <c r="F816" i="5"/>
  <c r="A809" i="6" s="1"/>
  <c r="F817" i="5"/>
  <c r="A810" i="6" s="1"/>
  <c r="A815" i="9" s="1"/>
  <c r="D815" i="9" s="1"/>
  <c r="F818" i="5"/>
  <c r="A811" i="6" s="1"/>
  <c r="A816" i="9" s="1"/>
  <c r="D816" i="9" s="1"/>
  <c r="F819" i="5"/>
  <c r="A812" i="6" s="1"/>
  <c r="A817" i="9" s="1"/>
  <c r="D817" i="9" s="1"/>
  <c r="F820" i="5"/>
  <c r="A813" i="6" s="1"/>
  <c r="A818" i="9" s="1"/>
  <c r="D818" i="9" s="1"/>
  <c r="F821" i="5"/>
  <c r="A814" i="6" s="1"/>
  <c r="F822" i="5"/>
  <c r="F823" i="5"/>
  <c r="F824" i="5"/>
  <c r="A817" i="6" s="1"/>
  <c r="A822" i="9" s="1"/>
  <c r="D822" i="9" s="1"/>
  <c r="F825" i="5"/>
  <c r="F826" i="5"/>
  <c r="F827" i="5"/>
  <c r="A820" i="6" s="1"/>
  <c r="A825" i="9" s="1"/>
  <c r="D825" i="9" s="1"/>
  <c r="F828" i="5"/>
  <c r="F829" i="5"/>
  <c r="A822" i="6" s="1"/>
  <c r="A827" i="9" s="1"/>
  <c r="D827" i="9" s="1"/>
  <c r="F830" i="5"/>
  <c r="A823" i="6" s="1"/>
  <c r="A828" i="9" s="1"/>
  <c r="D828" i="9" s="1"/>
  <c r="F831" i="5"/>
  <c r="F832" i="5"/>
  <c r="A825" i="6" s="1"/>
  <c r="F833" i="5"/>
  <c r="A826" i="6" s="1"/>
  <c r="A831" i="9" s="1"/>
  <c r="D831" i="9" s="1"/>
  <c r="F834" i="5"/>
  <c r="A827" i="6" s="1"/>
  <c r="A832" i="9" s="1"/>
  <c r="D832" i="9" s="1"/>
  <c r="F835" i="5"/>
  <c r="A828" i="6" s="1"/>
  <c r="A833" i="9" s="1"/>
  <c r="D833" i="9" s="1"/>
  <c r="F836" i="5"/>
  <c r="A829" i="6" s="1"/>
  <c r="A834" i="9" s="1"/>
  <c r="D834" i="9" s="1"/>
  <c r="F837" i="5"/>
  <c r="A830" i="6" s="1"/>
  <c r="F838" i="5"/>
  <c r="F839" i="5"/>
  <c r="F840" i="5"/>
  <c r="F841" i="5"/>
  <c r="A834" i="6" s="1"/>
  <c r="A839" i="9" s="1"/>
  <c r="D839" i="9" s="1"/>
  <c r="F842" i="5"/>
  <c r="F843" i="5"/>
  <c r="F844" i="5"/>
  <c r="A837" i="6" s="1"/>
  <c r="A842" i="9" s="1"/>
  <c r="D842" i="9" s="1"/>
  <c r="F845" i="5"/>
  <c r="F846" i="5"/>
  <c r="A839" i="6" s="1"/>
  <c r="A844" i="9" s="1"/>
  <c r="D844" i="9" s="1"/>
  <c r="F847" i="5"/>
  <c r="A840" i="6" s="1"/>
  <c r="F848" i="5"/>
  <c r="A841" i="6" s="1"/>
  <c r="A846" i="9" s="1"/>
  <c r="D846" i="9" s="1"/>
  <c r="F849" i="5"/>
  <c r="A842" i="6" s="1"/>
  <c r="A847" i="9" s="1"/>
  <c r="D847" i="9" s="1"/>
  <c r="F850" i="5"/>
  <c r="A843" i="6" s="1"/>
  <c r="A848" i="9" s="1"/>
  <c r="D848" i="9" s="1"/>
  <c r="F851" i="5"/>
  <c r="A844" i="6" s="1"/>
  <c r="A849" i="9" s="1"/>
  <c r="D849" i="9" s="1"/>
  <c r="F852" i="5"/>
  <c r="A845" i="6" s="1"/>
  <c r="F853" i="5"/>
  <c r="A846" i="6" s="1"/>
  <c r="F854" i="5"/>
  <c r="F855" i="5"/>
  <c r="F856" i="5"/>
  <c r="F857" i="5"/>
  <c r="F858" i="5"/>
  <c r="A851" i="6" s="1"/>
  <c r="A856" i="9" s="1"/>
  <c r="D856" i="9" s="1"/>
  <c r="F859" i="5"/>
  <c r="F860" i="5"/>
  <c r="F861" i="5"/>
  <c r="A854" i="6" s="1"/>
  <c r="A859" i="9" s="1"/>
  <c r="D859" i="9" s="1"/>
  <c r="F862" i="5"/>
  <c r="F863" i="5"/>
  <c r="A856" i="6" s="1"/>
  <c r="A861" i="9" s="1"/>
  <c r="D861" i="9" s="1"/>
  <c r="F864" i="5"/>
  <c r="A857" i="6" s="1"/>
  <c r="F865" i="5"/>
  <c r="F866" i="5"/>
  <c r="A859" i="6" s="1"/>
  <c r="A864" i="9" s="1"/>
  <c r="D864" i="9" s="1"/>
  <c r="F867" i="5"/>
  <c r="A860" i="6" s="1"/>
  <c r="A865" i="9" s="1"/>
  <c r="D865" i="9" s="1"/>
  <c r="F868" i="5"/>
  <c r="A861" i="6" s="1"/>
  <c r="A866" i="9" s="1"/>
  <c r="D866" i="9" s="1"/>
  <c r="F869" i="5"/>
  <c r="A862" i="6" s="1"/>
  <c r="F870" i="5"/>
  <c r="F871" i="5"/>
  <c r="A864" i="6" s="1"/>
  <c r="A869" i="9" s="1"/>
  <c r="D869" i="9" s="1"/>
  <c r="F872" i="5"/>
  <c r="F873" i="5"/>
  <c r="F874" i="5"/>
  <c r="F875" i="5"/>
  <c r="A868" i="6" s="1"/>
  <c r="A873" i="9" s="1"/>
  <c r="D873" i="9" s="1"/>
  <c r="F876" i="5"/>
  <c r="F877" i="5"/>
  <c r="F878" i="5"/>
  <c r="A871" i="6" s="1"/>
  <c r="A876" i="9" s="1"/>
  <c r="D876" i="9" s="1"/>
  <c r="F879" i="5"/>
  <c r="F880" i="5"/>
  <c r="A873" i="6" s="1"/>
  <c r="A878" i="9" s="1"/>
  <c r="D878" i="9" s="1"/>
  <c r="F881" i="5"/>
  <c r="A874" i="6" s="1"/>
  <c r="A879" i="9" s="1"/>
  <c r="D879" i="9" s="1"/>
  <c r="F882" i="5"/>
  <c r="F883" i="5"/>
  <c r="A876" i="6" s="1"/>
  <c r="A881" i="9" s="1"/>
  <c r="D881" i="9" s="1"/>
  <c r="F884" i="5"/>
  <c r="A877" i="6" s="1"/>
  <c r="A882" i="9" s="1"/>
  <c r="D882" i="9" s="1"/>
  <c r="F885" i="5"/>
  <c r="A878" i="6" s="1"/>
  <c r="A883" i="9" s="1"/>
  <c r="D883" i="9" s="1"/>
  <c r="F886" i="5"/>
  <c r="F887" i="5"/>
  <c r="A880" i="6" s="1"/>
  <c r="A885" i="9" s="1"/>
  <c r="D885" i="9" s="1"/>
  <c r="F888" i="5"/>
  <c r="A881" i="6" s="1"/>
  <c r="A886" i="9" s="1"/>
  <c r="D886" i="9" s="1"/>
  <c r="F889" i="5"/>
  <c r="F890" i="5"/>
  <c r="F891" i="5"/>
  <c r="F892" i="5"/>
  <c r="A885" i="6" s="1"/>
  <c r="A890" i="9" s="1"/>
  <c r="D890" i="9" s="1"/>
  <c r="F893" i="5"/>
  <c r="F894" i="5"/>
  <c r="F895" i="5"/>
  <c r="A888" i="6" s="1"/>
  <c r="A893" i="9" s="1"/>
  <c r="D893" i="9" s="1"/>
  <c r="F896" i="5"/>
  <c r="A889" i="6" s="1"/>
  <c r="A894" i="9" s="1"/>
  <c r="D894" i="9" s="1"/>
  <c r="F897" i="5"/>
  <c r="A890" i="6" s="1"/>
  <c r="A895" i="9" s="1"/>
  <c r="D895" i="9" s="1"/>
  <c r="F898" i="5"/>
  <c r="A891" i="6" s="1"/>
  <c r="A896" i="9" s="1"/>
  <c r="D896" i="9" s="1"/>
  <c r="F899" i="5"/>
  <c r="F900" i="5"/>
  <c r="A893" i="6" s="1"/>
  <c r="A898" i="9" s="1"/>
  <c r="D898" i="9" s="1"/>
  <c r="F901" i="5"/>
  <c r="A894" i="6" s="1"/>
  <c r="A899" i="9" s="1"/>
  <c r="D899" i="9" s="1"/>
  <c r="F902" i="5"/>
  <c r="F903" i="5"/>
  <c r="A896" i="6" s="1"/>
  <c r="A901" i="9" s="1"/>
  <c r="D901" i="9" s="1"/>
  <c r="F904" i="5"/>
  <c r="A897" i="6" s="1"/>
  <c r="A902" i="9" s="1"/>
  <c r="D902" i="9" s="1"/>
  <c r="F905" i="5"/>
  <c r="A898" i="6" s="1"/>
  <c r="A903" i="9" s="1"/>
  <c r="D903" i="9" s="1"/>
  <c r="F906" i="5"/>
  <c r="F907" i="5"/>
  <c r="F908" i="5"/>
  <c r="F909" i="5"/>
  <c r="A902" i="6" s="1"/>
  <c r="A907" i="9" s="1"/>
  <c r="D907" i="9" s="1"/>
  <c r="F910" i="5"/>
  <c r="F911" i="5"/>
  <c r="F912" i="5"/>
  <c r="A905" i="6" s="1"/>
  <c r="F913" i="5"/>
  <c r="F914" i="5"/>
  <c r="A907" i="6" s="1"/>
  <c r="A912" i="9" s="1"/>
  <c r="D912" i="9" s="1"/>
  <c r="F915" i="5"/>
  <c r="A908" i="6" s="1"/>
  <c r="A913" i="9" s="1"/>
  <c r="D913" i="9" s="1"/>
  <c r="F916" i="5"/>
  <c r="A909" i="6" s="1"/>
  <c r="F917" i="5"/>
  <c r="A910" i="6" s="1"/>
  <c r="F918" i="5"/>
  <c r="F919" i="5"/>
  <c r="A912" i="6" s="1"/>
  <c r="A917" i="9" s="1"/>
  <c r="D917" i="9" s="1"/>
  <c r="F920" i="5"/>
  <c r="A913" i="6" s="1"/>
  <c r="A918" i="9" s="1"/>
  <c r="D918" i="9" s="1"/>
  <c r="F921" i="5"/>
  <c r="A914" i="6" s="1"/>
  <c r="A919" i="9" s="1"/>
  <c r="D919" i="9" s="1"/>
  <c r="F922" i="5"/>
  <c r="A915" i="6" s="1"/>
  <c r="A920" i="9" s="1"/>
  <c r="D920" i="9" s="1"/>
  <c r="F923" i="5"/>
  <c r="F924" i="5"/>
  <c r="F925" i="5"/>
  <c r="F926" i="5"/>
  <c r="A919" i="6" s="1"/>
  <c r="A924" i="9" s="1"/>
  <c r="D924" i="9" s="1"/>
  <c r="F927" i="5"/>
  <c r="F928" i="5"/>
  <c r="A921" i="6" s="1"/>
  <c r="F929" i="5"/>
  <c r="A922" i="6" s="1"/>
  <c r="A927" i="9" s="1"/>
  <c r="D927" i="9" s="1"/>
  <c r="F930" i="5"/>
  <c r="F931" i="5"/>
  <c r="A924" i="6" s="1"/>
  <c r="A929" i="9" s="1"/>
  <c r="D929" i="9" s="1"/>
  <c r="F932" i="5"/>
  <c r="A925" i="6" s="1"/>
  <c r="A930" i="9" s="1"/>
  <c r="D930" i="9" s="1"/>
  <c r="F933" i="5"/>
  <c r="A926" i="6" s="1"/>
  <c r="A931" i="9" s="1"/>
  <c r="D931" i="9" s="1"/>
  <c r="F934" i="5"/>
  <c r="F935" i="5"/>
  <c r="A928" i="6" s="1"/>
  <c r="A933" i="9" s="1"/>
  <c r="D933" i="9" s="1"/>
  <c r="F936" i="5"/>
  <c r="A929" i="6" s="1"/>
  <c r="A934" i="9" s="1"/>
  <c r="D934" i="9" s="1"/>
  <c r="F937" i="5"/>
  <c r="A930" i="6" s="1"/>
  <c r="A935" i="9" s="1"/>
  <c r="D935" i="9" s="1"/>
  <c r="F938" i="5"/>
  <c r="A931" i="6" s="1"/>
  <c r="A936" i="9" s="1"/>
  <c r="D936" i="9" s="1"/>
  <c r="F939" i="5"/>
  <c r="A932" i="6" s="1"/>
  <c r="A937" i="9" s="1"/>
  <c r="D937" i="9" s="1"/>
  <c r="F940" i="5"/>
  <c r="F941" i="5"/>
  <c r="F942" i="5"/>
  <c r="F943" i="5"/>
  <c r="A936" i="6" s="1"/>
  <c r="A941" i="9" s="1"/>
  <c r="D941" i="9" s="1"/>
  <c r="F944" i="5"/>
  <c r="A937" i="6" s="1"/>
  <c r="A942" i="9" s="1"/>
  <c r="D942" i="9" s="1"/>
  <c r="F945" i="5"/>
  <c r="F946" i="5"/>
  <c r="A939" i="6" s="1"/>
  <c r="A944" i="9" s="1"/>
  <c r="D944" i="9" s="1"/>
  <c r="F947" i="5"/>
  <c r="F948" i="5"/>
  <c r="A941" i="6" s="1"/>
  <c r="A946" i="9" s="1"/>
  <c r="D946" i="9" s="1"/>
  <c r="F949" i="5"/>
  <c r="A942" i="6" s="1"/>
  <c r="A947" i="9" s="1"/>
  <c r="D947" i="9" s="1"/>
  <c r="F950" i="5"/>
  <c r="F951" i="5"/>
  <c r="F952" i="5"/>
  <c r="A945" i="6" s="1"/>
  <c r="A950" i="9" s="1"/>
  <c r="D950" i="9" s="1"/>
  <c r="F953" i="5"/>
  <c r="A946" i="6" s="1"/>
  <c r="A951" i="9" s="1"/>
  <c r="D951" i="9" s="1"/>
  <c r="F954" i="5"/>
  <c r="A947" i="6" s="1"/>
  <c r="A952" i="9" s="1"/>
  <c r="D952" i="9" s="1"/>
  <c r="F955" i="5"/>
  <c r="A948" i="6" s="1"/>
  <c r="A953" i="9" s="1"/>
  <c r="D953" i="9" s="1"/>
  <c r="F956" i="5"/>
  <c r="A949" i="6" s="1"/>
  <c r="A954" i="9" s="1"/>
  <c r="D954" i="9" s="1"/>
  <c r="F957" i="5"/>
  <c r="F958" i="5"/>
  <c r="F959" i="5"/>
  <c r="F960" i="5"/>
  <c r="A953" i="6" s="1"/>
  <c r="A958" i="9" s="1"/>
  <c r="D958" i="9" s="1"/>
  <c r="F961" i="5"/>
  <c r="F962" i="5"/>
  <c r="F963" i="5"/>
  <c r="A956" i="6" s="1"/>
  <c r="A961" i="9" s="1"/>
  <c r="D961" i="9" s="1"/>
  <c r="F964" i="5"/>
  <c r="A957" i="6" s="1"/>
  <c r="A962" i="9" s="1"/>
  <c r="D962" i="9" s="1"/>
  <c r="F965" i="5"/>
  <c r="A958" i="6" s="1"/>
  <c r="A963" i="9" s="1"/>
  <c r="D963" i="9" s="1"/>
  <c r="F966" i="5"/>
  <c r="F967" i="5"/>
  <c r="A960" i="6" s="1"/>
  <c r="A965" i="9" s="1"/>
  <c r="D965" i="9" s="1"/>
  <c r="F968" i="5"/>
  <c r="F969" i="5"/>
  <c r="A962" i="6" s="1"/>
  <c r="A967" i="9" s="1"/>
  <c r="D967" i="9" s="1"/>
  <c r="F970" i="5"/>
  <c r="A963" i="6" s="1"/>
  <c r="A968" i="9" s="1"/>
  <c r="D968" i="9" s="1"/>
  <c r="F971" i="5"/>
  <c r="A964" i="6" s="1"/>
  <c r="A969" i="9" s="1"/>
  <c r="D969" i="9" s="1"/>
  <c r="F972" i="5"/>
  <c r="A965" i="6" s="1"/>
  <c r="A970" i="9" s="1"/>
  <c r="D970" i="9" s="1"/>
  <c r="F973" i="5"/>
  <c r="A966" i="6" s="1"/>
  <c r="A971" i="9" s="1"/>
  <c r="D971" i="9" s="1"/>
  <c r="F974" i="5"/>
  <c r="F975" i="5"/>
  <c r="F976" i="5"/>
  <c r="A969" i="6" s="1"/>
  <c r="F977" i="5"/>
  <c r="A970" i="6" s="1"/>
  <c r="A975" i="9" s="1"/>
  <c r="D975" i="9" s="1"/>
  <c r="F978" i="5"/>
  <c r="F979" i="5"/>
  <c r="F980" i="5"/>
  <c r="A973" i="6" s="1"/>
  <c r="A978" i="9" s="1"/>
  <c r="D978" i="9" s="1"/>
  <c r="F981" i="5"/>
  <c r="A974" i="6" s="1"/>
  <c r="A979" i="9" s="1"/>
  <c r="D979" i="9" s="1"/>
  <c r="F982" i="5"/>
  <c r="F983" i="5"/>
  <c r="A976" i="6" s="1"/>
  <c r="A981" i="9" s="1"/>
  <c r="D981" i="9" s="1"/>
  <c r="F984" i="5"/>
  <c r="A977" i="6" s="1"/>
  <c r="A982" i="9" s="1"/>
  <c r="D982" i="9" s="1"/>
  <c r="F985" i="5"/>
  <c r="F986" i="5"/>
  <c r="A979" i="6" s="1"/>
  <c r="A984" i="9" s="1"/>
  <c r="D984" i="9" s="1"/>
  <c r="F987" i="5"/>
  <c r="A980" i="6" s="1"/>
  <c r="A985" i="9" s="1"/>
  <c r="D985" i="9" s="1"/>
  <c r="F988" i="5"/>
  <c r="A981" i="6" s="1"/>
  <c r="A986" i="9" s="1"/>
  <c r="D986" i="9" s="1"/>
  <c r="F989" i="5"/>
  <c r="A982" i="6" s="1"/>
  <c r="A987" i="9" s="1"/>
  <c r="D987" i="9" s="1"/>
  <c r="F990" i="5"/>
  <c r="A983" i="6" s="1"/>
  <c r="A988" i="9" s="1"/>
  <c r="D988" i="9" s="1"/>
  <c r="F991" i="5"/>
  <c r="F992" i="5"/>
  <c r="A985" i="6" s="1"/>
  <c r="A990" i="9" s="1"/>
  <c r="D990" i="9" s="1"/>
  <c r="F993" i="5"/>
  <c r="F994" i="5"/>
  <c r="A987" i="6" s="1"/>
  <c r="A992" i="9" s="1"/>
  <c r="D992" i="9" s="1"/>
  <c r="F995" i="5"/>
  <c r="F996" i="5"/>
  <c r="A989" i="6" s="1"/>
  <c r="F997" i="5"/>
  <c r="A990" i="6" s="1"/>
  <c r="A995" i="9" s="1"/>
  <c r="D995" i="9" s="1"/>
  <c r="F998" i="5"/>
  <c r="F999" i="5"/>
  <c r="F1000" i="5"/>
  <c r="A993" i="6" s="1"/>
  <c r="A998" i="9" s="1"/>
  <c r="D998" i="9" s="1"/>
  <c r="F1001" i="5"/>
  <c r="A994" i="6" s="1"/>
  <c r="A999" i="9" s="1"/>
  <c r="D999" i="9" s="1"/>
  <c r="F1002" i="5"/>
  <c r="F1003" i="5"/>
  <c r="A996" i="6" s="1"/>
  <c r="A1001" i="9" s="1"/>
  <c r="D1001" i="9" s="1"/>
  <c r="F1004" i="5"/>
  <c r="A997" i="6" s="1"/>
  <c r="A1002" i="9" s="1"/>
  <c r="D1002" i="9" s="1"/>
  <c r="F1005" i="5"/>
  <c r="A998" i="6" s="1"/>
  <c r="A1003" i="9" s="1"/>
  <c r="D1003" i="9" s="1"/>
  <c r="F1006" i="5"/>
  <c r="A999" i="6" s="1"/>
  <c r="A1004" i="9" s="1"/>
  <c r="D1004" i="9" s="1"/>
  <c r="F1007" i="5"/>
  <c r="A1000" i="6" s="1"/>
  <c r="A1005" i="9" s="1"/>
  <c r="D1005" i="9" s="1"/>
  <c r="F1008" i="5"/>
  <c r="A1001" i="6" s="1"/>
  <c r="A1006" i="9" s="1"/>
  <c r="D1006" i="9" s="1"/>
  <c r="F1009" i="5"/>
  <c r="F1010" i="5"/>
  <c r="F1011" i="5"/>
  <c r="A1004" i="6" s="1"/>
  <c r="A1009" i="9" s="1"/>
  <c r="D1009" i="9" s="1"/>
  <c r="F1012" i="5"/>
  <c r="A1005" i="6" s="1"/>
  <c r="A1010" i="9" s="1"/>
  <c r="D1010" i="9" s="1"/>
  <c r="F1013" i="5"/>
  <c r="F1014" i="5"/>
  <c r="F1015" i="5"/>
  <c r="A1008" i="6" s="1"/>
  <c r="A1013" i="9" s="1"/>
  <c r="D1013" i="9" s="1"/>
  <c r="F1016" i="5"/>
  <c r="F1017" i="5"/>
  <c r="A1010" i="6" s="1"/>
  <c r="A1015" i="9" s="1"/>
  <c r="D1015" i="9" s="1"/>
  <c r="F1018" i="5"/>
  <c r="A1011" i="6" s="1"/>
  <c r="A1016" i="9" s="1"/>
  <c r="D1016" i="9" s="1"/>
  <c r="F1019" i="5"/>
  <c r="F1020" i="5"/>
  <c r="A1013" i="6" s="1"/>
  <c r="A1018" i="9" s="1"/>
  <c r="D1018" i="9" s="1"/>
  <c r="F1021" i="5"/>
  <c r="A1014" i="6" s="1"/>
  <c r="A1019" i="9" s="1"/>
  <c r="D1019" i="9" s="1"/>
  <c r="F1022" i="5"/>
  <c r="A1015" i="6" s="1"/>
  <c r="A1020" i="9" s="1"/>
  <c r="D1020" i="9" s="1"/>
  <c r="F1023" i="5"/>
  <c r="A1016" i="6" s="1"/>
  <c r="A1021" i="9" s="1"/>
  <c r="D1021" i="9" s="1"/>
  <c r="F1024" i="5"/>
  <c r="A1017" i="6" s="1"/>
  <c r="A1022" i="9" s="1"/>
  <c r="D1022" i="9" s="1"/>
  <c r="F1025" i="5"/>
  <c r="F1026" i="5"/>
  <c r="F1027" i="5"/>
  <c r="F1028" i="5"/>
  <c r="A1021" i="6" s="1"/>
  <c r="A1026" i="9" s="1"/>
  <c r="D1026" i="9" s="1"/>
  <c r="F1029" i="5"/>
  <c r="F1030" i="5"/>
  <c r="F1031" i="5"/>
  <c r="F1032" i="5"/>
  <c r="A1025" i="6" s="1"/>
  <c r="A1030" i="9" s="1"/>
  <c r="D1030" i="9" s="1"/>
  <c r="F1033" i="5"/>
  <c r="F1034" i="5"/>
  <c r="A1027" i="6" s="1"/>
  <c r="A1032" i="9" s="1"/>
  <c r="D1032" i="9" s="1"/>
  <c r="F1035" i="5"/>
  <c r="A1028" i="6" s="1"/>
  <c r="A1033" i="9" s="1"/>
  <c r="D1033" i="9" s="1"/>
  <c r="F1036" i="5"/>
  <c r="F1037" i="5"/>
  <c r="A1030" i="6" s="1"/>
  <c r="A1035" i="9" s="1"/>
  <c r="D1035" i="9" s="1"/>
  <c r="F1038" i="5"/>
  <c r="A1031" i="6" s="1"/>
  <c r="A1036" i="9" s="1"/>
  <c r="D1036" i="9" s="1"/>
  <c r="F1039" i="5"/>
  <c r="A1032" i="6" s="1"/>
  <c r="A1037" i="9" s="1"/>
  <c r="D1037" i="9" s="1"/>
  <c r="F1040" i="5"/>
  <c r="A1033" i="6" s="1"/>
  <c r="A1038" i="9" s="1"/>
  <c r="D1038" i="9" s="1"/>
  <c r="F1041" i="5"/>
  <c r="A1034" i="6" s="1"/>
  <c r="A1039" i="9" s="1"/>
  <c r="D1039" i="9" s="1"/>
  <c r="F1042" i="5"/>
  <c r="F1043" i="5"/>
  <c r="F1044" i="5"/>
  <c r="A1037" i="6" s="1"/>
  <c r="F1045" i="5"/>
  <c r="A1038" i="6" s="1"/>
  <c r="A1043" i="9" s="1"/>
  <c r="D1043" i="9" s="1"/>
  <c r="F1046" i="5"/>
  <c r="F1047" i="5"/>
  <c r="F1048" i="5"/>
  <c r="F1049" i="5"/>
  <c r="A1042" i="6" s="1"/>
  <c r="A1047" i="9" s="1"/>
  <c r="D1047" i="9" s="1"/>
  <c r="F1050" i="5"/>
  <c r="F1051" i="5"/>
  <c r="A1044" i="6" s="1"/>
  <c r="A1049" i="9" s="1"/>
  <c r="D1049" i="9" s="1"/>
  <c r="F1052" i="5"/>
  <c r="A1045" i="6" s="1"/>
  <c r="A1050" i="9" s="1"/>
  <c r="D1050" i="9" s="1"/>
  <c r="F1053" i="5"/>
  <c r="F1054" i="5"/>
  <c r="A1047" i="6" s="1"/>
  <c r="A1052" i="9" s="1"/>
  <c r="D1052" i="9" s="1"/>
  <c r="F1055" i="5"/>
  <c r="A1048" i="6" s="1"/>
  <c r="A1053" i="9" s="1"/>
  <c r="D1053" i="9" s="1"/>
  <c r="F1056" i="5"/>
  <c r="A1049" i="6" s="1"/>
  <c r="A1054" i="9" s="1"/>
  <c r="D1054" i="9" s="1"/>
  <c r="F1057" i="5"/>
  <c r="A1050" i="6" s="1"/>
  <c r="A1055" i="9" s="1"/>
  <c r="D1055" i="9" s="1"/>
  <c r="F1058" i="5"/>
  <c r="A1051" i="6" s="1"/>
  <c r="A1056" i="9" s="1"/>
  <c r="D1056" i="9" s="1"/>
  <c r="F1059" i="5"/>
  <c r="F1060" i="5"/>
  <c r="A1053" i="6" s="1"/>
  <c r="A1058" i="9" s="1"/>
  <c r="D1058" i="9" s="1"/>
  <c r="F1061" i="5"/>
  <c r="F1062" i="5"/>
  <c r="F1063" i="5"/>
  <c r="A1056" i="6" s="1"/>
  <c r="A1061" i="9" s="1"/>
  <c r="D1061" i="9" s="1"/>
  <c r="F1064" i="5"/>
  <c r="F1065" i="5"/>
  <c r="F1066" i="5"/>
  <c r="A1059" i="6" s="1"/>
  <c r="A1064" i="9" s="1"/>
  <c r="D1064" i="9" s="1"/>
  <c r="F1067" i="5"/>
  <c r="F1068" i="5"/>
  <c r="A1061" i="6" s="1"/>
  <c r="A1066" i="9" s="1"/>
  <c r="D1066" i="9" s="1"/>
  <c r="F1069" i="5"/>
  <c r="A1062" i="6" s="1"/>
  <c r="A1067" i="9" s="1"/>
  <c r="D1067" i="9" s="1"/>
  <c r="F1070" i="5"/>
  <c r="F1071" i="5"/>
  <c r="A1064" i="6" s="1"/>
  <c r="A1069" i="9" s="1"/>
  <c r="D1069" i="9" s="1"/>
  <c r="F1072" i="5"/>
  <c r="A1065" i="6" s="1"/>
  <c r="A1070" i="9" s="1"/>
  <c r="D1070" i="9" s="1"/>
  <c r="F1073" i="5"/>
  <c r="A1066" i="6" s="1"/>
  <c r="A1071" i="9" s="1"/>
  <c r="D1071" i="9" s="1"/>
  <c r="F1074" i="5"/>
  <c r="A1067" i="6" s="1"/>
  <c r="A1072" i="9" s="1"/>
  <c r="D1072" i="9" s="1"/>
  <c r="F1075" i="5"/>
  <c r="A1068" i="6" s="1"/>
  <c r="A1073" i="9" s="1"/>
  <c r="D1073" i="9" s="1"/>
  <c r="F1076" i="5"/>
  <c r="A1069" i="6" s="1"/>
  <c r="F1077" i="5"/>
  <c r="F1078" i="5"/>
  <c r="F1079" i="5"/>
  <c r="F1080" i="5"/>
  <c r="A1073" i="6" s="1"/>
  <c r="A1078" i="9" s="1"/>
  <c r="D1078" i="9" s="1"/>
  <c r="F1081" i="5"/>
  <c r="F1082" i="5"/>
  <c r="F1083" i="5"/>
  <c r="A1076" i="6" s="1"/>
  <c r="A1081" i="9" s="1"/>
  <c r="D1081" i="9" s="1"/>
  <c r="F1084" i="5"/>
  <c r="F1085" i="5"/>
  <c r="A1078" i="6" s="1"/>
  <c r="A1083" i="9" s="1"/>
  <c r="D1083" i="9" s="1"/>
  <c r="F1086" i="5"/>
  <c r="A1079" i="6" s="1"/>
  <c r="A1084" i="9" s="1"/>
  <c r="D1084" i="9" s="1"/>
  <c r="F1087" i="5"/>
  <c r="F1088" i="5"/>
  <c r="A1081" i="6" s="1"/>
  <c r="A1086" i="9" s="1"/>
  <c r="D1086" i="9" s="1"/>
  <c r="F1089" i="5"/>
  <c r="A1082" i="6" s="1"/>
  <c r="F1090" i="5"/>
  <c r="A1083" i="6" s="1"/>
  <c r="A1088" i="9" s="1"/>
  <c r="D1088" i="9" s="1"/>
  <c r="F1091" i="5"/>
  <c r="A1084" i="6" s="1"/>
  <c r="A1089" i="9" s="1"/>
  <c r="D1089" i="9" s="1"/>
  <c r="F1092" i="5"/>
  <c r="A1085" i="6" s="1"/>
  <c r="F1093" i="5"/>
  <c r="F1094" i="5"/>
  <c r="F1095" i="5"/>
  <c r="F1096" i="5"/>
  <c r="F1097" i="5"/>
  <c r="A1090" i="6" s="1"/>
  <c r="A1095" i="9" s="1"/>
  <c r="D1095" i="9" s="1"/>
  <c r="F1098" i="5"/>
  <c r="F1099" i="5"/>
  <c r="F1100" i="5"/>
  <c r="A1093" i="6" s="1"/>
  <c r="A1098" i="9" s="1"/>
  <c r="D1098" i="9" s="1"/>
  <c r="F1101" i="5"/>
  <c r="F1102" i="5"/>
  <c r="A1095" i="6" s="1"/>
  <c r="A1100" i="9" s="1"/>
  <c r="D1100" i="9" s="1"/>
  <c r="F1103" i="5"/>
  <c r="A1096" i="6" s="1"/>
  <c r="A1101" i="9" s="1"/>
  <c r="D1101" i="9" s="1"/>
  <c r="F1104" i="5"/>
  <c r="A1097" i="6" s="1"/>
  <c r="A1102" i="9" s="1"/>
  <c r="D1102" i="9" s="1"/>
  <c r="F1105" i="5"/>
  <c r="A1098" i="6" s="1"/>
  <c r="A1103" i="9" s="1"/>
  <c r="D1103" i="9" s="1"/>
  <c r="F1106" i="5"/>
  <c r="A1099" i="6" s="1"/>
  <c r="A1104" i="9" s="1"/>
  <c r="D1104" i="9" s="1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O995" i="9" l="1"/>
  <c r="J995" i="9"/>
  <c r="O883" i="9"/>
  <c r="J883" i="9"/>
  <c r="O755" i="9"/>
  <c r="J755" i="9"/>
  <c r="O627" i="9"/>
  <c r="J627" i="9"/>
  <c r="O547" i="9"/>
  <c r="J547" i="9"/>
  <c r="O419" i="9"/>
  <c r="J419" i="9"/>
  <c r="O307" i="9"/>
  <c r="J307" i="9"/>
  <c r="O211" i="9"/>
  <c r="J211" i="9"/>
  <c r="O163" i="9"/>
  <c r="J163" i="9"/>
  <c r="O83" i="9"/>
  <c r="J83" i="9"/>
  <c r="O19" i="9"/>
  <c r="J19" i="9"/>
  <c r="O1058" i="9"/>
  <c r="J1058" i="9"/>
  <c r="O962" i="9"/>
  <c r="J962" i="9"/>
  <c r="O866" i="9"/>
  <c r="J866" i="9"/>
  <c r="O786" i="9"/>
  <c r="J786" i="9"/>
  <c r="O706" i="9"/>
  <c r="J706" i="9"/>
  <c r="O498" i="9"/>
  <c r="J498" i="9"/>
  <c r="O386" i="9"/>
  <c r="J386" i="9"/>
  <c r="O322" i="9"/>
  <c r="J322" i="9"/>
  <c r="O226" i="9"/>
  <c r="J226" i="9"/>
  <c r="O146" i="9"/>
  <c r="J146" i="9"/>
  <c r="O50" i="9"/>
  <c r="J50" i="9"/>
  <c r="O1073" i="9"/>
  <c r="J1073" i="9"/>
  <c r="O817" i="9"/>
  <c r="J817" i="9"/>
  <c r="O705" i="9"/>
  <c r="J705" i="9"/>
  <c r="O577" i="9"/>
  <c r="J577" i="9"/>
  <c r="O337" i="9"/>
  <c r="J337" i="9"/>
  <c r="O81" i="9"/>
  <c r="J81" i="9"/>
  <c r="O864" i="9"/>
  <c r="J864" i="9"/>
  <c r="O688" i="9"/>
  <c r="J688" i="9"/>
  <c r="J592" i="9"/>
  <c r="O592" i="9"/>
  <c r="O480" i="9"/>
  <c r="J480" i="9"/>
  <c r="J416" i="9"/>
  <c r="O416" i="9"/>
  <c r="O352" i="9"/>
  <c r="J352" i="9"/>
  <c r="J256" i="9"/>
  <c r="O256" i="9"/>
  <c r="J176" i="9"/>
  <c r="O176" i="9"/>
  <c r="J80" i="9"/>
  <c r="O80" i="9"/>
  <c r="J32" i="9"/>
  <c r="O32" i="9"/>
  <c r="J895" i="9"/>
  <c r="O895" i="9"/>
  <c r="J831" i="9"/>
  <c r="O831" i="9"/>
  <c r="J639" i="9"/>
  <c r="O639" i="9"/>
  <c r="J575" i="9"/>
  <c r="O575" i="9"/>
  <c r="J383" i="9"/>
  <c r="O383" i="9"/>
  <c r="J271" i="9"/>
  <c r="O271" i="9"/>
  <c r="O175" i="9"/>
  <c r="J175" i="9"/>
  <c r="J15" i="9"/>
  <c r="O15" i="9"/>
  <c r="O1070" i="9"/>
  <c r="J1070" i="9"/>
  <c r="J1006" i="9"/>
  <c r="O1006" i="9"/>
  <c r="J878" i="9"/>
  <c r="O878" i="9"/>
  <c r="J766" i="9"/>
  <c r="O766" i="9"/>
  <c r="J670" i="9"/>
  <c r="O670" i="9"/>
  <c r="J606" i="9"/>
  <c r="O606" i="9"/>
  <c r="J446" i="9"/>
  <c r="O446" i="9"/>
  <c r="J350" i="9"/>
  <c r="O350" i="9"/>
  <c r="J286" i="9"/>
  <c r="O286" i="9"/>
  <c r="J158" i="9"/>
  <c r="O158" i="9"/>
  <c r="O126" i="9"/>
  <c r="J126" i="9"/>
  <c r="O78" i="9"/>
  <c r="J78" i="9"/>
  <c r="J30" i="9"/>
  <c r="O30" i="9"/>
  <c r="J1101" i="9"/>
  <c r="O1101" i="9"/>
  <c r="O1037" i="9"/>
  <c r="J1037" i="9"/>
  <c r="O941" i="9"/>
  <c r="J941" i="9"/>
  <c r="J765" i="9"/>
  <c r="O765" i="9"/>
  <c r="O685" i="9"/>
  <c r="J685" i="9"/>
  <c r="J349" i="9"/>
  <c r="O349" i="9"/>
  <c r="J269" i="9"/>
  <c r="O269" i="9"/>
  <c r="O173" i="9"/>
  <c r="J173" i="9"/>
  <c r="O125" i="9"/>
  <c r="J125" i="9"/>
  <c r="J13" i="9"/>
  <c r="O13" i="9"/>
  <c r="J1100" i="9"/>
  <c r="O1100" i="9"/>
  <c r="O1084" i="9"/>
  <c r="J1084" i="9"/>
  <c r="O1052" i="9"/>
  <c r="J1052" i="9"/>
  <c r="J1036" i="9"/>
  <c r="O1036" i="9"/>
  <c r="O1020" i="9"/>
  <c r="J1020" i="9"/>
  <c r="O1004" i="9"/>
  <c r="J1004" i="9"/>
  <c r="J988" i="9"/>
  <c r="O988" i="9"/>
  <c r="O924" i="9"/>
  <c r="J924" i="9"/>
  <c r="O876" i="9"/>
  <c r="J876" i="9"/>
  <c r="O844" i="9"/>
  <c r="J844" i="9"/>
  <c r="J828" i="9"/>
  <c r="O828" i="9"/>
  <c r="O796" i="9"/>
  <c r="J796" i="9"/>
  <c r="O780" i="9"/>
  <c r="J780" i="9"/>
  <c r="O764" i="9"/>
  <c r="J764" i="9"/>
  <c r="O748" i="9"/>
  <c r="J748" i="9"/>
  <c r="J732" i="9"/>
  <c r="O732" i="9"/>
  <c r="O668" i="9"/>
  <c r="J668" i="9"/>
  <c r="O620" i="9"/>
  <c r="J620" i="9"/>
  <c r="O588" i="9"/>
  <c r="J588" i="9"/>
  <c r="J572" i="9"/>
  <c r="O572" i="9"/>
  <c r="O524" i="9"/>
  <c r="J524" i="9"/>
  <c r="O508" i="9"/>
  <c r="J508" i="9"/>
  <c r="O492" i="9"/>
  <c r="J492" i="9"/>
  <c r="O476" i="9"/>
  <c r="J476" i="9"/>
  <c r="O412" i="9"/>
  <c r="J412" i="9"/>
  <c r="O364" i="9"/>
  <c r="J364" i="9"/>
  <c r="O332" i="9"/>
  <c r="J332" i="9"/>
  <c r="J316" i="9"/>
  <c r="O316" i="9"/>
  <c r="J268" i="9"/>
  <c r="O268" i="9"/>
  <c r="O252" i="9"/>
  <c r="J252" i="9"/>
  <c r="J220" i="9"/>
  <c r="O220" i="9"/>
  <c r="O156" i="9"/>
  <c r="J156" i="9"/>
  <c r="J108" i="9"/>
  <c r="O108" i="9"/>
  <c r="O76" i="9"/>
  <c r="J76" i="9"/>
  <c r="O12" i="9"/>
  <c r="J12" i="9"/>
  <c r="O1083" i="9"/>
  <c r="J1083" i="9"/>
  <c r="J1067" i="9"/>
  <c r="O1067" i="9"/>
  <c r="O1035" i="9"/>
  <c r="J1035" i="9"/>
  <c r="O1019" i="9"/>
  <c r="J1019" i="9"/>
  <c r="O1003" i="9"/>
  <c r="J1003" i="9"/>
  <c r="J987" i="9"/>
  <c r="O987" i="9"/>
  <c r="O971" i="9"/>
  <c r="J971" i="9"/>
  <c r="O907" i="9"/>
  <c r="J907" i="9"/>
  <c r="O859" i="9"/>
  <c r="J859" i="9"/>
  <c r="J827" i="9"/>
  <c r="O827" i="9"/>
  <c r="J811" i="9"/>
  <c r="O811" i="9"/>
  <c r="O779" i="9"/>
  <c r="J779" i="9"/>
  <c r="O763" i="9"/>
  <c r="J763" i="9"/>
  <c r="O747" i="9"/>
  <c r="J747" i="9"/>
  <c r="J731" i="9"/>
  <c r="O731" i="9"/>
  <c r="O715" i="9"/>
  <c r="J715" i="9"/>
  <c r="O651" i="9"/>
  <c r="J651" i="9"/>
  <c r="O603" i="9"/>
  <c r="J603" i="9"/>
  <c r="O571" i="9"/>
  <c r="J571" i="9"/>
  <c r="J555" i="9"/>
  <c r="O555" i="9"/>
  <c r="O507" i="9"/>
  <c r="J507" i="9"/>
  <c r="O491" i="9"/>
  <c r="J491" i="9"/>
  <c r="J475" i="9"/>
  <c r="O475" i="9"/>
  <c r="O459" i="9"/>
  <c r="J459" i="9"/>
  <c r="O395" i="9"/>
  <c r="J395" i="9"/>
  <c r="O347" i="9"/>
  <c r="J347" i="9"/>
  <c r="J315" i="9"/>
  <c r="O315" i="9"/>
  <c r="O251" i="9"/>
  <c r="J251" i="9"/>
  <c r="O235" i="9"/>
  <c r="J235" i="9"/>
  <c r="O203" i="9"/>
  <c r="J203" i="9"/>
  <c r="J139" i="9"/>
  <c r="O139" i="9"/>
  <c r="J91" i="9"/>
  <c r="O91" i="9"/>
  <c r="J59" i="9"/>
  <c r="O59" i="9"/>
  <c r="O1098" i="9"/>
  <c r="J1098" i="9"/>
  <c r="J1066" i="9"/>
  <c r="O1066" i="9"/>
  <c r="O1050" i="9"/>
  <c r="J1050" i="9"/>
  <c r="J1018" i="9"/>
  <c r="O1018" i="9"/>
  <c r="O1002" i="9"/>
  <c r="J1002" i="9"/>
  <c r="O986" i="9"/>
  <c r="J986" i="9"/>
  <c r="O970" i="9"/>
  <c r="J970" i="9"/>
  <c r="O954" i="9"/>
  <c r="J954" i="9"/>
  <c r="J890" i="9"/>
  <c r="O890" i="9"/>
  <c r="O842" i="9"/>
  <c r="J842" i="9"/>
  <c r="J810" i="9"/>
  <c r="O810" i="9"/>
  <c r="O794" i="9"/>
  <c r="J794" i="9"/>
  <c r="O746" i="9"/>
  <c r="J746" i="9"/>
  <c r="J730" i="9"/>
  <c r="O730" i="9"/>
  <c r="O714" i="9"/>
  <c r="J714" i="9"/>
  <c r="O698" i="9"/>
  <c r="J698" i="9"/>
  <c r="J634" i="9"/>
  <c r="O634" i="9"/>
  <c r="O586" i="9"/>
  <c r="J586" i="9"/>
  <c r="O554" i="9"/>
  <c r="J554" i="9"/>
  <c r="O538" i="9"/>
  <c r="J538" i="9"/>
  <c r="O490" i="9"/>
  <c r="J490" i="9"/>
  <c r="J474" i="9"/>
  <c r="O474" i="9"/>
  <c r="O458" i="9"/>
  <c r="J458" i="9"/>
  <c r="O442" i="9"/>
  <c r="J442" i="9"/>
  <c r="J378" i="9"/>
  <c r="O378" i="9"/>
  <c r="O330" i="9"/>
  <c r="J330" i="9"/>
  <c r="O298" i="9"/>
  <c r="J298" i="9"/>
  <c r="O234" i="9"/>
  <c r="J234" i="9"/>
  <c r="J218" i="9"/>
  <c r="O218" i="9"/>
  <c r="J186" i="9"/>
  <c r="O186" i="9"/>
  <c r="J122" i="9"/>
  <c r="O122" i="9"/>
  <c r="O74" i="9"/>
  <c r="J74" i="9"/>
  <c r="J42" i="9"/>
  <c r="O42" i="9"/>
  <c r="O963" i="9"/>
  <c r="J963" i="9"/>
  <c r="O675" i="9"/>
  <c r="J675" i="9"/>
  <c r="O531" i="9"/>
  <c r="J531" i="9"/>
  <c r="O371" i="9"/>
  <c r="J371" i="9"/>
  <c r="O243" i="9"/>
  <c r="J243" i="9"/>
  <c r="O115" i="9"/>
  <c r="J115" i="9"/>
  <c r="O882" i="9"/>
  <c r="J882" i="9"/>
  <c r="O754" i="9"/>
  <c r="J754" i="9"/>
  <c r="O642" i="9"/>
  <c r="J642" i="9"/>
  <c r="O434" i="9"/>
  <c r="J434" i="9"/>
  <c r="O290" i="9"/>
  <c r="J290" i="9"/>
  <c r="O1089" i="9"/>
  <c r="J1089" i="9"/>
  <c r="O961" i="9"/>
  <c r="J961" i="9"/>
  <c r="O833" i="9"/>
  <c r="J833" i="9"/>
  <c r="O417" i="9"/>
  <c r="J417" i="9"/>
  <c r="O241" i="9"/>
  <c r="J241" i="9"/>
  <c r="J1056" i="9"/>
  <c r="O1056" i="9"/>
  <c r="J800" i="9"/>
  <c r="O800" i="9"/>
  <c r="J656" i="9"/>
  <c r="O656" i="9"/>
  <c r="J528" i="9"/>
  <c r="O528" i="9"/>
  <c r="J288" i="9"/>
  <c r="O288" i="9"/>
  <c r="J160" i="9"/>
  <c r="O160" i="9"/>
  <c r="O1071" i="9"/>
  <c r="J1071" i="9"/>
  <c r="J847" i="9"/>
  <c r="O847" i="9"/>
  <c r="J527" i="9"/>
  <c r="O527" i="9"/>
  <c r="J319" i="9"/>
  <c r="O319" i="9"/>
  <c r="J143" i="9"/>
  <c r="O143" i="9"/>
  <c r="O1102" i="9"/>
  <c r="J1102" i="9"/>
  <c r="J958" i="9"/>
  <c r="O958" i="9"/>
  <c r="J846" i="9"/>
  <c r="O846" i="9"/>
  <c r="J750" i="9"/>
  <c r="O750" i="9"/>
  <c r="J478" i="9"/>
  <c r="O478" i="9"/>
  <c r="J398" i="9"/>
  <c r="O398" i="9"/>
  <c r="J318" i="9"/>
  <c r="O318" i="9"/>
  <c r="O206" i="9"/>
  <c r="J206" i="9"/>
  <c r="J110" i="9"/>
  <c r="O110" i="9"/>
  <c r="O46" i="9"/>
  <c r="J46" i="9"/>
  <c r="O1021" i="9"/>
  <c r="J1021" i="9"/>
  <c r="O893" i="9"/>
  <c r="J893" i="9"/>
  <c r="J541" i="9"/>
  <c r="O541" i="9"/>
  <c r="J381" i="9"/>
  <c r="O381" i="9"/>
  <c r="J285" i="9"/>
  <c r="O285" i="9"/>
  <c r="J1033" i="9"/>
  <c r="O1033" i="9"/>
  <c r="J985" i="9"/>
  <c r="O985" i="9"/>
  <c r="O937" i="9"/>
  <c r="J937" i="9"/>
  <c r="O777" i="9"/>
  <c r="J777" i="9"/>
  <c r="O697" i="9"/>
  <c r="J697" i="9"/>
  <c r="O313" i="9"/>
  <c r="J313" i="9"/>
  <c r="O1043" i="9"/>
  <c r="J1043" i="9"/>
  <c r="O899" i="9"/>
  <c r="J899" i="9"/>
  <c r="O739" i="9"/>
  <c r="J739" i="9"/>
  <c r="O611" i="9"/>
  <c r="J611" i="9"/>
  <c r="O515" i="9"/>
  <c r="J515" i="9"/>
  <c r="O403" i="9"/>
  <c r="J403" i="9"/>
  <c r="O291" i="9"/>
  <c r="J291" i="9"/>
  <c r="O147" i="9"/>
  <c r="J147" i="9"/>
  <c r="O930" i="9"/>
  <c r="J930" i="9"/>
  <c r="O818" i="9"/>
  <c r="J818" i="9"/>
  <c r="O658" i="9"/>
  <c r="J658" i="9"/>
  <c r="O562" i="9"/>
  <c r="J562" i="9"/>
  <c r="O466" i="9"/>
  <c r="J466" i="9"/>
  <c r="O306" i="9"/>
  <c r="J306" i="9"/>
  <c r="O210" i="9"/>
  <c r="J210" i="9"/>
  <c r="O98" i="9"/>
  <c r="J98" i="9"/>
  <c r="O881" i="9"/>
  <c r="J881" i="9"/>
  <c r="O657" i="9"/>
  <c r="J657" i="9"/>
  <c r="O497" i="9"/>
  <c r="J497" i="9"/>
  <c r="J1088" i="9"/>
  <c r="O1088" i="9"/>
  <c r="O944" i="9"/>
  <c r="J944" i="9"/>
  <c r="J832" i="9"/>
  <c r="O832" i="9"/>
  <c r="O736" i="9"/>
  <c r="J736" i="9"/>
  <c r="J384" i="9"/>
  <c r="O384" i="9"/>
  <c r="O304" i="9"/>
  <c r="J304" i="9"/>
  <c r="J192" i="9"/>
  <c r="O192" i="9"/>
  <c r="J96" i="9"/>
  <c r="O96" i="9"/>
  <c r="O1103" i="9"/>
  <c r="J1103" i="9"/>
  <c r="J975" i="9"/>
  <c r="O975" i="9"/>
  <c r="J719" i="9"/>
  <c r="O719" i="9"/>
  <c r="J415" i="9"/>
  <c r="O415" i="9"/>
  <c r="O207" i="9"/>
  <c r="J207" i="9"/>
  <c r="J111" i="9"/>
  <c r="O111" i="9"/>
  <c r="J1054" i="9"/>
  <c r="O1054" i="9"/>
  <c r="O942" i="9"/>
  <c r="J942" i="9"/>
  <c r="J798" i="9"/>
  <c r="O798" i="9"/>
  <c r="J702" i="9"/>
  <c r="O702" i="9"/>
  <c r="J638" i="9"/>
  <c r="O638" i="9"/>
  <c r="J382" i="9"/>
  <c r="O382" i="9"/>
  <c r="J270" i="9"/>
  <c r="O270" i="9"/>
  <c r="O174" i="9"/>
  <c r="J174" i="9"/>
  <c r="O94" i="9"/>
  <c r="J94" i="9"/>
  <c r="O1053" i="9"/>
  <c r="J1053" i="9"/>
  <c r="J781" i="9"/>
  <c r="O781" i="9"/>
  <c r="J637" i="9"/>
  <c r="O637" i="9"/>
  <c r="J525" i="9"/>
  <c r="O525" i="9"/>
  <c r="O429" i="9"/>
  <c r="J429" i="9"/>
  <c r="O1001" i="9"/>
  <c r="J1001" i="9"/>
  <c r="O953" i="9"/>
  <c r="J953" i="9"/>
  <c r="O793" i="9"/>
  <c r="J793" i="9"/>
  <c r="O713" i="9"/>
  <c r="J713" i="9"/>
  <c r="O569" i="9"/>
  <c r="J569" i="9"/>
  <c r="J521" i="9"/>
  <c r="O521" i="9"/>
  <c r="O457" i="9"/>
  <c r="J457" i="9"/>
  <c r="O425" i="9"/>
  <c r="J425" i="9"/>
  <c r="O281" i="9"/>
  <c r="J281" i="9"/>
  <c r="O201" i="9"/>
  <c r="J201" i="9"/>
  <c r="O105" i="9"/>
  <c r="J105" i="9"/>
  <c r="O1064" i="9"/>
  <c r="J1064" i="9"/>
  <c r="O1032" i="9"/>
  <c r="J1032" i="9"/>
  <c r="J1016" i="9"/>
  <c r="O1016" i="9"/>
  <c r="J984" i="9"/>
  <c r="O984" i="9"/>
  <c r="J968" i="9"/>
  <c r="O968" i="9"/>
  <c r="J936" i="9"/>
  <c r="O936" i="9"/>
  <c r="O920" i="9"/>
  <c r="J920" i="9"/>
  <c r="O856" i="9"/>
  <c r="J856" i="9"/>
  <c r="O808" i="9"/>
  <c r="J808" i="9"/>
  <c r="O776" i="9"/>
  <c r="J776" i="9"/>
  <c r="J760" i="9"/>
  <c r="O760" i="9"/>
  <c r="O712" i="9"/>
  <c r="J712" i="9"/>
  <c r="O696" i="9"/>
  <c r="J696" i="9"/>
  <c r="J680" i="9"/>
  <c r="O680" i="9"/>
  <c r="O664" i="9"/>
  <c r="J664" i="9"/>
  <c r="O552" i="9"/>
  <c r="J552" i="9"/>
  <c r="O520" i="9"/>
  <c r="J520" i="9"/>
  <c r="J504" i="9"/>
  <c r="O504" i="9"/>
  <c r="O456" i="9"/>
  <c r="J456" i="9"/>
  <c r="O440" i="9"/>
  <c r="J440" i="9"/>
  <c r="J424" i="9"/>
  <c r="O424" i="9"/>
  <c r="O408" i="9"/>
  <c r="J408" i="9"/>
  <c r="O344" i="9"/>
  <c r="J344" i="9"/>
  <c r="O296" i="9"/>
  <c r="J296" i="9"/>
  <c r="J264" i="9"/>
  <c r="O264" i="9"/>
  <c r="O232" i="9"/>
  <c r="J232" i="9"/>
  <c r="J216" i="9"/>
  <c r="O216" i="9"/>
  <c r="O200" i="9"/>
  <c r="J200" i="9"/>
  <c r="O184" i="9"/>
  <c r="J184" i="9"/>
  <c r="J168" i="9"/>
  <c r="O168" i="9"/>
  <c r="O152" i="9"/>
  <c r="J152" i="9"/>
  <c r="J136" i="9"/>
  <c r="O136" i="9"/>
  <c r="J120" i="9"/>
  <c r="O120" i="9"/>
  <c r="O104" i="9"/>
  <c r="J104" i="9"/>
  <c r="J88" i="9"/>
  <c r="O88" i="9"/>
  <c r="J72" i="9"/>
  <c r="O72" i="9"/>
  <c r="O56" i="9"/>
  <c r="J56" i="9"/>
  <c r="J40" i="9"/>
  <c r="O40" i="9"/>
  <c r="O24" i="9"/>
  <c r="J24" i="9"/>
  <c r="J1095" i="9"/>
  <c r="O1095" i="9"/>
  <c r="O1047" i="9"/>
  <c r="J1047" i="9"/>
  <c r="O1015" i="9"/>
  <c r="J1015" i="9"/>
  <c r="O999" i="9"/>
  <c r="J999" i="9"/>
  <c r="J967" i="9"/>
  <c r="O967" i="9"/>
  <c r="O951" i="9"/>
  <c r="J951" i="9"/>
  <c r="O935" i="9"/>
  <c r="J935" i="9"/>
  <c r="O919" i="9"/>
  <c r="J919" i="9"/>
  <c r="O903" i="9"/>
  <c r="J903" i="9"/>
  <c r="J839" i="9"/>
  <c r="O839" i="9"/>
  <c r="O791" i="9"/>
  <c r="J791" i="9"/>
  <c r="J759" i="9"/>
  <c r="O759" i="9"/>
  <c r="O743" i="9"/>
  <c r="J743" i="9"/>
  <c r="O695" i="9"/>
  <c r="J695" i="9"/>
  <c r="J679" i="9"/>
  <c r="O679" i="9"/>
  <c r="O663" i="9"/>
  <c r="J663" i="9"/>
  <c r="O647" i="9"/>
  <c r="J647" i="9"/>
  <c r="J583" i="9"/>
  <c r="O583" i="9"/>
  <c r="O535" i="9"/>
  <c r="J535" i="9"/>
  <c r="J503" i="9"/>
  <c r="O503" i="9"/>
  <c r="O487" i="9"/>
  <c r="J487" i="9"/>
  <c r="O439" i="9"/>
  <c r="J439" i="9"/>
  <c r="O423" i="9"/>
  <c r="J423" i="9"/>
  <c r="O391" i="9"/>
  <c r="J391" i="9"/>
  <c r="O327" i="9"/>
  <c r="J327" i="9"/>
  <c r="O279" i="9"/>
  <c r="J279" i="9"/>
  <c r="J247" i="9"/>
  <c r="O247" i="9"/>
  <c r="O183" i="9"/>
  <c r="J183" i="9"/>
  <c r="J167" i="9"/>
  <c r="O167" i="9"/>
  <c r="O135" i="9"/>
  <c r="J135" i="9"/>
  <c r="J71" i="9"/>
  <c r="O71" i="9"/>
  <c r="O23" i="9"/>
  <c r="J23" i="9"/>
  <c r="O979" i="9"/>
  <c r="J979" i="9"/>
  <c r="O707" i="9"/>
  <c r="J707" i="9"/>
  <c r="O563" i="9"/>
  <c r="J563" i="9"/>
  <c r="O467" i="9"/>
  <c r="J467" i="9"/>
  <c r="O179" i="9"/>
  <c r="J179" i="9"/>
  <c r="O67" i="9"/>
  <c r="J67" i="9"/>
  <c r="O1026" i="9"/>
  <c r="J1026" i="9"/>
  <c r="O946" i="9"/>
  <c r="J946" i="9"/>
  <c r="O834" i="9"/>
  <c r="J834" i="9"/>
  <c r="O722" i="9"/>
  <c r="J722" i="9"/>
  <c r="O626" i="9"/>
  <c r="J626" i="9"/>
  <c r="O514" i="9"/>
  <c r="J514" i="9"/>
  <c r="O402" i="9"/>
  <c r="J402" i="9"/>
  <c r="O338" i="9"/>
  <c r="J338" i="9"/>
  <c r="O130" i="9"/>
  <c r="J130" i="9"/>
  <c r="O66" i="9"/>
  <c r="J66" i="9"/>
  <c r="O1009" i="9"/>
  <c r="J1009" i="9"/>
  <c r="O849" i="9"/>
  <c r="J849" i="9"/>
  <c r="O609" i="9"/>
  <c r="J609" i="9"/>
  <c r="O305" i="9"/>
  <c r="J305" i="9"/>
  <c r="O161" i="9"/>
  <c r="J161" i="9"/>
  <c r="O1072" i="9"/>
  <c r="J1072" i="9"/>
  <c r="J848" i="9"/>
  <c r="O848" i="9"/>
  <c r="J640" i="9"/>
  <c r="O640" i="9"/>
  <c r="J544" i="9"/>
  <c r="O544" i="9"/>
  <c r="J448" i="9"/>
  <c r="O448" i="9"/>
  <c r="J240" i="9"/>
  <c r="O240" i="9"/>
  <c r="J128" i="9"/>
  <c r="O128" i="9"/>
  <c r="J48" i="9"/>
  <c r="O48" i="9"/>
  <c r="J1055" i="9"/>
  <c r="O1055" i="9"/>
  <c r="J815" i="9"/>
  <c r="O815" i="9"/>
  <c r="J671" i="9"/>
  <c r="O671" i="9"/>
  <c r="J543" i="9"/>
  <c r="O543" i="9"/>
  <c r="J31" i="9"/>
  <c r="O31" i="9"/>
  <c r="J1038" i="9"/>
  <c r="O1038" i="9"/>
  <c r="J894" i="9"/>
  <c r="O894" i="9"/>
  <c r="J718" i="9"/>
  <c r="O718" i="9"/>
  <c r="J590" i="9"/>
  <c r="O590" i="9"/>
  <c r="O430" i="9"/>
  <c r="J430" i="9"/>
  <c r="O797" i="9"/>
  <c r="J797" i="9"/>
  <c r="O931" i="9"/>
  <c r="J931" i="9"/>
  <c r="O691" i="9"/>
  <c r="J691" i="9"/>
  <c r="O579" i="9"/>
  <c r="J579" i="9"/>
  <c r="O483" i="9"/>
  <c r="J483" i="9"/>
  <c r="O339" i="9"/>
  <c r="J339" i="9"/>
  <c r="O275" i="9"/>
  <c r="J275" i="9"/>
  <c r="O195" i="9"/>
  <c r="J195" i="9"/>
  <c r="O99" i="9"/>
  <c r="J99" i="9"/>
  <c r="O51" i="9"/>
  <c r="J51" i="9"/>
  <c r="O1010" i="9"/>
  <c r="J1010" i="9"/>
  <c r="O802" i="9"/>
  <c r="J802" i="9"/>
  <c r="O690" i="9"/>
  <c r="J690" i="9"/>
  <c r="O594" i="9"/>
  <c r="J594" i="9"/>
  <c r="O530" i="9"/>
  <c r="J530" i="9"/>
  <c r="O450" i="9"/>
  <c r="J450" i="9"/>
  <c r="O370" i="9"/>
  <c r="J370" i="9"/>
  <c r="O274" i="9"/>
  <c r="J274" i="9"/>
  <c r="O194" i="9"/>
  <c r="J194" i="9"/>
  <c r="O114" i="9"/>
  <c r="J114" i="9"/>
  <c r="O18" i="9"/>
  <c r="J18" i="9"/>
  <c r="O929" i="9"/>
  <c r="J929" i="9"/>
  <c r="O865" i="9"/>
  <c r="J865" i="9"/>
  <c r="O673" i="9"/>
  <c r="J673" i="9"/>
  <c r="O561" i="9"/>
  <c r="J561" i="9"/>
  <c r="O401" i="9"/>
  <c r="J401" i="9"/>
  <c r="O193" i="9"/>
  <c r="J193" i="9"/>
  <c r="O49" i="9"/>
  <c r="J49" i="9"/>
  <c r="O992" i="9"/>
  <c r="J992" i="9"/>
  <c r="J896" i="9"/>
  <c r="O896" i="9"/>
  <c r="O816" i="9"/>
  <c r="J816" i="9"/>
  <c r="J576" i="9"/>
  <c r="O576" i="9"/>
  <c r="J496" i="9"/>
  <c r="O496" i="9"/>
  <c r="J400" i="9"/>
  <c r="O400" i="9"/>
  <c r="J336" i="9"/>
  <c r="O336" i="9"/>
  <c r="J144" i="9"/>
  <c r="O144" i="9"/>
  <c r="J64" i="9"/>
  <c r="O64" i="9"/>
  <c r="J1039" i="9"/>
  <c r="O1039" i="9"/>
  <c r="J879" i="9"/>
  <c r="O879" i="9"/>
  <c r="J783" i="9"/>
  <c r="O783" i="9"/>
  <c r="O559" i="9"/>
  <c r="J559" i="9"/>
  <c r="J367" i="9"/>
  <c r="O367" i="9"/>
  <c r="O255" i="9"/>
  <c r="J255" i="9"/>
  <c r="J191" i="9"/>
  <c r="O191" i="9"/>
  <c r="O95" i="9"/>
  <c r="J95" i="9"/>
  <c r="O47" i="9"/>
  <c r="J47" i="9"/>
  <c r="J1086" i="9"/>
  <c r="O1086" i="9"/>
  <c r="J990" i="9"/>
  <c r="O990" i="9"/>
  <c r="J782" i="9"/>
  <c r="O782" i="9"/>
  <c r="J654" i="9"/>
  <c r="O654" i="9"/>
  <c r="J526" i="9"/>
  <c r="O526" i="9"/>
  <c r="J414" i="9"/>
  <c r="O414" i="9"/>
  <c r="O254" i="9"/>
  <c r="J254" i="9"/>
  <c r="J190" i="9"/>
  <c r="O190" i="9"/>
  <c r="J142" i="9"/>
  <c r="O142" i="9"/>
  <c r="J62" i="9"/>
  <c r="O62" i="9"/>
  <c r="J14" i="9"/>
  <c r="O14" i="9"/>
  <c r="O1069" i="9"/>
  <c r="J1069" i="9"/>
  <c r="O1005" i="9"/>
  <c r="J1005" i="9"/>
  <c r="J861" i="9"/>
  <c r="O861" i="9"/>
  <c r="J749" i="9"/>
  <c r="O749" i="9"/>
  <c r="J589" i="9"/>
  <c r="O589" i="9"/>
  <c r="J493" i="9"/>
  <c r="O493" i="9"/>
  <c r="J333" i="9"/>
  <c r="O333" i="9"/>
  <c r="J237" i="9"/>
  <c r="O237" i="9"/>
  <c r="J93" i="9"/>
  <c r="O93" i="9"/>
  <c r="O1081" i="9"/>
  <c r="J1081" i="9"/>
  <c r="O1049" i="9"/>
  <c r="J1049" i="9"/>
  <c r="O969" i="9"/>
  <c r="J969" i="9"/>
  <c r="O873" i="9"/>
  <c r="J873" i="9"/>
  <c r="O825" i="9"/>
  <c r="J825" i="9"/>
  <c r="J729" i="9"/>
  <c r="O729" i="9"/>
  <c r="J681" i="9"/>
  <c r="O681" i="9"/>
  <c r="O617" i="9"/>
  <c r="J617" i="9"/>
  <c r="O537" i="9"/>
  <c r="J537" i="9"/>
  <c r="J473" i="9"/>
  <c r="O473" i="9"/>
  <c r="O441" i="9"/>
  <c r="J441" i="9"/>
  <c r="O361" i="9"/>
  <c r="J361" i="9"/>
  <c r="J217" i="9"/>
  <c r="O217" i="9"/>
  <c r="J169" i="9"/>
  <c r="O169" i="9"/>
  <c r="O57" i="9"/>
  <c r="J57" i="9"/>
  <c r="O25" i="9"/>
  <c r="J25" i="9"/>
  <c r="O952" i="9"/>
  <c r="J952" i="9"/>
  <c r="O1078" i="9"/>
  <c r="J1078" i="9"/>
  <c r="O1030" i="9"/>
  <c r="J1030" i="9"/>
  <c r="O998" i="9"/>
  <c r="J998" i="9"/>
  <c r="O982" i="9"/>
  <c r="J982" i="9"/>
  <c r="O950" i="9"/>
  <c r="J950" i="9"/>
  <c r="O934" i="9"/>
  <c r="J934" i="9"/>
  <c r="O918" i="9"/>
  <c r="J918" i="9"/>
  <c r="O902" i="9"/>
  <c r="J902" i="9"/>
  <c r="O886" i="9"/>
  <c r="J886" i="9"/>
  <c r="O822" i="9"/>
  <c r="J822" i="9"/>
  <c r="O774" i="9"/>
  <c r="J774" i="9"/>
  <c r="O742" i="9"/>
  <c r="J742" i="9"/>
  <c r="O726" i="9"/>
  <c r="J726" i="9"/>
  <c r="O678" i="9"/>
  <c r="J678" i="9"/>
  <c r="O662" i="9"/>
  <c r="J662" i="9"/>
  <c r="O646" i="9"/>
  <c r="J646" i="9"/>
  <c r="O630" i="9"/>
  <c r="J630" i="9"/>
  <c r="O566" i="9"/>
  <c r="J566" i="9"/>
  <c r="O518" i="9"/>
  <c r="J518" i="9"/>
  <c r="O486" i="9"/>
  <c r="J486" i="9"/>
  <c r="O470" i="9"/>
  <c r="J470" i="9"/>
  <c r="O422" i="9"/>
  <c r="J422" i="9"/>
  <c r="O406" i="9"/>
  <c r="J406" i="9"/>
  <c r="O374" i="9"/>
  <c r="J374" i="9"/>
  <c r="O310" i="9"/>
  <c r="J310" i="9"/>
  <c r="O262" i="9"/>
  <c r="J262" i="9"/>
  <c r="O230" i="9"/>
  <c r="J230" i="9"/>
  <c r="O166" i="9"/>
  <c r="J166" i="9"/>
  <c r="O150" i="9"/>
  <c r="J150" i="9"/>
  <c r="O118" i="9"/>
  <c r="J118" i="9"/>
  <c r="O54" i="9"/>
  <c r="J54" i="9"/>
  <c r="O1061" i="9"/>
  <c r="J1061" i="9"/>
  <c r="O1013" i="9"/>
  <c r="J1013" i="9"/>
  <c r="O981" i="9"/>
  <c r="J981" i="9"/>
  <c r="O965" i="9"/>
  <c r="J965" i="9"/>
  <c r="O933" i="9"/>
  <c r="J933" i="9"/>
  <c r="O917" i="9"/>
  <c r="J917" i="9"/>
  <c r="O901" i="9"/>
  <c r="J901" i="9"/>
  <c r="O885" i="9"/>
  <c r="J885" i="9"/>
  <c r="O869" i="9"/>
  <c r="J869" i="9"/>
  <c r="O805" i="9"/>
  <c r="J805" i="9"/>
  <c r="O757" i="9"/>
  <c r="J757" i="9"/>
  <c r="O725" i="9"/>
  <c r="J725" i="9"/>
  <c r="O709" i="9"/>
  <c r="J709" i="9"/>
  <c r="O661" i="9"/>
  <c r="J661" i="9"/>
  <c r="O645" i="9"/>
  <c r="J645" i="9"/>
  <c r="O629" i="9"/>
  <c r="J629" i="9"/>
  <c r="O613" i="9"/>
  <c r="J613" i="9"/>
  <c r="O549" i="9"/>
  <c r="J549" i="9"/>
  <c r="O501" i="9"/>
  <c r="J501" i="9"/>
  <c r="O469" i="9"/>
  <c r="J469" i="9"/>
  <c r="O453" i="9"/>
  <c r="J453" i="9"/>
  <c r="O421" i="9"/>
  <c r="J421" i="9"/>
  <c r="O389" i="9"/>
  <c r="J389" i="9"/>
  <c r="O373" i="9"/>
  <c r="J373" i="9"/>
  <c r="O357" i="9"/>
  <c r="J357" i="9"/>
  <c r="O341" i="9"/>
  <c r="J341" i="9"/>
  <c r="O325" i="9"/>
  <c r="J325" i="9"/>
  <c r="O309" i="9"/>
  <c r="J309" i="9"/>
  <c r="O293" i="9"/>
  <c r="J293" i="9"/>
  <c r="O277" i="9"/>
  <c r="J277" i="9"/>
  <c r="O261" i="9"/>
  <c r="J261" i="9"/>
  <c r="O245" i="9"/>
  <c r="J245" i="9"/>
  <c r="O229" i="9"/>
  <c r="J229" i="9"/>
  <c r="O213" i="9"/>
  <c r="J213" i="9"/>
  <c r="O197" i="9"/>
  <c r="J197" i="9"/>
  <c r="O181" i="9"/>
  <c r="J181" i="9"/>
  <c r="O165" i="9"/>
  <c r="J165" i="9"/>
  <c r="O149" i="9"/>
  <c r="J149" i="9"/>
  <c r="O133" i="9"/>
  <c r="J133" i="9"/>
  <c r="O117" i="9"/>
  <c r="J117" i="9"/>
  <c r="O101" i="9"/>
  <c r="J101" i="9"/>
  <c r="O85" i="9"/>
  <c r="J85" i="9"/>
  <c r="O69" i="9"/>
  <c r="J69" i="9"/>
  <c r="O53" i="9"/>
  <c r="J53" i="9"/>
  <c r="O37" i="9"/>
  <c r="J37" i="9"/>
  <c r="O21" i="9"/>
  <c r="J21" i="9"/>
  <c r="O947" i="9"/>
  <c r="J947" i="9"/>
  <c r="O787" i="9"/>
  <c r="J787" i="9"/>
  <c r="O595" i="9"/>
  <c r="J595" i="9"/>
  <c r="O499" i="9"/>
  <c r="J499" i="9"/>
  <c r="O227" i="9"/>
  <c r="J227" i="9"/>
  <c r="O131" i="9"/>
  <c r="J131" i="9"/>
  <c r="O35" i="9"/>
  <c r="J35" i="9"/>
  <c r="O978" i="9"/>
  <c r="J978" i="9"/>
  <c r="O898" i="9"/>
  <c r="J898" i="9"/>
  <c r="O770" i="9"/>
  <c r="J770" i="9"/>
  <c r="O674" i="9"/>
  <c r="J674" i="9"/>
  <c r="O578" i="9"/>
  <c r="J578" i="9"/>
  <c r="O482" i="9"/>
  <c r="J482" i="9"/>
  <c r="O418" i="9"/>
  <c r="J418" i="9"/>
  <c r="O354" i="9"/>
  <c r="J354" i="9"/>
  <c r="O242" i="9"/>
  <c r="J242" i="9"/>
  <c r="O162" i="9"/>
  <c r="J162" i="9"/>
  <c r="O82" i="9"/>
  <c r="J82" i="9"/>
  <c r="O913" i="9"/>
  <c r="J913" i="9"/>
  <c r="O753" i="9"/>
  <c r="J753" i="9"/>
  <c r="O593" i="9"/>
  <c r="J593" i="9"/>
  <c r="O449" i="9"/>
  <c r="J449" i="9"/>
  <c r="O353" i="9"/>
  <c r="J353" i="9"/>
  <c r="O97" i="9"/>
  <c r="J97" i="9"/>
  <c r="O1104" i="9"/>
  <c r="J1104" i="9"/>
  <c r="J912" i="9"/>
  <c r="O912" i="9"/>
  <c r="O560" i="9"/>
  <c r="J560" i="9"/>
  <c r="J464" i="9"/>
  <c r="O464" i="9"/>
  <c r="J320" i="9"/>
  <c r="O320" i="9"/>
  <c r="J208" i="9"/>
  <c r="O208" i="9"/>
  <c r="J112" i="9"/>
  <c r="O112" i="9"/>
  <c r="J16" i="9"/>
  <c r="O16" i="9"/>
  <c r="J927" i="9"/>
  <c r="O927" i="9"/>
  <c r="J799" i="9"/>
  <c r="O799" i="9"/>
  <c r="J623" i="9"/>
  <c r="O623" i="9"/>
  <c r="J463" i="9"/>
  <c r="O463" i="9"/>
  <c r="O303" i="9"/>
  <c r="J303" i="9"/>
  <c r="O127" i="9"/>
  <c r="J127" i="9"/>
  <c r="J1022" i="9"/>
  <c r="O1022" i="9"/>
  <c r="J574" i="9"/>
  <c r="O574" i="9"/>
  <c r="J462" i="9"/>
  <c r="O462" i="9"/>
  <c r="O813" i="9"/>
  <c r="J813" i="9"/>
  <c r="X16" i="5"/>
  <c r="AC16" i="5" s="1"/>
  <c r="D211" i="6"/>
  <c r="D749" i="6"/>
  <c r="G1092" i="5"/>
  <c r="G1024" i="5"/>
  <c r="G901" i="5"/>
  <c r="G836" i="5"/>
  <c r="G781" i="5"/>
  <c r="G709" i="5"/>
  <c r="G641" i="5"/>
  <c r="G373" i="5"/>
  <c r="A302" i="7"/>
  <c r="G1090" i="5"/>
  <c r="G1021" i="5"/>
  <c r="G900" i="5"/>
  <c r="G833" i="5"/>
  <c r="G632" i="5"/>
  <c r="G437" i="5"/>
  <c r="G205" i="5"/>
  <c r="G61" i="5"/>
  <c r="G1015" i="5"/>
  <c r="G693" i="5"/>
  <c r="G264" i="5"/>
  <c r="G202" i="5"/>
  <c r="G56" i="5"/>
  <c r="G717" i="5"/>
  <c r="G909" i="5"/>
  <c r="G1085" i="5"/>
  <c r="G989" i="5"/>
  <c r="G887" i="5"/>
  <c r="G830" i="5"/>
  <c r="G692" i="5"/>
  <c r="G629" i="5"/>
  <c r="G576" i="5"/>
  <c r="G503" i="5"/>
  <c r="G199" i="5"/>
  <c r="G55" i="5"/>
  <c r="A400" i="7"/>
  <c r="A405" i="9"/>
  <c r="D405" i="9" s="1"/>
  <c r="G1074" i="5"/>
  <c r="G983" i="5"/>
  <c r="G885" i="5"/>
  <c r="G829" i="5"/>
  <c r="G765" i="5"/>
  <c r="G690" i="5"/>
  <c r="G628" i="5"/>
  <c r="G420" i="5"/>
  <c r="G197" i="5"/>
  <c r="G141" i="5"/>
  <c r="A910" i="7"/>
  <c r="A915" i="9"/>
  <c r="D915" i="9" s="1"/>
  <c r="D446" i="6"/>
  <c r="I451" i="6" s="1"/>
  <c r="A451" i="9"/>
  <c r="D451" i="9" s="1"/>
  <c r="D430" i="6"/>
  <c r="G433" i="6" s="1"/>
  <c r="A435" i="9"/>
  <c r="D435" i="9" s="1"/>
  <c r="A382" i="7"/>
  <c r="A387" i="9"/>
  <c r="D387" i="9" s="1"/>
  <c r="A350" i="7"/>
  <c r="A355" i="9"/>
  <c r="D355" i="9" s="1"/>
  <c r="D318" i="6"/>
  <c r="G321" i="6" s="1"/>
  <c r="A323" i="9"/>
  <c r="D323" i="9" s="1"/>
  <c r="D254" i="6"/>
  <c r="A259" i="9"/>
  <c r="D259" i="9" s="1"/>
  <c r="G1073" i="5"/>
  <c r="G980" i="5"/>
  <c r="G884" i="5"/>
  <c r="G818" i="5"/>
  <c r="G759" i="5"/>
  <c r="G676" i="5"/>
  <c r="G625" i="5"/>
  <c r="G573" i="5"/>
  <c r="G493" i="5"/>
  <c r="G407" i="5"/>
  <c r="G359" i="5"/>
  <c r="G317" i="5"/>
  <c r="G253" i="5"/>
  <c r="G135" i="5"/>
  <c r="G90" i="5"/>
  <c r="A845" i="7"/>
  <c r="A850" i="9"/>
  <c r="D850" i="9" s="1"/>
  <c r="D733" i="6"/>
  <c r="A738" i="9"/>
  <c r="D738" i="9" s="1"/>
  <c r="A605" i="7"/>
  <c r="A610" i="9"/>
  <c r="D610" i="9" s="1"/>
  <c r="A541" i="7"/>
  <c r="A546" i="9"/>
  <c r="D546" i="9" s="1"/>
  <c r="D253" i="6"/>
  <c r="A258" i="9"/>
  <c r="D258" i="9" s="1"/>
  <c r="D173" i="6"/>
  <c r="G176" i="6" s="1"/>
  <c r="A178" i="9"/>
  <c r="D178" i="9" s="1"/>
  <c r="D29" i="6"/>
  <c r="A34" i="9"/>
  <c r="D34" i="9" s="1"/>
  <c r="G1072" i="5"/>
  <c r="G977" i="5"/>
  <c r="G881" i="5"/>
  <c r="G817" i="5"/>
  <c r="G749" i="5"/>
  <c r="G670" i="5"/>
  <c r="G624" i="5"/>
  <c r="G568" i="5"/>
  <c r="G485" i="5"/>
  <c r="G405" i="5"/>
  <c r="G357" i="5"/>
  <c r="G311" i="5"/>
  <c r="G247" i="5"/>
  <c r="G186" i="5"/>
  <c r="G133" i="5"/>
  <c r="G85" i="5"/>
  <c r="G49" i="5"/>
  <c r="X36" i="5"/>
  <c r="AC36" i="5" s="1"/>
  <c r="D269" i="6"/>
  <c r="A185" i="7"/>
  <c r="G1069" i="5"/>
  <c r="G965" i="5"/>
  <c r="G880" i="5"/>
  <c r="G816" i="5"/>
  <c r="G741" i="5"/>
  <c r="G664" i="5"/>
  <c r="G615" i="5"/>
  <c r="G562" i="5"/>
  <c r="G482" i="5"/>
  <c r="G403" i="5"/>
  <c r="G356" i="5"/>
  <c r="G306" i="5"/>
  <c r="G237" i="5"/>
  <c r="G181" i="5"/>
  <c r="G132" i="5"/>
  <c r="G84" i="5"/>
  <c r="G48" i="5"/>
  <c r="X33" i="5"/>
  <c r="AC33" i="5" s="1"/>
  <c r="A381" i="7"/>
  <c r="A281" i="7"/>
  <c r="A846" i="7"/>
  <c r="A851" i="9"/>
  <c r="D851" i="9" s="1"/>
  <c r="D798" i="6"/>
  <c r="I803" i="6" s="1"/>
  <c r="A803" i="9"/>
  <c r="D803" i="9" s="1"/>
  <c r="D766" i="6"/>
  <c r="I771" i="6" s="1"/>
  <c r="A771" i="9"/>
  <c r="D771" i="9" s="1"/>
  <c r="W36" i="5"/>
  <c r="A507" i="7"/>
  <c r="A512" i="9"/>
  <c r="D512" i="9" s="1"/>
  <c r="D427" i="6"/>
  <c r="A432" i="9"/>
  <c r="D432" i="9" s="1"/>
  <c r="D363" i="6"/>
  <c r="A368" i="9"/>
  <c r="D368" i="9" s="1"/>
  <c r="D267" i="6"/>
  <c r="A272" i="9"/>
  <c r="D272" i="9" s="1"/>
  <c r="D219" i="6"/>
  <c r="A224" i="9"/>
  <c r="D224" i="9" s="1"/>
  <c r="G1063" i="5"/>
  <c r="G960" i="5"/>
  <c r="G869" i="5"/>
  <c r="G813" i="5"/>
  <c r="G738" i="5"/>
  <c r="G663" i="5"/>
  <c r="G613" i="5"/>
  <c r="G560" i="5"/>
  <c r="G477" i="5"/>
  <c r="G402" i="5"/>
  <c r="G354" i="5"/>
  <c r="G305" i="5"/>
  <c r="G229" i="5"/>
  <c r="G180" i="5"/>
  <c r="G130" i="5"/>
  <c r="G83" i="5"/>
  <c r="G42" i="5"/>
  <c r="X29" i="5"/>
  <c r="AC29" i="5" s="1"/>
  <c r="A637" i="7"/>
  <c r="A761" i="7"/>
  <c r="D234" i="6"/>
  <c r="A239" i="9"/>
  <c r="D239" i="9" s="1"/>
  <c r="D218" i="6"/>
  <c r="A223" i="9"/>
  <c r="D223" i="9" s="1"/>
  <c r="A154" i="7"/>
  <c r="A159" i="9"/>
  <c r="D159" i="9" s="1"/>
  <c r="A74" i="7"/>
  <c r="A79" i="9"/>
  <c r="D79" i="9" s="1"/>
  <c r="D58" i="6"/>
  <c r="I63" i="6" s="1"/>
  <c r="A63" i="9"/>
  <c r="D63" i="9" s="1"/>
  <c r="G1058" i="5"/>
  <c r="G949" i="5"/>
  <c r="G868" i="5"/>
  <c r="G807" i="5"/>
  <c r="G734" i="5"/>
  <c r="G661" i="5"/>
  <c r="G612" i="5"/>
  <c r="G557" i="5"/>
  <c r="G472" i="5"/>
  <c r="G400" i="5"/>
  <c r="G352" i="5"/>
  <c r="G304" i="5"/>
  <c r="G226" i="5"/>
  <c r="G178" i="5"/>
  <c r="G129" i="5"/>
  <c r="G82" i="5"/>
  <c r="G39" i="5"/>
  <c r="X27" i="5"/>
  <c r="AC27" i="5" s="1"/>
  <c r="A379" i="7"/>
  <c r="D522" i="6"/>
  <c r="D595" i="6"/>
  <c r="A600" i="9"/>
  <c r="D600" i="9" s="1"/>
  <c r="D862" i="6"/>
  <c r="A867" i="9"/>
  <c r="D867" i="9" s="1"/>
  <c r="D830" i="6"/>
  <c r="A835" i="9"/>
  <c r="D835" i="9" s="1"/>
  <c r="D718" i="6"/>
  <c r="A723" i="9"/>
  <c r="D723" i="9" s="1"/>
  <c r="D638" i="6"/>
  <c r="H642" i="6" s="1"/>
  <c r="A643" i="9"/>
  <c r="D643" i="9" s="1"/>
  <c r="A1085" i="7"/>
  <c r="A1090" i="9"/>
  <c r="D1090" i="9" s="1"/>
  <c r="D1069" i="6"/>
  <c r="A1074" i="9"/>
  <c r="D1074" i="9" s="1"/>
  <c r="D1037" i="6"/>
  <c r="A1042" i="9"/>
  <c r="D1042" i="9" s="1"/>
  <c r="D989" i="6"/>
  <c r="H993" i="6" s="1"/>
  <c r="A994" i="9"/>
  <c r="D994" i="9" s="1"/>
  <c r="D1082" i="6"/>
  <c r="A1087" i="9"/>
  <c r="D1087" i="9" s="1"/>
  <c r="D857" i="6"/>
  <c r="A862" i="9"/>
  <c r="D862" i="9" s="1"/>
  <c r="D825" i="6"/>
  <c r="E826" i="6" s="1"/>
  <c r="A830" i="9"/>
  <c r="D830" i="9" s="1"/>
  <c r="A809" i="7"/>
  <c r="A814" i="9"/>
  <c r="D814" i="9" s="1"/>
  <c r="D729" i="6"/>
  <c r="A734" i="9"/>
  <c r="D734" i="9" s="1"/>
  <c r="D681" i="6"/>
  <c r="H685" i="6" s="1"/>
  <c r="A686" i="9"/>
  <c r="D686" i="9" s="1"/>
  <c r="A617" i="7"/>
  <c r="A622" i="9"/>
  <c r="D622" i="9" s="1"/>
  <c r="D553" i="6"/>
  <c r="A558" i="9"/>
  <c r="D558" i="9" s="1"/>
  <c r="A537" i="7"/>
  <c r="A542" i="9"/>
  <c r="D542" i="9" s="1"/>
  <c r="D505" i="6"/>
  <c r="A510" i="9"/>
  <c r="D510" i="9" s="1"/>
  <c r="A489" i="7"/>
  <c r="A494" i="9"/>
  <c r="D494" i="9" s="1"/>
  <c r="A361" i="7"/>
  <c r="A366" i="9"/>
  <c r="D366" i="9" s="1"/>
  <c r="D329" i="6"/>
  <c r="I334" i="6" s="1"/>
  <c r="A334" i="9"/>
  <c r="D334" i="9" s="1"/>
  <c r="D297" i="6"/>
  <c r="A302" i="9"/>
  <c r="D302" i="9" s="1"/>
  <c r="D233" i="6"/>
  <c r="A238" i="9"/>
  <c r="D238" i="9" s="1"/>
  <c r="A217" i="7"/>
  <c r="A222" i="9"/>
  <c r="D222" i="9" s="1"/>
  <c r="G1057" i="5"/>
  <c r="G948" i="5"/>
  <c r="G864" i="5"/>
  <c r="G801" i="5"/>
  <c r="G733" i="5"/>
  <c r="G658" i="5"/>
  <c r="G608" i="5"/>
  <c r="G551" i="5"/>
  <c r="G471" i="5"/>
  <c r="G397" i="5"/>
  <c r="G349" i="5"/>
  <c r="G295" i="5"/>
  <c r="G225" i="5"/>
  <c r="G170" i="5"/>
  <c r="G119" i="5"/>
  <c r="G81" i="5"/>
  <c r="G37" i="5"/>
  <c r="X19" i="5"/>
  <c r="AC19" i="5" s="1"/>
  <c r="A51" i="7"/>
  <c r="D1053" i="6"/>
  <c r="A814" i="7"/>
  <c r="A819" i="9"/>
  <c r="D819" i="9" s="1"/>
  <c r="A654" i="7"/>
  <c r="A659" i="9"/>
  <c r="D659" i="9" s="1"/>
  <c r="A909" i="7"/>
  <c r="A914" i="9"/>
  <c r="D914" i="9" s="1"/>
  <c r="D969" i="6"/>
  <c r="A974" i="9"/>
  <c r="D974" i="9" s="1"/>
  <c r="A905" i="7"/>
  <c r="A910" i="9"/>
  <c r="D910" i="9" s="1"/>
  <c r="A840" i="7"/>
  <c r="A845" i="9"/>
  <c r="D845" i="9" s="1"/>
  <c r="A600" i="7"/>
  <c r="A605" i="9"/>
  <c r="D605" i="9" s="1"/>
  <c r="A504" i="7"/>
  <c r="A509" i="9"/>
  <c r="D509" i="9" s="1"/>
  <c r="A24" i="7"/>
  <c r="A29" i="9"/>
  <c r="D29" i="9" s="1"/>
  <c r="G1056" i="5"/>
  <c r="G932" i="5"/>
  <c r="G861" i="5"/>
  <c r="G800" i="5"/>
  <c r="G727" i="5"/>
  <c r="G656" i="5"/>
  <c r="G605" i="5"/>
  <c r="G546" i="5"/>
  <c r="G468" i="5"/>
  <c r="G391" i="5"/>
  <c r="G341" i="5"/>
  <c r="G290" i="5"/>
  <c r="G222" i="5"/>
  <c r="G167" i="5"/>
  <c r="G117" i="5"/>
  <c r="G80" i="5"/>
  <c r="G34" i="5"/>
  <c r="A99" i="7"/>
  <c r="D352" i="6"/>
  <c r="D921" i="6"/>
  <c r="E922" i="6" s="1"/>
  <c r="A926" i="9"/>
  <c r="D926" i="9" s="1"/>
  <c r="G1045" i="5"/>
  <c r="G919" i="5"/>
  <c r="G853" i="5"/>
  <c r="G798" i="5"/>
  <c r="G724" i="5"/>
  <c r="G653" i="5"/>
  <c r="G597" i="5"/>
  <c r="G545" i="5"/>
  <c r="G465" i="5"/>
  <c r="G389" i="5"/>
  <c r="G340" i="5"/>
  <c r="G288" i="5"/>
  <c r="G218" i="5"/>
  <c r="G164" i="5"/>
  <c r="G116" i="5"/>
  <c r="G78" i="5"/>
  <c r="G33" i="5"/>
  <c r="D125" i="6"/>
  <c r="D195" i="6"/>
  <c r="A117" i="7"/>
  <c r="D117" i="6"/>
  <c r="A101" i="6"/>
  <c r="A106" i="9" s="1"/>
  <c r="D106" i="9" s="1"/>
  <c r="G108" i="5"/>
  <c r="A85" i="6"/>
  <c r="A90" i="9" s="1"/>
  <c r="D90" i="9" s="1"/>
  <c r="G92" i="5"/>
  <c r="D69" i="6"/>
  <c r="F71" i="6" s="1"/>
  <c r="A69" i="7"/>
  <c r="A53" i="6"/>
  <c r="A58" i="9" s="1"/>
  <c r="D58" i="9" s="1"/>
  <c r="G60" i="5"/>
  <c r="A37" i="7"/>
  <c r="D37" i="6"/>
  <c r="A21" i="6"/>
  <c r="A26" i="9" s="1"/>
  <c r="D26" i="9" s="1"/>
  <c r="G28" i="5"/>
  <c r="G1017" i="5"/>
  <c r="G986" i="5"/>
  <c r="G954" i="5"/>
  <c r="G922" i="5"/>
  <c r="G895" i="5"/>
  <c r="G607" i="5"/>
  <c r="G540" i="5"/>
  <c r="G506" i="5"/>
  <c r="G441" i="5"/>
  <c r="G188" i="5"/>
  <c r="A1077" i="6"/>
  <c r="A1082" i="9" s="1"/>
  <c r="D1082" i="9" s="1"/>
  <c r="G1084" i="5"/>
  <c r="A965" i="7"/>
  <c r="D965" i="6"/>
  <c r="A661" i="6"/>
  <c r="A666" i="9" s="1"/>
  <c r="D666" i="9" s="1"/>
  <c r="G668" i="5"/>
  <c r="A181" i="7"/>
  <c r="A884" i="6"/>
  <c r="A889" i="9" s="1"/>
  <c r="D889" i="9" s="1"/>
  <c r="G891" i="5"/>
  <c r="A708" i="7"/>
  <c r="D708" i="6"/>
  <c r="A612" i="7"/>
  <c r="D612" i="6"/>
  <c r="A580" i="6"/>
  <c r="A585" i="9" s="1"/>
  <c r="D585" i="9" s="1"/>
  <c r="G587" i="5"/>
  <c r="A564" i="7"/>
  <c r="D564" i="6"/>
  <c r="A548" i="6"/>
  <c r="A553" i="9" s="1"/>
  <c r="D553" i="9" s="1"/>
  <c r="G555" i="5"/>
  <c r="A532" i="7"/>
  <c r="D532" i="6"/>
  <c r="I537" i="6" s="1"/>
  <c r="A484" i="6"/>
  <c r="A489" i="9" s="1"/>
  <c r="D489" i="9" s="1"/>
  <c r="G491" i="5"/>
  <c r="A420" i="7"/>
  <c r="D420" i="6"/>
  <c r="A404" i="6"/>
  <c r="A409" i="9" s="1"/>
  <c r="D409" i="9" s="1"/>
  <c r="G411" i="5"/>
  <c r="A372" i="6"/>
  <c r="A377" i="9" s="1"/>
  <c r="D377" i="9" s="1"/>
  <c r="G379" i="5"/>
  <c r="D356" i="6"/>
  <c r="I361" i="6" s="1"/>
  <c r="A356" i="7"/>
  <c r="A340" i="6"/>
  <c r="A345" i="9" s="1"/>
  <c r="D345" i="9" s="1"/>
  <c r="G347" i="5"/>
  <c r="A324" i="6"/>
  <c r="A329" i="9" s="1"/>
  <c r="D329" i="9" s="1"/>
  <c r="G331" i="5"/>
  <c r="A308" i="7"/>
  <c r="D308" i="6"/>
  <c r="A292" i="6"/>
  <c r="A297" i="9" s="1"/>
  <c r="D297" i="9" s="1"/>
  <c r="G299" i="5"/>
  <c r="A276" i="7"/>
  <c r="D276" i="6"/>
  <c r="A260" i="6"/>
  <c r="A265" i="9" s="1"/>
  <c r="D265" i="9" s="1"/>
  <c r="G267" i="5"/>
  <c r="A244" i="6"/>
  <c r="A249" i="9" s="1"/>
  <c r="D249" i="9" s="1"/>
  <c r="G251" i="5"/>
  <c r="A228" i="6"/>
  <c r="A233" i="9" s="1"/>
  <c r="D233" i="9" s="1"/>
  <c r="G235" i="5"/>
  <c r="A212" i="7"/>
  <c r="D212" i="6"/>
  <c r="A196" i="7"/>
  <c r="D196" i="6"/>
  <c r="A180" i="6"/>
  <c r="A185" i="9" s="1"/>
  <c r="D185" i="9" s="1"/>
  <c r="G187" i="5"/>
  <c r="A164" i="7"/>
  <c r="D164" i="6"/>
  <c r="A148" i="6"/>
  <c r="A153" i="9" s="1"/>
  <c r="D153" i="9" s="1"/>
  <c r="G155" i="5"/>
  <c r="A132" i="6"/>
  <c r="A137" i="9" s="1"/>
  <c r="D137" i="9" s="1"/>
  <c r="G139" i="5"/>
  <c r="A116" i="6"/>
  <c r="A121" i="9" s="1"/>
  <c r="D121" i="9" s="1"/>
  <c r="G123" i="5"/>
  <c r="A100" i="7"/>
  <c r="D100" i="6"/>
  <c r="E101" i="6" s="1"/>
  <c r="A84" i="6"/>
  <c r="A89" i="9" s="1"/>
  <c r="D89" i="9" s="1"/>
  <c r="G91" i="5"/>
  <c r="A68" i="6"/>
  <c r="A73" i="9" s="1"/>
  <c r="D73" i="9" s="1"/>
  <c r="G75" i="5"/>
  <c r="A52" i="7"/>
  <c r="D52" i="6"/>
  <c r="A36" i="6"/>
  <c r="A41" i="9" s="1"/>
  <c r="D41" i="9" s="1"/>
  <c r="G43" i="5"/>
  <c r="A20" i="7"/>
  <c r="D20" i="6"/>
  <c r="G984" i="5"/>
  <c r="G953" i="5"/>
  <c r="G921" i="5"/>
  <c r="G892" i="5"/>
  <c r="G863" i="5"/>
  <c r="G700" i="5"/>
  <c r="G666" i="5"/>
  <c r="G639" i="5"/>
  <c r="G539" i="5"/>
  <c r="G505" i="5"/>
  <c r="G266" i="5"/>
  <c r="A1061" i="7"/>
  <c r="D1061" i="6"/>
  <c r="I1066" i="6" s="1"/>
  <c r="A1013" i="7"/>
  <c r="D1013" i="6"/>
  <c r="A725" i="7"/>
  <c r="D725" i="6"/>
  <c r="A501" i="6"/>
  <c r="A506" i="9" s="1"/>
  <c r="D506" i="9" s="1"/>
  <c r="G508" i="5"/>
  <c r="A980" i="7"/>
  <c r="D980" i="6"/>
  <c r="I985" i="6" s="1"/>
  <c r="A948" i="7"/>
  <c r="D948" i="6"/>
  <c r="A836" i="6"/>
  <c r="A841" i="9" s="1"/>
  <c r="D841" i="9" s="1"/>
  <c r="G843" i="5"/>
  <c r="A788" i="7"/>
  <c r="D788" i="6"/>
  <c r="A660" i="6"/>
  <c r="A665" i="9" s="1"/>
  <c r="D665" i="9" s="1"/>
  <c r="G667" i="5"/>
  <c r="A819" i="6"/>
  <c r="A824" i="9" s="1"/>
  <c r="D824" i="9" s="1"/>
  <c r="G826" i="5"/>
  <c r="D659" i="6"/>
  <c r="A659" i="7"/>
  <c r="A563" i="6"/>
  <c r="A568" i="9" s="1"/>
  <c r="D568" i="9" s="1"/>
  <c r="G570" i="5"/>
  <c r="A547" i="7"/>
  <c r="D547" i="6"/>
  <c r="A467" i="6"/>
  <c r="A472" i="9" s="1"/>
  <c r="D472" i="9" s="1"/>
  <c r="G474" i="5"/>
  <c r="A451" i="7"/>
  <c r="D451" i="6"/>
  <c r="A435" i="7"/>
  <c r="D435" i="6"/>
  <c r="E436" i="6" s="1"/>
  <c r="A419" i="7"/>
  <c r="D419" i="6"/>
  <c r="F421" i="6" s="1"/>
  <c r="A403" i="7"/>
  <c r="D403" i="6"/>
  <c r="A387" i="6"/>
  <c r="A392" i="9" s="1"/>
  <c r="D392" i="9" s="1"/>
  <c r="G394" i="5"/>
  <c r="A371" i="6"/>
  <c r="A376" i="9" s="1"/>
  <c r="D376" i="9" s="1"/>
  <c r="G378" i="5"/>
  <c r="A355" i="6"/>
  <c r="A360" i="9" s="1"/>
  <c r="D360" i="9" s="1"/>
  <c r="G362" i="5"/>
  <c r="D339" i="6"/>
  <c r="A339" i="7"/>
  <c r="A323" i="6"/>
  <c r="A328" i="9" s="1"/>
  <c r="D328" i="9" s="1"/>
  <c r="G330" i="5"/>
  <c r="A307" i="6"/>
  <c r="A312" i="9" s="1"/>
  <c r="D312" i="9" s="1"/>
  <c r="G314" i="5"/>
  <c r="A291" i="7"/>
  <c r="D291" i="6"/>
  <c r="A275" i="6"/>
  <c r="A280" i="9" s="1"/>
  <c r="D280" i="9" s="1"/>
  <c r="G282" i="5"/>
  <c r="D259" i="6"/>
  <c r="A259" i="7"/>
  <c r="A243" i="6"/>
  <c r="A248" i="9" s="1"/>
  <c r="D248" i="9" s="1"/>
  <c r="G250" i="5"/>
  <c r="G1103" i="5"/>
  <c r="G1011" i="5"/>
  <c r="G952" i="5"/>
  <c r="G920" i="5"/>
  <c r="G888" i="5"/>
  <c r="G799" i="5"/>
  <c r="G767" i="5"/>
  <c r="G699" i="5"/>
  <c r="G665" i="5"/>
  <c r="G636" i="5"/>
  <c r="G602" i="5"/>
  <c r="G571" i="5"/>
  <c r="G537" i="5"/>
  <c r="G220" i="5"/>
  <c r="G185" i="5"/>
  <c r="A229" i="7"/>
  <c r="D229" i="6"/>
  <c r="A1076" i="7"/>
  <c r="D1076" i="6"/>
  <c r="A1012" i="6"/>
  <c r="A1017" i="9" s="1"/>
  <c r="D1017" i="9" s="1"/>
  <c r="G1019" i="5"/>
  <c r="A996" i="7"/>
  <c r="D996" i="6"/>
  <c r="A804" i="6"/>
  <c r="A809" i="9" s="1"/>
  <c r="D809" i="9" s="1"/>
  <c r="G811" i="5"/>
  <c r="A452" i="7"/>
  <c r="D452" i="6"/>
  <c r="A995" i="6"/>
  <c r="A1000" i="9" s="1"/>
  <c r="D1000" i="9" s="1"/>
  <c r="G1002" i="5"/>
  <c r="A947" i="7"/>
  <c r="D947" i="6"/>
  <c r="I952" i="6" s="1"/>
  <c r="D851" i="6"/>
  <c r="A851" i="7"/>
  <c r="A755" i="7"/>
  <c r="D755" i="6"/>
  <c r="A739" i="6"/>
  <c r="A744" i="9" s="1"/>
  <c r="D744" i="9" s="1"/>
  <c r="G746" i="5"/>
  <c r="A723" i="6"/>
  <c r="A728" i="9" s="1"/>
  <c r="D728" i="9" s="1"/>
  <c r="G730" i="5"/>
  <c r="A579" i="6"/>
  <c r="A584" i="9" s="1"/>
  <c r="D584" i="9" s="1"/>
  <c r="G586" i="5"/>
  <c r="A930" i="7"/>
  <c r="D930" i="6"/>
  <c r="A898" i="7"/>
  <c r="D898" i="6"/>
  <c r="I903" i="6" s="1"/>
  <c r="A882" i="6"/>
  <c r="A887" i="9" s="1"/>
  <c r="D887" i="9" s="1"/>
  <c r="G889" i="5"/>
  <c r="A850" i="6"/>
  <c r="A855" i="9" s="1"/>
  <c r="D855" i="9" s="1"/>
  <c r="G857" i="5"/>
  <c r="A802" i="6"/>
  <c r="A807" i="9" s="1"/>
  <c r="D807" i="9" s="1"/>
  <c r="G809" i="5"/>
  <c r="A738" i="7"/>
  <c r="D738" i="6"/>
  <c r="A690" i="7"/>
  <c r="D690" i="6"/>
  <c r="A546" i="6"/>
  <c r="A551" i="9" s="1"/>
  <c r="D551" i="9" s="1"/>
  <c r="G553" i="5"/>
  <c r="A434" i="7"/>
  <c r="D434" i="6"/>
  <c r="A386" i="7"/>
  <c r="D386" i="6"/>
  <c r="H390" i="6" s="1"/>
  <c r="A370" i="6"/>
  <c r="A375" i="9" s="1"/>
  <c r="D375" i="9" s="1"/>
  <c r="G377" i="5"/>
  <c r="A354" i="6"/>
  <c r="A359" i="9" s="1"/>
  <c r="D359" i="9" s="1"/>
  <c r="G361" i="5"/>
  <c r="A242" i="7"/>
  <c r="D242" i="6"/>
  <c r="A226" i="6"/>
  <c r="A231" i="9" s="1"/>
  <c r="D231" i="9" s="1"/>
  <c r="G233" i="5"/>
  <c r="A210" i="6"/>
  <c r="A215" i="9" s="1"/>
  <c r="D215" i="9" s="1"/>
  <c r="G217" i="5"/>
  <c r="A194" i="6"/>
  <c r="A199" i="9" s="1"/>
  <c r="D199" i="9" s="1"/>
  <c r="G201" i="5"/>
  <c r="A178" i="7"/>
  <c r="D178" i="6"/>
  <c r="D162" i="6"/>
  <c r="A162" i="7"/>
  <c r="A146" i="6"/>
  <c r="A151" i="9" s="1"/>
  <c r="D151" i="9" s="1"/>
  <c r="G153" i="5"/>
  <c r="A130" i="7"/>
  <c r="D130" i="6"/>
  <c r="A114" i="6"/>
  <c r="A119" i="9" s="1"/>
  <c r="D119" i="9" s="1"/>
  <c r="G121" i="5"/>
  <c r="A98" i="6"/>
  <c r="A103" i="9" s="1"/>
  <c r="D103" i="9" s="1"/>
  <c r="G105" i="5"/>
  <c r="A82" i="6"/>
  <c r="A87" i="9" s="1"/>
  <c r="D87" i="9" s="1"/>
  <c r="G89" i="5"/>
  <c r="A66" i="7"/>
  <c r="D66" i="6"/>
  <c r="A50" i="6"/>
  <c r="A55" i="9" s="1"/>
  <c r="D55" i="9" s="1"/>
  <c r="G57" i="5"/>
  <c r="A34" i="6"/>
  <c r="A39" i="9" s="1"/>
  <c r="D39" i="9" s="1"/>
  <c r="G41" i="5"/>
  <c r="A18" i="7"/>
  <c r="D18" i="6"/>
  <c r="G1071" i="5"/>
  <c r="G1039" i="5"/>
  <c r="G1007" i="5"/>
  <c r="G858" i="5"/>
  <c r="G732" i="5"/>
  <c r="G698" i="5"/>
  <c r="G300" i="5"/>
  <c r="G219" i="5"/>
  <c r="A837" i="7"/>
  <c r="D837" i="6"/>
  <c r="A213" i="7"/>
  <c r="D213" i="6"/>
  <c r="A436" i="7"/>
  <c r="D436" i="6"/>
  <c r="D1027" i="6"/>
  <c r="A1027" i="7"/>
  <c r="A979" i="7"/>
  <c r="D979" i="6"/>
  <c r="E980" i="6" s="1"/>
  <c r="A963" i="7"/>
  <c r="D963" i="6"/>
  <c r="A867" i="6"/>
  <c r="A872" i="9" s="1"/>
  <c r="D872" i="9" s="1"/>
  <c r="G874" i="5"/>
  <c r="D707" i="6"/>
  <c r="A707" i="7"/>
  <c r="A531" i="6"/>
  <c r="A536" i="9" s="1"/>
  <c r="D536" i="9" s="1"/>
  <c r="G538" i="5"/>
  <c r="A1010" i="7"/>
  <c r="D1010" i="6"/>
  <c r="I1015" i="6" s="1"/>
  <c r="D834" i="6"/>
  <c r="A834" i="7"/>
  <c r="A754" i="7"/>
  <c r="D754" i="6"/>
  <c r="A722" i="6"/>
  <c r="A727" i="9" s="1"/>
  <c r="D727" i="9" s="1"/>
  <c r="G729" i="5"/>
  <c r="D642" i="6"/>
  <c r="G645" i="6" s="1"/>
  <c r="A642" i="7"/>
  <c r="A626" i="6"/>
  <c r="A631" i="9" s="1"/>
  <c r="D631" i="9" s="1"/>
  <c r="G633" i="5"/>
  <c r="A610" i="6"/>
  <c r="A615" i="9" s="1"/>
  <c r="D615" i="9" s="1"/>
  <c r="G617" i="5"/>
  <c r="A594" i="6"/>
  <c r="A599" i="9" s="1"/>
  <c r="D599" i="9" s="1"/>
  <c r="G601" i="5"/>
  <c r="A562" i="6"/>
  <c r="A567" i="9" s="1"/>
  <c r="D567" i="9" s="1"/>
  <c r="G569" i="5"/>
  <c r="A306" i="6"/>
  <c r="A311" i="9" s="1"/>
  <c r="D311" i="9" s="1"/>
  <c r="G313" i="5"/>
  <c r="A1073" i="7"/>
  <c r="D1073" i="6"/>
  <c r="F1075" i="6" s="1"/>
  <c r="A1041" i="6"/>
  <c r="A1046" i="9" s="1"/>
  <c r="D1046" i="9" s="1"/>
  <c r="G1048" i="5"/>
  <c r="A1009" i="6"/>
  <c r="A1014" i="9" s="1"/>
  <c r="D1014" i="9" s="1"/>
  <c r="G1016" i="5"/>
  <c r="A993" i="7"/>
  <c r="D993" i="6"/>
  <c r="A945" i="7"/>
  <c r="D945" i="6"/>
  <c r="A897" i="7"/>
  <c r="D897" i="6"/>
  <c r="D881" i="6"/>
  <c r="A881" i="7"/>
  <c r="A865" i="6"/>
  <c r="A870" i="9" s="1"/>
  <c r="D870" i="9" s="1"/>
  <c r="G872" i="5"/>
  <c r="A849" i="6"/>
  <c r="A854" i="9" s="1"/>
  <c r="D854" i="9" s="1"/>
  <c r="G856" i="5"/>
  <c r="A833" i="6"/>
  <c r="A838" i="9" s="1"/>
  <c r="D838" i="9" s="1"/>
  <c r="G840" i="5"/>
  <c r="A801" i="6"/>
  <c r="A806" i="9" s="1"/>
  <c r="D806" i="9" s="1"/>
  <c r="G808" i="5"/>
  <c r="A769" i="7"/>
  <c r="D769" i="6"/>
  <c r="A753" i="6"/>
  <c r="A758" i="9" s="1"/>
  <c r="D758" i="9" s="1"/>
  <c r="G760" i="5"/>
  <c r="A737" i="7"/>
  <c r="D737" i="6"/>
  <c r="A721" i="7"/>
  <c r="D721" i="6"/>
  <c r="F723" i="6" s="1"/>
  <c r="A705" i="6"/>
  <c r="A710" i="9" s="1"/>
  <c r="D710" i="9" s="1"/>
  <c r="G712" i="5"/>
  <c r="A673" i="7"/>
  <c r="D673" i="6"/>
  <c r="A657" i="7"/>
  <c r="D657" i="6"/>
  <c r="A641" i="7"/>
  <c r="D641" i="6"/>
  <c r="A625" i="7"/>
  <c r="D625" i="6"/>
  <c r="A609" i="6"/>
  <c r="A614" i="9" s="1"/>
  <c r="D614" i="9" s="1"/>
  <c r="G616" i="5"/>
  <c r="A593" i="6"/>
  <c r="A598" i="9" s="1"/>
  <c r="D598" i="9" s="1"/>
  <c r="G600" i="5"/>
  <c r="A577" i="6"/>
  <c r="A582" i="9" s="1"/>
  <c r="D582" i="9" s="1"/>
  <c r="G584" i="5"/>
  <c r="A561" i="7"/>
  <c r="D561" i="6"/>
  <c r="I566" i="6" s="1"/>
  <c r="A545" i="6"/>
  <c r="A550" i="9" s="1"/>
  <c r="D550" i="9" s="1"/>
  <c r="G552" i="5"/>
  <c r="A529" i="6"/>
  <c r="A534" i="9" s="1"/>
  <c r="D534" i="9" s="1"/>
  <c r="G536" i="5"/>
  <c r="D513" i="6"/>
  <c r="A497" i="6"/>
  <c r="A502" i="9" s="1"/>
  <c r="D502" i="9" s="1"/>
  <c r="G504" i="5"/>
  <c r="A481" i="7"/>
  <c r="D481" i="6"/>
  <c r="A465" i="7"/>
  <c r="D465" i="6"/>
  <c r="A449" i="6"/>
  <c r="A454" i="9" s="1"/>
  <c r="D454" i="9" s="1"/>
  <c r="G456" i="5"/>
  <c r="A433" i="6"/>
  <c r="A438" i="9" s="1"/>
  <c r="D438" i="9" s="1"/>
  <c r="G440" i="5"/>
  <c r="A385" i="6"/>
  <c r="A390" i="9" s="1"/>
  <c r="D390" i="9" s="1"/>
  <c r="G392" i="5"/>
  <c r="A369" i="7"/>
  <c r="D369" i="6"/>
  <c r="A353" i="6"/>
  <c r="A358" i="9" s="1"/>
  <c r="D358" i="9" s="1"/>
  <c r="G360" i="5"/>
  <c r="A337" i="6"/>
  <c r="A342" i="9" s="1"/>
  <c r="D342" i="9" s="1"/>
  <c r="G344" i="5"/>
  <c r="A289" i="6"/>
  <c r="A294" i="9" s="1"/>
  <c r="D294" i="9" s="1"/>
  <c r="G296" i="5"/>
  <c r="A225" i="7"/>
  <c r="D225" i="6"/>
  <c r="A145" i="7"/>
  <c r="D145" i="6"/>
  <c r="A129" i="6"/>
  <c r="A134" i="9" s="1"/>
  <c r="D134" i="9" s="1"/>
  <c r="G136" i="5"/>
  <c r="A113" i="7"/>
  <c r="D113" i="6"/>
  <c r="A97" i="6"/>
  <c r="A102" i="9" s="1"/>
  <c r="D102" i="9" s="1"/>
  <c r="G104" i="5"/>
  <c r="A65" i="6"/>
  <c r="A70" i="9" s="1"/>
  <c r="D70" i="9" s="1"/>
  <c r="G72" i="5"/>
  <c r="G431" i="5"/>
  <c r="A1088" i="6"/>
  <c r="A1093" i="9" s="1"/>
  <c r="D1093" i="9" s="1"/>
  <c r="G1095" i="5"/>
  <c r="A1072" i="6"/>
  <c r="A1077" i="9" s="1"/>
  <c r="D1077" i="9" s="1"/>
  <c r="G1079" i="5"/>
  <c r="D1056" i="6"/>
  <c r="A1056" i="7"/>
  <c r="A1040" i="6"/>
  <c r="A1045" i="9" s="1"/>
  <c r="D1045" i="9" s="1"/>
  <c r="G1047" i="5"/>
  <c r="A1024" i="6"/>
  <c r="A1029" i="9" s="1"/>
  <c r="D1029" i="9" s="1"/>
  <c r="G1031" i="5"/>
  <c r="A1008" i="7"/>
  <c r="D1008" i="6"/>
  <c r="A992" i="6"/>
  <c r="A997" i="9" s="1"/>
  <c r="D997" i="9" s="1"/>
  <c r="G999" i="5"/>
  <c r="D976" i="6"/>
  <c r="H980" i="6" s="1"/>
  <c r="A976" i="7"/>
  <c r="A960" i="7"/>
  <c r="D960" i="6"/>
  <c r="A944" i="6"/>
  <c r="A949" i="9" s="1"/>
  <c r="D949" i="9" s="1"/>
  <c r="G951" i="5"/>
  <c r="A928" i="7"/>
  <c r="D928" i="6"/>
  <c r="D912" i="6"/>
  <c r="A912" i="7"/>
  <c r="A896" i="7"/>
  <c r="D896" i="6"/>
  <c r="I901" i="6" s="1"/>
  <c r="A880" i="7"/>
  <c r="D880" i="6"/>
  <c r="A864" i="7"/>
  <c r="D864" i="6"/>
  <c r="F866" i="6" s="1"/>
  <c r="A848" i="6"/>
  <c r="A853" i="9" s="1"/>
  <c r="D853" i="9" s="1"/>
  <c r="G855" i="5"/>
  <c r="A832" i="6"/>
  <c r="A837" i="9" s="1"/>
  <c r="D837" i="9" s="1"/>
  <c r="G839" i="5"/>
  <c r="A816" i="6"/>
  <c r="A821" i="9" s="1"/>
  <c r="D821" i="9" s="1"/>
  <c r="G823" i="5"/>
  <c r="A800" i="7"/>
  <c r="D800" i="6"/>
  <c r="A784" i="6"/>
  <c r="A789" i="9" s="1"/>
  <c r="D789" i="9" s="1"/>
  <c r="G791" i="5"/>
  <c r="A768" i="6"/>
  <c r="A773" i="9" s="1"/>
  <c r="D773" i="9" s="1"/>
  <c r="G775" i="5"/>
  <c r="A752" i="7"/>
  <c r="D752" i="6"/>
  <c r="I757" i="6" s="1"/>
  <c r="A736" i="6"/>
  <c r="A741" i="9" s="1"/>
  <c r="D741" i="9" s="1"/>
  <c r="G743" i="5"/>
  <c r="A720" i="7"/>
  <c r="D720" i="6"/>
  <c r="A704" i="7"/>
  <c r="D704" i="6"/>
  <c r="A688" i="6"/>
  <c r="A693" i="9" s="1"/>
  <c r="D693" i="9" s="1"/>
  <c r="G695" i="5"/>
  <c r="A672" i="6"/>
  <c r="A677" i="9" s="1"/>
  <c r="D677" i="9" s="1"/>
  <c r="G679" i="5"/>
  <c r="A656" i="7"/>
  <c r="D656" i="6"/>
  <c r="A640" i="7"/>
  <c r="D640" i="6"/>
  <c r="A624" i="7"/>
  <c r="D624" i="6"/>
  <c r="A608" i="7"/>
  <c r="D608" i="6"/>
  <c r="A592" i="6"/>
  <c r="A597" i="9" s="1"/>
  <c r="D597" i="9" s="1"/>
  <c r="G599" i="5"/>
  <c r="A576" i="6"/>
  <c r="A581" i="9" s="1"/>
  <c r="D581" i="9" s="1"/>
  <c r="G583" i="5"/>
  <c r="A560" i="6"/>
  <c r="A565" i="9" s="1"/>
  <c r="D565" i="9" s="1"/>
  <c r="G567" i="5"/>
  <c r="A544" i="7"/>
  <c r="D544" i="6"/>
  <c r="A528" i="6"/>
  <c r="A533" i="9" s="1"/>
  <c r="D533" i="9" s="1"/>
  <c r="G535" i="5"/>
  <c r="A512" i="6"/>
  <c r="A517" i="9" s="1"/>
  <c r="D517" i="9" s="1"/>
  <c r="G519" i="5"/>
  <c r="A496" i="7"/>
  <c r="D496" i="6"/>
  <c r="A480" i="6"/>
  <c r="A485" i="9" s="1"/>
  <c r="D485" i="9" s="1"/>
  <c r="G487" i="5"/>
  <c r="A464" i="7"/>
  <c r="D464" i="6"/>
  <c r="A448" i="7"/>
  <c r="D448" i="6"/>
  <c r="E449" i="6" s="1"/>
  <c r="A432" i="6"/>
  <c r="A437" i="9" s="1"/>
  <c r="D437" i="9" s="1"/>
  <c r="G439" i="5"/>
  <c r="D416" i="6"/>
  <c r="G1097" i="5"/>
  <c r="G1068" i="5"/>
  <c r="G1037" i="5"/>
  <c r="G1005" i="5"/>
  <c r="G973" i="5"/>
  <c r="G946" i="5"/>
  <c r="G915" i="5"/>
  <c r="G824" i="5"/>
  <c r="G795" i="5"/>
  <c r="G762" i="5"/>
  <c r="G728" i="5"/>
  <c r="G595" i="5"/>
  <c r="G494" i="5"/>
  <c r="G461" i="5"/>
  <c r="G427" i="5"/>
  <c r="G393" i="5"/>
  <c r="G329" i="5"/>
  <c r="G254" i="5"/>
  <c r="G110" i="5"/>
  <c r="G14" i="5"/>
  <c r="A513" i="7"/>
  <c r="A1093" i="7"/>
  <c r="D1093" i="6"/>
  <c r="A689" i="6"/>
  <c r="A694" i="9" s="1"/>
  <c r="D694" i="9" s="1"/>
  <c r="G696" i="5"/>
  <c r="D417" i="6"/>
  <c r="A417" i="7"/>
  <c r="D401" i="6"/>
  <c r="I406" i="6" s="1"/>
  <c r="A401" i="7"/>
  <c r="A321" i="6"/>
  <c r="A326" i="9" s="1"/>
  <c r="D326" i="9" s="1"/>
  <c r="G328" i="5"/>
  <c r="D305" i="6"/>
  <c r="A305" i="7"/>
  <c r="A273" i="6"/>
  <c r="A278" i="9" s="1"/>
  <c r="D278" i="9" s="1"/>
  <c r="G280" i="5"/>
  <c r="A257" i="7"/>
  <c r="D257" i="6"/>
  <c r="A241" i="6"/>
  <c r="A246" i="9" s="1"/>
  <c r="D246" i="9" s="1"/>
  <c r="G248" i="5"/>
  <c r="A209" i="6"/>
  <c r="A214" i="9" s="1"/>
  <c r="D214" i="9" s="1"/>
  <c r="G216" i="5"/>
  <c r="A193" i="6"/>
  <c r="A198" i="9" s="1"/>
  <c r="D198" i="9" s="1"/>
  <c r="G200" i="5"/>
  <c r="A177" i="6"/>
  <c r="A182" i="9" s="1"/>
  <c r="D182" i="9" s="1"/>
  <c r="G184" i="5"/>
  <c r="A161" i="7"/>
  <c r="D161" i="6"/>
  <c r="A81" i="6"/>
  <c r="A86" i="9" s="1"/>
  <c r="D86" i="9" s="1"/>
  <c r="G88" i="5"/>
  <c r="A49" i="7"/>
  <c r="D49" i="6"/>
  <c r="A33" i="6"/>
  <c r="A38" i="9" s="1"/>
  <c r="D38" i="9" s="1"/>
  <c r="G40" i="5"/>
  <c r="A17" i="6"/>
  <c r="A22" i="9" s="1"/>
  <c r="D22" i="9" s="1"/>
  <c r="G24" i="5"/>
  <c r="G1100" i="5"/>
  <c r="G1038" i="5"/>
  <c r="G1006" i="5"/>
  <c r="G827" i="5"/>
  <c r="G796" i="5"/>
  <c r="G731" i="5"/>
  <c r="G697" i="5"/>
  <c r="G563" i="5"/>
  <c r="G495" i="5"/>
  <c r="G363" i="5"/>
  <c r="G332" i="5"/>
  <c r="G298" i="5"/>
  <c r="A1087" i="6"/>
  <c r="A1092" i="9" s="1"/>
  <c r="D1092" i="9" s="1"/>
  <c r="G1094" i="5"/>
  <c r="A1071" i="6"/>
  <c r="A1076" i="9" s="1"/>
  <c r="D1076" i="9" s="1"/>
  <c r="G1078" i="5"/>
  <c r="A1055" i="6"/>
  <c r="A1060" i="9" s="1"/>
  <c r="D1060" i="9" s="1"/>
  <c r="G1062" i="5"/>
  <c r="A1039" i="6"/>
  <c r="A1044" i="9" s="1"/>
  <c r="D1044" i="9" s="1"/>
  <c r="G1046" i="5"/>
  <c r="A1023" i="6"/>
  <c r="A1028" i="9" s="1"/>
  <c r="D1028" i="9" s="1"/>
  <c r="G1030" i="5"/>
  <c r="A1007" i="6"/>
  <c r="A1012" i="9" s="1"/>
  <c r="D1012" i="9" s="1"/>
  <c r="G1014" i="5"/>
  <c r="A991" i="6"/>
  <c r="A996" i="9" s="1"/>
  <c r="D996" i="9" s="1"/>
  <c r="G998" i="5"/>
  <c r="A975" i="6"/>
  <c r="A980" i="9" s="1"/>
  <c r="D980" i="9" s="1"/>
  <c r="G982" i="5"/>
  <c r="A959" i="6"/>
  <c r="A964" i="9" s="1"/>
  <c r="D964" i="9" s="1"/>
  <c r="G966" i="5"/>
  <c r="A943" i="6"/>
  <c r="A948" i="9" s="1"/>
  <c r="D948" i="9" s="1"/>
  <c r="G950" i="5"/>
  <c r="A927" i="6"/>
  <c r="A932" i="9" s="1"/>
  <c r="D932" i="9" s="1"/>
  <c r="G934" i="5"/>
  <c r="A911" i="6"/>
  <c r="A916" i="9" s="1"/>
  <c r="D916" i="9" s="1"/>
  <c r="G918" i="5"/>
  <c r="A895" i="6"/>
  <c r="A900" i="9" s="1"/>
  <c r="D900" i="9" s="1"/>
  <c r="G902" i="5"/>
  <c r="A879" i="6"/>
  <c r="A884" i="9" s="1"/>
  <c r="D884" i="9" s="1"/>
  <c r="G886" i="5"/>
  <c r="A863" i="6"/>
  <c r="A868" i="9" s="1"/>
  <c r="D868" i="9" s="1"/>
  <c r="G870" i="5"/>
  <c r="A847" i="6"/>
  <c r="A852" i="9" s="1"/>
  <c r="D852" i="9" s="1"/>
  <c r="G854" i="5"/>
  <c r="A831" i="6"/>
  <c r="A836" i="9" s="1"/>
  <c r="D836" i="9" s="1"/>
  <c r="G838" i="5"/>
  <c r="A815" i="6"/>
  <c r="A820" i="9" s="1"/>
  <c r="D820" i="9" s="1"/>
  <c r="G822" i="5"/>
  <c r="A799" i="6"/>
  <c r="A804" i="9" s="1"/>
  <c r="D804" i="9" s="1"/>
  <c r="G806" i="5"/>
  <c r="A783" i="6"/>
  <c r="A788" i="9" s="1"/>
  <c r="D788" i="9" s="1"/>
  <c r="G790" i="5"/>
  <c r="A767" i="6"/>
  <c r="A772" i="9" s="1"/>
  <c r="D772" i="9" s="1"/>
  <c r="G774" i="5"/>
  <c r="A751" i="6"/>
  <c r="A756" i="9" s="1"/>
  <c r="D756" i="9" s="1"/>
  <c r="G758" i="5"/>
  <c r="A735" i="6"/>
  <c r="A740" i="9" s="1"/>
  <c r="D740" i="9" s="1"/>
  <c r="G742" i="5"/>
  <c r="A719" i="6"/>
  <c r="A724" i="9" s="1"/>
  <c r="D724" i="9" s="1"/>
  <c r="G726" i="5"/>
  <c r="A703" i="6"/>
  <c r="A708" i="9" s="1"/>
  <c r="D708" i="9" s="1"/>
  <c r="G710" i="5"/>
  <c r="A687" i="6"/>
  <c r="A692" i="9" s="1"/>
  <c r="D692" i="9" s="1"/>
  <c r="G694" i="5"/>
  <c r="A671" i="6"/>
  <c r="A676" i="9" s="1"/>
  <c r="D676" i="9" s="1"/>
  <c r="G678" i="5"/>
  <c r="A655" i="6"/>
  <c r="A660" i="9" s="1"/>
  <c r="D660" i="9" s="1"/>
  <c r="G662" i="5"/>
  <c r="A639" i="6"/>
  <c r="A644" i="9" s="1"/>
  <c r="D644" i="9" s="1"/>
  <c r="G646" i="5"/>
  <c r="A623" i="6"/>
  <c r="A628" i="9" s="1"/>
  <c r="D628" i="9" s="1"/>
  <c r="G630" i="5"/>
  <c r="A607" i="6"/>
  <c r="A612" i="9" s="1"/>
  <c r="D612" i="9" s="1"/>
  <c r="G614" i="5"/>
  <c r="A591" i="6"/>
  <c r="A596" i="9" s="1"/>
  <c r="D596" i="9" s="1"/>
  <c r="G598" i="5"/>
  <c r="A575" i="6"/>
  <c r="A580" i="9" s="1"/>
  <c r="D580" i="9" s="1"/>
  <c r="G582" i="5"/>
  <c r="A559" i="6"/>
  <c r="A564" i="9" s="1"/>
  <c r="D564" i="9" s="1"/>
  <c r="G566" i="5"/>
  <c r="A543" i="6"/>
  <c r="A548" i="9" s="1"/>
  <c r="D548" i="9" s="1"/>
  <c r="G550" i="5"/>
  <c r="A527" i="6"/>
  <c r="A532" i="9" s="1"/>
  <c r="D532" i="9" s="1"/>
  <c r="G534" i="5"/>
  <c r="A511" i="6"/>
  <c r="A516" i="9" s="1"/>
  <c r="D516" i="9" s="1"/>
  <c r="G518" i="5"/>
  <c r="A495" i="6"/>
  <c r="A500" i="9" s="1"/>
  <c r="D500" i="9" s="1"/>
  <c r="G502" i="5"/>
  <c r="A479" i="6"/>
  <c r="A484" i="9" s="1"/>
  <c r="D484" i="9" s="1"/>
  <c r="G486" i="5"/>
  <c r="A463" i="6"/>
  <c r="A468" i="9" s="1"/>
  <c r="D468" i="9" s="1"/>
  <c r="G470" i="5"/>
  <c r="A447" i="6"/>
  <c r="A452" i="9" s="1"/>
  <c r="D452" i="9" s="1"/>
  <c r="G454" i="5"/>
  <c r="A431" i="6"/>
  <c r="A436" i="9" s="1"/>
  <c r="D436" i="9" s="1"/>
  <c r="G438" i="5"/>
  <c r="A415" i="6"/>
  <c r="A420" i="9" s="1"/>
  <c r="D420" i="9" s="1"/>
  <c r="G422" i="5"/>
  <c r="A399" i="6"/>
  <c r="A404" i="9" s="1"/>
  <c r="D404" i="9" s="1"/>
  <c r="G406" i="5"/>
  <c r="A383" i="6"/>
  <c r="A388" i="9" s="1"/>
  <c r="D388" i="9" s="1"/>
  <c r="G390" i="5"/>
  <c r="A367" i="6"/>
  <c r="A372" i="9" s="1"/>
  <c r="D372" i="9" s="1"/>
  <c r="G374" i="5"/>
  <c r="A351" i="6"/>
  <c r="A356" i="9" s="1"/>
  <c r="D356" i="9" s="1"/>
  <c r="G358" i="5"/>
  <c r="A335" i="6"/>
  <c r="A340" i="9" s="1"/>
  <c r="D340" i="9" s="1"/>
  <c r="G342" i="5"/>
  <c r="A319" i="6"/>
  <c r="A324" i="9" s="1"/>
  <c r="D324" i="9" s="1"/>
  <c r="G326" i="5"/>
  <c r="A303" i="6"/>
  <c r="A308" i="9" s="1"/>
  <c r="D308" i="9" s="1"/>
  <c r="G310" i="5"/>
  <c r="A287" i="6"/>
  <c r="A292" i="9" s="1"/>
  <c r="D292" i="9" s="1"/>
  <c r="G294" i="5"/>
  <c r="A271" i="6"/>
  <c r="A276" i="9" s="1"/>
  <c r="D276" i="9" s="1"/>
  <c r="G278" i="5"/>
  <c r="A255" i="6"/>
  <c r="A260" i="9" s="1"/>
  <c r="D260" i="9" s="1"/>
  <c r="G262" i="5"/>
  <c r="A239" i="6"/>
  <c r="A244" i="9" s="1"/>
  <c r="D244" i="9" s="1"/>
  <c r="G246" i="5"/>
  <c r="A223" i="6"/>
  <c r="A228" i="9" s="1"/>
  <c r="D228" i="9" s="1"/>
  <c r="G230" i="5"/>
  <c r="A207" i="6"/>
  <c r="A212" i="9" s="1"/>
  <c r="D212" i="9" s="1"/>
  <c r="G214" i="5"/>
  <c r="A191" i="6"/>
  <c r="A196" i="9" s="1"/>
  <c r="D196" i="9" s="1"/>
  <c r="G198" i="5"/>
  <c r="A175" i="6"/>
  <c r="A180" i="9" s="1"/>
  <c r="D180" i="9" s="1"/>
  <c r="G182" i="5"/>
  <c r="A159" i="6"/>
  <c r="A164" i="9" s="1"/>
  <c r="D164" i="9" s="1"/>
  <c r="G166" i="5"/>
  <c r="A143" i="6"/>
  <c r="A148" i="9" s="1"/>
  <c r="D148" i="9" s="1"/>
  <c r="G150" i="5"/>
  <c r="A127" i="6"/>
  <c r="A132" i="9" s="1"/>
  <c r="D132" i="9" s="1"/>
  <c r="G134" i="5"/>
  <c r="A111" i="6"/>
  <c r="A116" i="9" s="1"/>
  <c r="D116" i="9" s="1"/>
  <c r="G118" i="5"/>
  <c r="A95" i="6"/>
  <c r="A100" i="9" s="1"/>
  <c r="D100" i="9" s="1"/>
  <c r="G102" i="5"/>
  <c r="A79" i="6"/>
  <c r="A84" i="9" s="1"/>
  <c r="D84" i="9" s="1"/>
  <c r="G86" i="5"/>
  <c r="A63" i="6"/>
  <c r="A68" i="9" s="1"/>
  <c r="D68" i="9" s="1"/>
  <c r="G70" i="5"/>
  <c r="A47" i="6"/>
  <c r="A52" i="9" s="1"/>
  <c r="D52" i="9" s="1"/>
  <c r="G54" i="5"/>
  <c r="A31" i="6"/>
  <c r="A36" i="9" s="1"/>
  <c r="D36" i="9" s="1"/>
  <c r="G38" i="5"/>
  <c r="A15" i="6"/>
  <c r="A20" i="9" s="1"/>
  <c r="D20" i="9" s="1"/>
  <c r="G22" i="5"/>
  <c r="G1066" i="5"/>
  <c r="G1035" i="5"/>
  <c r="G1004" i="5"/>
  <c r="G972" i="5"/>
  <c r="G943" i="5"/>
  <c r="G914" i="5"/>
  <c r="G883" i="5"/>
  <c r="G851" i="5"/>
  <c r="G819" i="5"/>
  <c r="G793" i="5"/>
  <c r="G761" i="5"/>
  <c r="G659" i="5"/>
  <c r="G561" i="5"/>
  <c r="G527" i="5"/>
  <c r="G460" i="5"/>
  <c r="G426" i="5"/>
  <c r="G175" i="5"/>
  <c r="G107" i="5"/>
  <c r="G44" i="5"/>
  <c r="D805" i="6"/>
  <c r="A805" i="7"/>
  <c r="A773" i="6"/>
  <c r="A778" i="9" s="1"/>
  <c r="D778" i="9" s="1"/>
  <c r="G780" i="5"/>
  <c r="A389" i="6"/>
  <c r="A394" i="9" s="1"/>
  <c r="D394" i="9" s="1"/>
  <c r="G396" i="5"/>
  <c r="A852" i="6"/>
  <c r="A857" i="9" s="1"/>
  <c r="D857" i="9" s="1"/>
  <c r="G859" i="5"/>
  <c r="A772" i="7"/>
  <c r="D772" i="6"/>
  <c r="E773" i="6" s="1"/>
  <c r="A500" i="6"/>
  <c r="A505" i="9" s="1"/>
  <c r="D505" i="9" s="1"/>
  <c r="G507" i="5"/>
  <c r="A1091" i="6"/>
  <c r="A1096" i="9" s="1"/>
  <c r="D1096" i="9" s="1"/>
  <c r="G1098" i="5"/>
  <c r="A931" i="7"/>
  <c r="D931" i="6"/>
  <c r="E932" i="6" s="1"/>
  <c r="A899" i="6"/>
  <c r="A904" i="9" s="1"/>
  <c r="D904" i="9" s="1"/>
  <c r="G906" i="5"/>
  <c r="A883" i="6"/>
  <c r="A888" i="9" s="1"/>
  <c r="D888" i="9" s="1"/>
  <c r="G890" i="5"/>
  <c r="A835" i="6"/>
  <c r="A840" i="9" s="1"/>
  <c r="D840" i="9" s="1"/>
  <c r="G842" i="5"/>
  <c r="A515" i="7"/>
  <c r="D515" i="6"/>
  <c r="A1074" i="6"/>
  <c r="A1079" i="9" s="1"/>
  <c r="D1079" i="9" s="1"/>
  <c r="G1081" i="5"/>
  <c r="A1058" i="6"/>
  <c r="A1063" i="9" s="1"/>
  <c r="D1063" i="9" s="1"/>
  <c r="G1065" i="5"/>
  <c r="A1026" i="6"/>
  <c r="A1031" i="9" s="1"/>
  <c r="D1031" i="9" s="1"/>
  <c r="G1033" i="5"/>
  <c r="A946" i="7"/>
  <c r="A914" i="7"/>
  <c r="D914" i="6"/>
  <c r="A818" i="6"/>
  <c r="A823" i="9" s="1"/>
  <c r="D823" i="9" s="1"/>
  <c r="G825" i="5"/>
  <c r="A786" i="7"/>
  <c r="D786" i="6"/>
  <c r="A770" i="6"/>
  <c r="A775" i="9" s="1"/>
  <c r="D775" i="9" s="1"/>
  <c r="G777" i="5"/>
  <c r="A706" i="6"/>
  <c r="A711" i="9" s="1"/>
  <c r="D711" i="9" s="1"/>
  <c r="G713" i="5"/>
  <c r="A322" i="7"/>
  <c r="D322" i="6"/>
  <c r="A1089" i="6"/>
  <c r="A1094" i="9" s="1"/>
  <c r="D1094" i="9" s="1"/>
  <c r="G1096" i="5"/>
  <c r="A1025" i="7"/>
  <c r="D1025" i="6"/>
  <c r="I1030" i="6" s="1"/>
  <c r="D977" i="6"/>
  <c r="A977" i="7"/>
  <c r="A961" i="6"/>
  <c r="A966" i="9" s="1"/>
  <c r="D966" i="9" s="1"/>
  <c r="G968" i="5"/>
  <c r="A817" i="7"/>
  <c r="D817" i="6"/>
  <c r="E818" i="6" s="1"/>
  <c r="A1086" i="6"/>
  <c r="A1091" i="9" s="1"/>
  <c r="D1091" i="9" s="1"/>
  <c r="G1093" i="5"/>
  <c r="A1070" i="6"/>
  <c r="A1075" i="9" s="1"/>
  <c r="D1075" i="9" s="1"/>
  <c r="G1077" i="5"/>
  <c r="A1054" i="6"/>
  <c r="A1059" i="9" s="1"/>
  <c r="D1059" i="9" s="1"/>
  <c r="G1061" i="5"/>
  <c r="A1038" i="7"/>
  <c r="D1038" i="6"/>
  <c r="A1022" i="6"/>
  <c r="A1027" i="9" s="1"/>
  <c r="D1027" i="9" s="1"/>
  <c r="G1029" i="5"/>
  <c r="A1006" i="6"/>
  <c r="A1011" i="9" s="1"/>
  <c r="D1011" i="9" s="1"/>
  <c r="G1013" i="5"/>
  <c r="D990" i="6"/>
  <c r="G1091" i="5"/>
  <c r="G1034" i="5"/>
  <c r="G1003" i="5"/>
  <c r="G971" i="5"/>
  <c r="G939" i="5"/>
  <c r="G591" i="5"/>
  <c r="G526" i="5"/>
  <c r="G492" i="5"/>
  <c r="G459" i="5"/>
  <c r="G425" i="5"/>
  <c r="G249" i="5"/>
  <c r="G171" i="5"/>
  <c r="G137" i="5"/>
  <c r="A709" i="7"/>
  <c r="D709" i="6"/>
  <c r="D549" i="6"/>
  <c r="E550" i="6" s="1"/>
  <c r="A549" i="7"/>
  <c r="A485" i="7"/>
  <c r="D485" i="6"/>
  <c r="A453" i="7"/>
  <c r="D453" i="6"/>
  <c r="A421" i="6"/>
  <c r="A426" i="9" s="1"/>
  <c r="D426" i="9" s="1"/>
  <c r="G428" i="5"/>
  <c r="A405" i="6"/>
  <c r="A410" i="9" s="1"/>
  <c r="D410" i="9" s="1"/>
  <c r="G412" i="5"/>
  <c r="A357" i="6"/>
  <c r="A362" i="9" s="1"/>
  <c r="D362" i="9" s="1"/>
  <c r="G364" i="5"/>
  <c r="A341" i="6"/>
  <c r="A346" i="9" s="1"/>
  <c r="D346" i="9" s="1"/>
  <c r="G348" i="5"/>
  <c r="A309" i="6"/>
  <c r="A314" i="9" s="1"/>
  <c r="D314" i="9" s="1"/>
  <c r="G316" i="5"/>
  <c r="A133" i="6"/>
  <c r="A138" i="9" s="1"/>
  <c r="D138" i="9" s="1"/>
  <c r="G140" i="5"/>
  <c r="A1092" i="6"/>
  <c r="A1097" i="9" s="1"/>
  <c r="D1097" i="9" s="1"/>
  <c r="G1099" i="5"/>
  <c r="A820" i="7"/>
  <c r="D820" i="6"/>
  <c r="A740" i="6"/>
  <c r="A745" i="9" s="1"/>
  <c r="D745" i="9" s="1"/>
  <c r="G747" i="5"/>
  <c r="A676" i="7"/>
  <c r="D676" i="6"/>
  <c r="I681" i="6" s="1"/>
  <c r="A468" i="7"/>
  <c r="D468" i="6"/>
  <c r="A1011" i="7"/>
  <c r="D1011" i="6"/>
  <c r="A787" i="6"/>
  <c r="A792" i="9" s="1"/>
  <c r="D792" i="9" s="1"/>
  <c r="G794" i="5"/>
  <c r="A675" i="7"/>
  <c r="D675" i="6"/>
  <c r="A643" i="6"/>
  <c r="A648" i="9" s="1"/>
  <c r="D648" i="9" s="1"/>
  <c r="G650" i="5"/>
  <c r="A627" i="6"/>
  <c r="A632" i="9" s="1"/>
  <c r="D632" i="9" s="1"/>
  <c r="G634" i="5"/>
  <c r="A611" i="6"/>
  <c r="A616" i="9" s="1"/>
  <c r="D616" i="9" s="1"/>
  <c r="G618" i="5"/>
  <c r="A483" i="6"/>
  <c r="A488" i="9" s="1"/>
  <c r="D488" i="9" s="1"/>
  <c r="G490" i="5"/>
  <c r="A1042" i="7"/>
  <c r="D1042" i="6"/>
  <c r="E1043" i="6" s="1"/>
  <c r="D994" i="6"/>
  <c r="G997" i="6" s="1"/>
  <c r="A994" i="7"/>
  <c r="A978" i="6"/>
  <c r="A983" i="9" s="1"/>
  <c r="D983" i="9" s="1"/>
  <c r="G985" i="5"/>
  <c r="A866" i="6"/>
  <c r="A871" i="9" s="1"/>
  <c r="D871" i="9" s="1"/>
  <c r="G873" i="5"/>
  <c r="D482" i="6"/>
  <c r="A482" i="7"/>
  <c r="A274" i="7"/>
  <c r="D274" i="6"/>
  <c r="A1057" i="6"/>
  <c r="A1062" i="9" s="1"/>
  <c r="D1062" i="9" s="1"/>
  <c r="G1064" i="5"/>
  <c r="D929" i="6"/>
  <c r="E930" i="6" s="1"/>
  <c r="A929" i="7"/>
  <c r="A913" i="7"/>
  <c r="D913" i="6"/>
  <c r="H917" i="6" s="1"/>
  <c r="A785" i="6"/>
  <c r="A790" i="9" s="1"/>
  <c r="D790" i="9" s="1"/>
  <c r="G792" i="5"/>
  <c r="G1032" i="5"/>
  <c r="G1001" i="5"/>
  <c r="G970" i="5"/>
  <c r="G938" i="5"/>
  <c r="G755" i="5"/>
  <c r="G687" i="5"/>
  <c r="G523" i="5"/>
  <c r="G489" i="5"/>
  <c r="G458" i="5"/>
  <c r="G424" i="5"/>
  <c r="G355" i="5"/>
  <c r="G287" i="5"/>
  <c r="G76" i="5"/>
  <c r="W40" i="5"/>
  <c r="D581" i="6"/>
  <c r="F583" i="6" s="1"/>
  <c r="A581" i="7"/>
  <c r="A469" i="7"/>
  <c r="D469" i="6"/>
  <c r="A261" i="6"/>
  <c r="A266" i="9" s="1"/>
  <c r="D266" i="9" s="1"/>
  <c r="G268" i="5"/>
  <c r="D868" i="6"/>
  <c r="A868" i="7"/>
  <c r="A530" i="7"/>
  <c r="D530" i="6"/>
  <c r="A498" i="7"/>
  <c r="D498" i="6"/>
  <c r="H502" i="6" s="1"/>
  <c r="A466" i="6"/>
  <c r="A471" i="9" s="1"/>
  <c r="D471" i="9" s="1"/>
  <c r="G473" i="5"/>
  <c r="A450" i="6"/>
  <c r="A455" i="9" s="1"/>
  <c r="D455" i="9" s="1"/>
  <c r="G457" i="5"/>
  <c r="A402" i="6"/>
  <c r="A407" i="9" s="1"/>
  <c r="D407" i="9" s="1"/>
  <c r="G409" i="5"/>
  <c r="A258" i="6"/>
  <c r="A263" i="9" s="1"/>
  <c r="D263" i="9" s="1"/>
  <c r="G265" i="5"/>
  <c r="A1068" i="7"/>
  <c r="D1068" i="6"/>
  <c r="A956" i="7"/>
  <c r="D956" i="6"/>
  <c r="D860" i="6"/>
  <c r="A828" i="7"/>
  <c r="D828" i="6"/>
  <c r="I833" i="6" s="1"/>
  <c r="A812" i="7"/>
  <c r="D812" i="6"/>
  <c r="F814" i="6" s="1"/>
  <c r="A796" i="6"/>
  <c r="A801" i="9" s="1"/>
  <c r="D801" i="9" s="1"/>
  <c r="G803" i="5"/>
  <c r="A780" i="6"/>
  <c r="A785" i="9" s="1"/>
  <c r="D785" i="9" s="1"/>
  <c r="G787" i="5"/>
  <c r="A764" i="6"/>
  <c r="A769" i="9" s="1"/>
  <c r="D769" i="9" s="1"/>
  <c r="G771" i="5"/>
  <c r="A700" i="7"/>
  <c r="D700" i="6"/>
  <c r="D604" i="6"/>
  <c r="A604" i="7"/>
  <c r="A572" i="7"/>
  <c r="D572" i="6"/>
  <c r="A556" i="7"/>
  <c r="D556" i="6"/>
  <c r="F558" i="6" s="1"/>
  <c r="A540" i="6"/>
  <c r="A545" i="9" s="1"/>
  <c r="D545" i="9" s="1"/>
  <c r="G547" i="5"/>
  <c r="A524" i="6"/>
  <c r="A529" i="9" s="1"/>
  <c r="D529" i="9" s="1"/>
  <c r="G531" i="5"/>
  <c r="A508" i="6"/>
  <c r="A513" i="9" s="1"/>
  <c r="D513" i="9" s="1"/>
  <c r="G515" i="5"/>
  <c r="A476" i="6"/>
  <c r="A481" i="9" s="1"/>
  <c r="D481" i="9" s="1"/>
  <c r="G483" i="5"/>
  <c r="A460" i="6"/>
  <c r="A465" i="9" s="1"/>
  <c r="D465" i="9" s="1"/>
  <c r="G467" i="5"/>
  <c r="A396" i="7"/>
  <c r="D396" i="6"/>
  <c r="A332" i="7"/>
  <c r="D332" i="6"/>
  <c r="H336" i="6" s="1"/>
  <c r="A268" i="6"/>
  <c r="A273" i="9" s="1"/>
  <c r="D273" i="9" s="1"/>
  <c r="G275" i="5"/>
  <c r="D1045" i="6"/>
  <c r="G1048" i="6" s="1"/>
  <c r="A1045" i="7"/>
  <c r="A885" i="7"/>
  <c r="D885" i="6"/>
  <c r="F887" i="6" s="1"/>
  <c r="A869" i="6"/>
  <c r="A874" i="9" s="1"/>
  <c r="D874" i="9" s="1"/>
  <c r="G876" i="5"/>
  <c r="A853" i="6"/>
  <c r="A858" i="9" s="1"/>
  <c r="D858" i="9" s="1"/>
  <c r="G860" i="5"/>
  <c r="D789" i="6"/>
  <c r="A789" i="7"/>
  <c r="A757" i="6"/>
  <c r="A762" i="9" s="1"/>
  <c r="D762" i="9" s="1"/>
  <c r="G764" i="5"/>
  <c r="A597" i="6"/>
  <c r="A602" i="9" s="1"/>
  <c r="D602" i="9" s="1"/>
  <c r="G604" i="5"/>
  <c r="A533" i="7"/>
  <c r="D533" i="6"/>
  <c r="A517" i="6"/>
  <c r="A522" i="9" s="1"/>
  <c r="D522" i="9" s="1"/>
  <c r="G524" i="5"/>
  <c r="A437" i="7"/>
  <c r="D437" i="6"/>
  <c r="H441" i="6" s="1"/>
  <c r="D373" i="6"/>
  <c r="A373" i="7"/>
  <c r="A325" i="7"/>
  <c r="D325" i="6"/>
  <c r="F327" i="6" s="1"/>
  <c r="A293" i="7"/>
  <c r="D293" i="6"/>
  <c r="A277" i="6"/>
  <c r="A282" i="9" s="1"/>
  <c r="D282" i="9" s="1"/>
  <c r="G284" i="5"/>
  <c r="A149" i="6"/>
  <c r="A154" i="9" s="1"/>
  <c r="D154" i="9" s="1"/>
  <c r="G156" i="5"/>
  <c r="A932" i="7"/>
  <c r="D932" i="6"/>
  <c r="A756" i="6"/>
  <c r="A761" i="9" s="1"/>
  <c r="D761" i="9" s="1"/>
  <c r="G763" i="5"/>
  <c r="A724" i="7"/>
  <c r="D724" i="6"/>
  <c r="A692" i="7"/>
  <c r="D692" i="6"/>
  <c r="A644" i="6"/>
  <c r="A649" i="9" s="1"/>
  <c r="D649" i="9" s="1"/>
  <c r="G651" i="5"/>
  <c r="A628" i="6"/>
  <c r="A633" i="9" s="1"/>
  <c r="D633" i="9" s="1"/>
  <c r="G635" i="5"/>
  <c r="A596" i="6"/>
  <c r="A601" i="9" s="1"/>
  <c r="D601" i="9" s="1"/>
  <c r="G603" i="5"/>
  <c r="A388" i="6"/>
  <c r="A393" i="9" s="1"/>
  <c r="D393" i="9" s="1"/>
  <c r="G395" i="5"/>
  <c r="A1075" i="6"/>
  <c r="A1080" i="9" s="1"/>
  <c r="D1080" i="9" s="1"/>
  <c r="G1082" i="5"/>
  <c r="D1059" i="6"/>
  <c r="A1059" i="7"/>
  <c r="A1043" i="6"/>
  <c r="A1048" i="9" s="1"/>
  <c r="D1048" i="9" s="1"/>
  <c r="G1050" i="5"/>
  <c r="A771" i="7"/>
  <c r="D771" i="6"/>
  <c r="I776" i="6" s="1"/>
  <c r="A691" i="7"/>
  <c r="D691" i="6"/>
  <c r="G694" i="6" s="1"/>
  <c r="A499" i="7"/>
  <c r="D499" i="6"/>
  <c r="A1090" i="7"/>
  <c r="D1090" i="6"/>
  <c r="A962" i="7"/>
  <c r="D962" i="6"/>
  <c r="E963" i="6" s="1"/>
  <c r="D658" i="6"/>
  <c r="A658" i="7"/>
  <c r="A514" i="6"/>
  <c r="A519" i="9" s="1"/>
  <c r="D519" i="9" s="1"/>
  <c r="G521" i="5"/>
  <c r="A418" i="7"/>
  <c r="D418" i="6"/>
  <c r="A290" i="6"/>
  <c r="A295" i="9" s="1"/>
  <c r="D295" i="9" s="1"/>
  <c r="G297" i="5"/>
  <c r="A6" i="6"/>
  <c r="W18" i="5"/>
  <c r="W35" i="5"/>
  <c r="W25" i="5"/>
  <c r="W42" i="5"/>
  <c r="W26" i="5"/>
  <c r="W28" i="5"/>
  <c r="W29" i="5"/>
  <c r="W14" i="5"/>
  <c r="W31" i="5"/>
  <c r="A1004" i="7"/>
  <c r="D1004" i="6"/>
  <c r="I1009" i="6" s="1"/>
  <c r="A988" i="6"/>
  <c r="A993" i="9" s="1"/>
  <c r="D993" i="9" s="1"/>
  <c r="G995" i="5"/>
  <c r="A940" i="6"/>
  <c r="A945" i="9" s="1"/>
  <c r="D945" i="9" s="1"/>
  <c r="G947" i="5"/>
  <c r="A924" i="7"/>
  <c r="D924" i="6"/>
  <c r="A380" i="6"/>
  <c r="A385" i="9" s="1"/>
  <c r="D385" i="9" s="1"/>
  <c r="G387" i="5"/>
  <c r="A348" i="7"/>
  <c r="D348" i="6"/>
  <c r="A316" i="6"/>
  <c r="A321" i="9" s="1"/>
  <c r="D321" i="9" s="1"/>
  <c r="G323" i="5"/>
  <c r="A300" i="7"/>
  <c r="D300" i="6"/>
  <c r="A284" i="6"/>
  <c r="A289" i="9" s="1"/>
  <c r="D289" i="9" s="1"/>
  <c r="G291" i="5"/>
  <c r="A252" i="6"/>
  <c r="A257" i="9" s="1"/>
  <c r="D257" i="9" s="1"/>
  <c r="G259" i="5"/>
  <c r="D236" i="6"/>
  <c r="A236" i="7"/>
  <c r="A220" i="6"/>
  <c r="A225" i="9" s="1"/>
  <c r="D225" i="9" s="1"/>
  <c r="G227" i="5"/>
  <c r="A204" i="6"/>
  <c r="A209" i="9" s="1"/>
  <c r="D209" i="9" s="1"/>
  <c r="G211" i="5"/>
  <c r="A188" i="7"/>
  <c r="D188" i="6"/>
  <c r="E189" i="6" s="1"/>
  <c r="A172" i="6"/>
  <c r="A177" i="9" s="1"/>
  <c r="D177" i="9" s="1"/>
  <c r="G179" i="5"/>
  <c r="A156" i="7"/>
  <c r="D156" i="6"/>
  <c r="A140" i="6"/>
  <c r="A145" i="9" s="1"/>
  <c r="D145" i="9" s="1"/>
  <c r="G147" i="5"/>
  <c r="A124" i="6"/>
  <c r="A129" i="9" s="1"/>
  <c r="D129" i="9" s="1"/>
  <c r="G131" i="5"/>
  <c r="A108" i="6"/>
  <c r="A113" i="9" s="1"/>
  <c r="D113" i="9" s="1"/>
  <c r="G115" i="5"/>
  <c r="D92" i="6"/>
  <c r="A92" i="7"/>
  <c r="A76" i="7"/>
  <c r="A60" i="6"/>
  <c r="A65" i="9" s="1"/>
  <c r="D65" i="9" s="1"/>
  <c r="G67" i="5"/>
  <c r="A44" i="7"/>
  <c r="D44" i="6"/>
  <c r="G47" i="6" s="1"/>
  <c r="A28" i="6"/>
  <c r="A33" i="9" s="1"/>
  <c r="D33" i="9" s="1"/>
  <c r="G35" i="5"/>
  <c r="A12" i="6"/>
  <c r="A17" i="9" s="1"/>
  <c r="D17" i="9" s="1"/>
  <c r="G19" i="5"/>
  <c r="G1089" i="5"/>
  <c r="G1000" i="5"/>
  <c r="G969" i="5"/>
  <c r="G937" i="5"/>
  <c r="G905" i="5"/>
  <c r="G878" i="5"/>
  <c r="G847" i="5"/>
  <c r="G751" i="5"/>
  <c r="G683" i="5"/>
  <c r="G622" i="5"/>
  <c r="G588" i="5"/>
  <c r="G556" i="5"/>
  <c r="G522" i="5"/>
  <c r="G488" i="5"/>
  <c r="G283" i="5"/>
  <c r="G243" i="5"/>
  <c r="G169" i="5"/>
  <c r="G73" i="5"/>
  <c r="A1099" i="7"/>
  <c r="D1099" i="6"/>
  <c r="A1083" i="7"/>
  <c r="D1083" i="6"/>
  <c r="A1067" i="7"/>
  <c r="D1067" i="6"/>
  <c r="A1051" i="7"/>
  <c r="D1051" i="6"/>
  <c r="A1035" i="6"/>
  <c r="A1040" i="9" s="1"/>
  <c r="D1040" i="9" s="1"/>
  <c r="G1042" i="5"/>
  <c r="A1019" i="6"/>
  <c r="A1024" i="9" s="1"/>
  <c r="D1024" i="9" s="1"/>
  <c r="G1026" i="5"/>
  <c r="A1003" i="6"/>
  <c r="A1008" i="9" s="1"/>
  <c r="D1008" i="9" s="1"/>
  <c r="G1010" i="5"/>
  <c r="D987" i="6"/>
  <c r="A987" i="7"/>
  <c r="A971" i="6"/>
  <c r="A976" i="9" s="1"/>
  <c r="D976" i="9" s="1"/>
  <c r="G978" i="5"/>
  <c r="A955" i="6"/>
  <c r="A960" i="9" s="1"/>
  <c r="D960" i="9" s="1"/>
  <c r="G962" i="5"/>
  <c r="A939" i="7"/>
  <c r="A923" i="6"/>
  <c r="A928" i="9" s="1"/>
  <c r="D928" i="9" s="1"/>
  <c r="G930" i="5"/>
  <c r="D907" i="6"/>
  <c r="E908" i="6" s="1"/>
  <c r="A907" i="7"/>
  <c r="A891" i="7"/>
  <c r="D891" i="6"/>
  <c r="I896" i="6" s="1"/>
  <c r="A875" i="6"/>
  <c r="A880" i="9" s="1"/>
  <c r="D880" i="9" s="1"/>
  <c r="G882" i="5"/>
  <c r="A859" i="7"/>
  <c r="D859" i="6"/>
  <c r="D843" i="6"/>
  <c r="F845" i="6" s="1"/>
  <c r="A843" i="7"/>
  <c r="D827" i="6"/>
  <c r="A827" i="7"/>
  <c r="A811" i="7"/>
  <c r="D811" i="6"/>
  <c r="A795" i="7"/>
  <c r="D795" i="6"/>
  <c r="G798" i="6" s="1"/>
  <c r="A779" i="6"/>
  <c r="A784" i="9" s="1"/>
  <c r="D784" i="9" s="1"/>
  <c r="G786" i="5"/>
  <c r="A763" i="6"/>
  <c r="A768" i="9" s="1"/>
  <c r="D768" i="9" s="1"/>
  <c r="G770" i="5"/>
  <c r="A747" i="6"/>
  <c r="A752" i="9" s="1"/>
  <c r="D752" i="9" s="1"/>
  <c r="G754" i="5"/>
  <c r="A731" i="7"/>
  <c r="D731" i="6"/>
  <c r="F733" i="6" s="1"/>
  <c r="A715" i="6"/>
  <c r="A720" i="9" s="1"/>
  <c r="D720" i="9" s="1"/>
  <c r="G722" i="5"/>
  <c r="A699" i="6"/>
  <c r="A704" i="9" s="1"/>
  <c r="D704" i="9" s="1"/>
  <c r="G706" i="5"/>
  <c r="D683" i="6"/>
  <c r="A683" i="7"/>
  <c r="A667" i="6"/>
  <c r="A672" i="9" s="1"/>
  <c r="D672" i="9" s="1"/>
  <c r="G674" i="5"/>
  <c r="D651" i="6"/>
  <c r="A635" i="7"/>
  <c r="D635" i="6"/>
  <c r="A619" i="6"/>
  <c r="A624" i="9" s="1"/>
  <c r="D624" i="9" s="1"/>
  <c r="G626" i="5"/>
  <c r="A603" i="6"/>
  <c r="A608" i="9" s="1"/>
  <c r="D608" i="9" s="1"/>
  <c r="G610" i="5"/>
  <c r="G997" i="5"/>
  <c r="G967" i="5"/>
  <c r="G936" i="5"/>
  <c r="G904" i="5"/>
  <c r="G875" i="5"/>
  <c r="G846" i="5"/>
  <c r="G815" i="5"/>
  <c r="G783" i="5"/>
  <c r="G750" i="5"/>
  <c r="G716" i="5"/>
  <c r="G682" i="5"/>
  <c r="G649" i="5"/>
  <c r="G619" i="5"/>
  <c r="G585" i="5"/>
  <c r="G554" i="5"/>
  <c r="G520" i="5"/>
  <c r="G419" i="5"/>
  <c r="G385" i="5"/>
  <c r="G318" i="5"/>
  <c r="G281" i="5"/>
  <c r="G239" i="5"/>
  <c r="G203" i="5"/>
  <c r="G168" i="5"/>
  <c r="W32" i="5"/>
  <c r="A668" i="7"/>
  <c r="D668" i="6"/>
  <c r="G671" i="6" s="1"/>
  <c r="A652" i="7"/>
  <c r="D652" i="6"/>
  <c r="A636" i="6"/>
  <c r="A641" i="9" s="1"/>
  <c r="D641" i="9" s="1"/>
  <c r="G643" i="5"/>
  <c r="A620" i="6"/>
  <c r="A625" i="9" s="1"/>
  <c r="D625" i="9" s="1"/>
  <c r="G627" i="5"/>
  <c r="A444" i="7"/>
  <c r="D444" i="6"/>
  <c r="A1098" i="7"/>
  <c r="D1098" i="6"/>
  <c r="E1099" i="6" s="1"/>
  <c r="A1082" i="7"/>
  <c r="D1066" i="6"/>
  <c r="G1069" i="6" s="1"/>
  <c r="A1066" i="7"/>
  <c r="D1050" i="6"/>
  <c r="A1050" i="7"/>
  <c r="A1034" i="7"/>
  <c r="D1034" i="6"/>
  <c r="A1018" i="6"/>
  <c r="A1023" i="9" s="1"/>
  <c r="D1023" i="9" s="1"/>
  <c r="G1025" i="5"/>
  <c r="A1002" i="6"/>
  <c r="A1007" i="9" s="1"/>
  <c r="D1007" i="9" s="1"/>
  <c r="G1009" i="5"/>
  <c r="A986" i="6"/>
  <c r="A991" i="9" s="1"/>
  <c r="D991" i="9" s="1"/>
  <c r="G993" i="5"/>
  <c r="D970" i="6"/>
  <c r="A970" i="7"/>
  <c r="A954" i="6"/>
  <c r="A959" i="9" s="1"/>
  <c r="D959" i="9" s="1"/>
  <c r="G961" i="5"/>
  <c r="A938" i="6"/>
  <c r="A943" i="9" s="1"/>
  <c r="D943" i="9" s="1"/>
  <c r="G945" i="5"/>
  <c r="A922" i="7"/>
  <c r="D922" i="6"/>
  <c r="A906" i="6"/>
  <c r="A911" i="9" s="1"/>
  <c r="D911" i="9" s="1"/>
  <c r="G913" i="5"/>
  <c r="A890" i="7"/>
  <c r="D890" i="6"/>
  <c r="E891" i="6" s="1"/>
  <c r="A874" i="7"/>
  <c r="D874" i="6"/>
  <c r="A858" i="6"/>
  <c r="A863" i="9" s="1"/>
  <c r="D863" i="9" s="1"/>
  <c r="G865" i="5"/>
  <c r="A842" i="7"/>
  <c r="D842" i="6"/>
  <c r="G845" i="6" s="1"/>
  <c r="A826" i="7"/>
  <c r="D826" i="6"/>
  <c r="H830" i="6" s="1"/>
  <c r="A810" i="7"/>
  <c r="D810" i="6"/>
  <c r="A794" i="7"/>
  <c r="D794" i="6"/>
  <c r="D778" i="6"/>
  <c r="A778" i="7"/>
  <c r="A762" i="6"/>
  <c r="A767" i="9" s="1"/>
  <c r="D767" i="9" s="1"/>
  <c r="G769" i="5"/>
  <c r="A746" i="6"/>
  <c r="A751" i="9" s="1"/>
  <c r="D751" i="9" s="1"/>
  <c r="G753" i="5"/>
  <c r="A730" i="6"/>
  <c r="A735" i="9" s="1"/>
  <c r="D735" i="9" s="1"/>
  <c r="G737" i="5"/>
  <c r="D714" i="6"/>
  <c r="A714" i="7"/>
  <c r="A698" i="6"/>
  <c r="A703" i="9" s="1"/>
  <c r="D703" i="9" s="1"/>
  <c r="G705" i="5"/>
  <c r="A682" i="6"/>
  <c r="A687" i="9" s="1"/>
  <c r="D687" i="9" s="1"/>
  <c r="G689" i="5"/>
  <c r="D666" i="6"/>
  <c r="F668" i="6" s="1"/>
  <c r="A666" i="7"/>
  <c r="A650" i="6"/>
  <c r="A655" i="9" s="1"/>
  <c r="D655" i="9" s="1"/>
  <c r="G657" i="5"/>
  <c r="A634" i="7"/>
  <c r="D634" i="6"/>
  <c r="A618" i="7"/>
  <c r="D618" i="6"/>
  <c r="A602" i="6"/>
  <c r="A607" i="9" s="1"/>
  <c r="D607" i="9" s="1"/>
  <c r="G609" i="5"/>
  <c r="A586" i="6"/>
  <c r="A591" i="9" s="1"/>
  <c r="D591" i="9" s="1"/>
  <c r="G593" i="5"/>
  <c r="A570" i="7"/>
  <c r="D570" i="6"/>
  <c r="A554" i="7"/>
  <c r="D554" i="6"/>
  <c r="E555" i="6" s="1"/>
  <c r="A538" i="7"/>
  <c r="D538" i="6"/>
  <c r="F540" i="6" s="1"/>
  <c r="A522" i="7"/>
  <c r="A506" i="6"/>
  <c r="A511" i="9" s="1"/>
  <c r="D511" i="9" s="1"/>
  <c r="G513" i="5"/>
  <c r="A490" i="6"/>
  <c r="A495" i="9" s="1"/>
  <c r="D495" i="9" s="1"/>
  <c r="G497" i="5"/>
  <c r="A474" i="6"/>
  <c r="A479" i="9" s="1"/>
  <c r="D479" i="9" s="1"/>
  <c r="G481" i="5"/>
  <c r="D458" i="6"/>
  <c r="A458" i="7"/>
  <c r="A442" i="6"/>
  <c r="A447" i="9" s="1"/>
  <c r="D447" i="9" s="1"/>
  <c r="G449" i="5"/>
  <c r="A426" i="6"/>
  <c r="A431" i="9" s="1"/>
  <c r="D431" i="9" s="1"/>
  <c r="G433" i="5"/>
  <c r="A410" i="7"/>
  <c r="D410" i="6"/>
  <c r="A394" i="6"/>
  <c r="A399" i="9" s="1"/>
  <c r="D399" i="9" s="1"/>
  <c r="G401" i="5"/>
  <c r="A378" i="7"/>
  <c r="D378" i="6"/>
  <c r="D362" i="6"/>
  <c r="A362" i="7"/>
  <c r="A346" i="6"/>
  <c r="A351" i="9" s="1"/>
  <c r="D351" i="9" s="1"/>
  <c r="G353" i="5"/>
  <c r="A330" i="6"/>
  <c r="A335" i="9" s="1"/>
  <c r="D335" i="9" s="1"/>
  <c r="G337" i="5"/>
  <c r="D314" i="6"/>
  <c r="G317" i="6" s="1"/>
  <c r="A314" i="7"/>
  <c r="D298" i="6"/>
  <c r="A298" i="7"/>
  <c r="A282" i="6"/>
  <c r="A287" i="9" s="1"/>
  <c r="D287" i="9" s="1"/>
  <c r="G289" i="5"/>
  <c r="A266" i="7"/>
  <c r="D266" i="6"/>
  <c r="G1086" i="5"/>
  <c r="G1055" i="5"/>
  <c r="G1023" i="5"/>
  <c r="G994" i="5"/>
  <c r="G935" i="5"/>
  <c r="G903" i="5"/>
  <c r="G871" i="5"/>
  <c r="G844" i="5"/>
  <c r="G782" i="5"/>
  <c r="G715" i="5"/>
  <c r="G681" i="5"/>
  <c r="G648" i="5"/>
  <c r="G451" i="5"/>
  <c r="G417" i="5"/>
  <c r="G383" i="5"/>
  <c r="G351" i="5"/>
  <c r="G99" i="5"/>
  <c r="W30" i="5"/>
  <c r="A651" i="7"/>
  <c r="D946" i="6"/>
  <c r="D997" i="6"/>
  <c r="A997" i="7"/>
  <c r="A949" i="7"/>
  <c r="D949" i="6"/>
  <c r="A933" i="6"/>
  <c r="A938" i="9" s="1"/>
  <c r="D938" i="9" s="1"/>
  <c r="G940" i="5"/>
  <c r="A917" i="6"/>
  <c r="A922" i="9" s="1"/>
  <c r="D922" i="9" s="1"/>
  <c r="G924" i="5"/>
  <c r="A901" i="6"/>
  <c r="A906" i="9" s="1"/>
  <c r="D906" i="9" s="1"/>
  <c r="G908" i="5"/>
  <c r="A821" i="6"/>
  <c r="A826" i="9" s="1"/>
  <c r="D826" i="9" s="1"/>
  <c r="G828" i="5"/>
  <c r="D693" i="6"/>
  <c r="A693" i="7"/>
  <c r="A645" i="6"/>
  <c r="A650" i="9" s="1"/>
  <c r="D650" i="9" s="1"/>
  <c r="G652" i="5"/>
  <c r="A565" i="6"/>
  <c r="A570" i="9" s="1"/>
  <c r="D570" i="9" s="1"/>
  <c r="G572" i="5"/>
  <c r="A245" i="6"/>
  <c r="A250" i="9" s="1"/>
  <c r="D250" i="9" s="1"/>
  <c r="G252" i="5"/>
  <c r="A1060" i="6"/>
  <c r="A1065" i="9" s="1"/>
  <c r="D1065" i="9" s="1"/>
  <c r="G1067" i="5"/>
  <c r="A964" i="7"/>
  <c r="D964" i="6"/>
  <c r="A516" i="7"/>
  <c r="D516" i="6"/>
  <c r="A915" i="7"/>
  <c r="D915" i="6"/>
  <c r="D803" i="6"/>
  <c r="A803" i="7"/>
  <c r="A595" i="7"/>
  <c r="A674" i="7"/>
  <c r="D674" i="6"/>
  <c r="D578" i="6"/>
  <c r="A578" i="7"/>
  <c r="A338" i="6"/>
  <c r="A343" i="9" s="1"/>
  <c r="D343" i="9" s="1"/>
  <c r="G345" i="5"/>
  <c r="A1084" i="7"/>
  <c r="D1084" i="6"/>
  <c r="H1088" i="6" s="1"/>
  <c r="A1052" i="6"/>
  <c r="A1057" i="9" s="1"/>
  <c r="D1057" i="9" s="1"/>
  <c r="G1059" i="5"/>
  <c r="A1036" i="6"/>
  <c r="A1041" i="9" s="1"/>
  <c r="D1041" i="9" s="1"/>
  <c r="G1043" i="5"/>
  <c r="A1020" i="6"/>
  <c r="A1025" i="9" s="1"/>
  <c r="D1025" i="9" s="1"/>
  <c r="G1027" i="5"/>
  <c r="A972" i="6"/>
  <c r="A977" i="9" s="1"/>
  <c r="D977" i="9" s="1"/>
  <c r="G979" i="5"/>
  <c r="D908" i="6"/>
  <c r="A908" i="7"/>
  <c r="A892" i="6"/>
  <c r="A897" i="9" s="1"/>
  <c r="D897" i="9" s="1"/>
  <c r="G899" i="5"/>
  <c r="A876" i="7"/>
  <c r="D876" i="6"/>
  <c r="A844" i="7"/>
  <c r="D844" i="6"/>
  <c r="A748" i="7"/>
  <c r="D748" i="6"/>
  <c r="A732" i="6"/>
  <c r="A737" i="9" s="1"/>
  <c r="D737" i="9" s="1"/>
  <c r="G739" i="5"/>
  <c r="A716" i="6"/>
  <c r="A721" i="9" s="1"/>
  <c r="D721" i="9" s="1"/>
  <c r="G723" i="5"/>
  <c r="A684" i="6"/>
  <c r="A689" i="9" s="1"/>
  <c r="D689" i="9" s="1"/>
  <c r="G691" i="5"/>
  <c r="D588" i="6"/>
  <c r="I593" i="6" s="1"/>
  <c r="A588" i="7"/>
  <c r="A492" i="7"/>
  <c r="D492" i="6"/>
  <c r="F494" i="6" s="1"/>
  <c r="A428" i="6"/>
  <c r="A433" i="9" s="1"/>
  <c r="D433" i="9" s="1"/>
  <c r="G435" i="5"/>
  <c r="A412" i="7"/>
  <c r="D412" i="6"/>
  <c r="I417" i="6" s="1"/>
  <c r="A364" i="6"/>
  <c r="A369" i="9" s="1"/>
  <c r="D369" i="9" s="1"/>
  <c r="G371" i="5"/>
  <c r="G1054" i="5"/>
  <c r="G1022" i="5"/>
  <c r="G990" i="5"/>
  <c r="G963" i="5"/>
  <c r="G841" i="5"/>
  <c r="G812" i="5"/>
  <c r="G748" i="5"/>
  <c r="G714" i="5"/>
  <c r="G680" i="5"/>
  <c r="G579" i="5"/>
  <c r="G478" i="5"/>
  <c r="G414" i="5"/>
  <c r="G380" i="5"/>
  <c r="G315" i="5"/>
  <c r="G236" i="5"/>
  <c r="W23" i="5"/>
  <c r="D939" i="6"/>
  <c r="G942" i="6" s="1"/>
  <c r="A416" i="7"/>
  <c r="A981" i="7"/>
  <c r="D981" i="6"/>
  <c r="F983" i="6" s="1"/>
  <c r="D741" i="6"/>
  <c r="A741" i="7"/>
  <c r="A677" i="6"/>
  <c r="A682" i="9" s="1"/>
  <c r="D682" i="9" s="1"/>
  <c r="G684" i="5"/>
  <c r="A613" i="6"/>
  <c r="A618" i="9" s="1"/>
  <c r="D618" i="9" s="1"/>
  <c r="G620" i="5"/>
  <c r="A165" i="6"/>
  <c r="A170" i="9" s="1"/>
  <c r="D170" i="9" s="1"/>
  <c r="G172" i="5"/>
  <c r="A1044" i="7"/>
  <c r="D1044" i="6"/>
  <c r="H1048" i="6" s="1"/>
  <c r="A916" i="6"/>
  <c r="A921" i="9" s="1"/>
  <c r="D921" i="9" s="1"/>
  <c r="G923" i="5"/>
  <c r="D1096" i="6"/>
  <c r="F1098" i="6" s="1"/>
  <c r="A1096" i="7"/>
  <c r="A1064" i="7"/>
  <c r="D1064" i="6"/>
  <c r="A1032" i="7"/>
  <c r="D1032" i="6"/>
  <c r="E1033" i="6" s="1"/>
  <c r="A1000" i="7"/>
  <c r="D1000" i="6"/>
  <c r="I1005" i="6" s="1"/>
  <c r="A968" i="6"/>
  <c r="A973" i="9" s="1"/>
  <c r="D973" i="9" s="1"/>
  <c r="G975" i="5"/>
  <c r="A936" i="7"/>
  <c r="D936" i="6"/>
  <c r="A920" i="6"/>
  <c r="A925" i="9" s="1"/>
  <c r="D925" i="9" s="1"/>
  <c r="G927" i="5"/>
  <c r="A904" i="6"/>
  <c r="A909" i="9" s="1"/>
  <c r="D909" i="9" s="1"/>
  <c r="G911" i="5"/>
  <c r="A888" i="7"/>
  <c r="D888" i="6"/>
  <c r="A872" i="6"/>
  <c r="A877" i="9" s="1"/>
  <c r="D877" i="9" s="1"/>
  <c r="G879" i="5"/>
  <c r="A856" i="7"/>
  <c r="D856" i="6"/>
  <c r="F858" i="6" s="1"/>
  <c r="D840" i="6"/>
  <c r="A824" i="6"/>
  <c r="A829" i="9" s="1"/>
  <c r="D829" i="9" s="1"/>
  <c r="G831" i="5"/>
  <c r="A808" i="7"/>
  <c r="D808" i="6"/>
  <c r="H812" i="6" s="1"/>
  <c r="A776" i="7"/>
  <c r="D776" i="6"/>
  <c r="D744" i="6"/>
  <c r="F746" i="6" s="1"/>
  <c r="A744" i="7"/>
  <c r="A728" i="6"/>
  <c r="A733" i="9" s="1"/>
  <c r="D733" i="9" s="1"/>
  <c r="G735" i="5"/>
  <c r="A712" i="6"/>
  <c r="A717" i="9" s="1"/>
  <c r="D717" i="9" s="1"/>
  <c r="G719" i="5"/>
  <c r="A696" i="6"/>
  <c r="A701" i="9" s="1"/>
  <c r="D701" i="9" s="1"/>
  <c r="G703" i="5"/>
  <c r="A664" i="6"/>
  <c r="A669" i="9" s="1"/>
  <c r="D669" i="9" s="1"/>
  <c r="G671" i="5"/>
  <c r="A648" i="6"/>
  <c r="A653" i="9" s="1"/>
  <c r="D653" i="9" s="1"/>
  <c r="G655" i="5"/>
  <c r="A616" i="6"/>
  <c r="A621" i="9" s="1"/>
  <c r="D621" i="9" s="1"/>
  <c r="G623" i="5"/>
  <c r="D600" i="6"/>
  <c r="D504" i="6"/>
  <c r="F506" i="6" s="1"/>
  <c r="A488" i="7"/>
  <c r="D488" i="6"/>
  <c r="A472" i="6"/>
  <c r="A477" i="9" s="1"/>
  <c r="D477" i="9" s="1"/>
  <c r="G479" i="5"/>
  <c r="A456" i="6"/>
  <c r="A461" i="9" s="1"/>
  <c r="D461" i="9" s="1"/>
  <c r="G463" i="5"/>
  <c r="A440" i="6"/>
  <c r="A445" i="9" s="1"/>
  <c r="D445" i="9" s="1"/>
  <c r="G447" i="5"/>
  <c r="A424" i="7"/>
  <c r="D424" i="6"/>
  <c r="A408" i="6"/>
  <c r="A413" i="9" s="1"/>
  <c r="D413" i="9" s="1"/>
  <c r="G415" i="5"/>
  <c r="A392" i="6"/>
  <c r="A397" i="9" s="1"/>
  <c r="D397" i="9" s="1"/>
  <c r="G399" i="5"/>
  <c r="A376" i="7"/>
  <c r="D376" i="6"/>
  <c r="A360" i="6"/>
  <c r="A365" i="9" s="1"/>
  <c r="D365" i="9" s="1"/>
  <c r="G367" i="5"/>
  <c r="A344" i="7"/>
  <c r="D344" i="6"/>
  <c r="A328" i="7"/>
  <c r="D328" i="6"/>
  <c r="A312" i="6"/>
  <c r="A317" i="9" s="1"/>
  <c r="D317" i="9" s="1"/>
  <c r="G319" i="5"/>
  <c r="A296" i="6"/>
  <c r="A301" i="9" s="1"/>
  <c r="D301" i="9" s="1"/>
  <c r="G303" i="5"/>
  <c r="A280" i="7"/>
  <c r="D280" i="6"/>
  <c r="A264" i="7"/>
  <c r="D264" i="6"/>
  <c r="A248" i="6"/>
  <c r="A253" i="9" s="1"/>
  <c r="D253" i="9" s="1"/>
  <c r="G255" i="5"/>
  <c r="A232" i="7"/>
  <c r="D232" i="6"/>
  <c r="A216" i="6"/>
  <c r="A221" i="9" s="1"/>
  <c r="D221" i="9" s="1"/>
  <c r="G223" i="5"/>
  <c r="A200" i="6"/>
  <c r="A205" i="9" s="1"/>
  <c r="D205" i="9" s="1"/>
  <c r="G207" i="5"/>
  <c r="A184" i="6"/>
  <c r="A189" i="9" s="1"/>
  <c r="D189" i="9" s="1"/>
  <c r="G191" i="5"/>
  <c r="D168" i="6"/>
  <c r="A168" i="7"/>
  <c r="A152" i="6"/>
  <c r="A157" i="9" s="1"/>
  <c r="D157" i="9" s="1"/>
  <c r="G159" i="5"/>
  <c r="A136" i="6"/>
  <c r="A141" i="9" s="1"/>
  <c r="D141" i="9" s="1"/>
  <c r="G143" i="5"/>
  <c r="D120" i="6"/>
  <c r="A120" i="7"/>
  <c r="A104" i="6"/>
  <c r="A109" i="9" s="1"/>
  <c r="D109" i="9" s="1"/>
  <c r="G111" i="5"/>
  <c r="D88" i="6"/>
  <c r="A88" i="7"/>
  <c r="A72" i="6"/>
  <c r="A77" i="9" s="1"/>
  <c r="D77" i="9" s="1"/>
  <c r="G79" i="5"/>
  <c r="A56" i="6"/>
  <c r="A61" i="9" s="1"/>
  <c r="D61" i="9" s="1"/>
  <c r="G63" i="5"/>
  <c r="A40" i="6"/>
  <c r="A45" i="9" s="1"/>
  <c r="D45" i="9" s="1"/>
  <c r="G47" i="5"/>
  <c r="D24" i="6"/>
  <c r="H28" i="6" s="1"/>
  <c r="D8" i="6"/>
  <c r="A8" i="7"/>
  <c r="G1083" i="5"/>
  <c r="G1052" i="5"/>
  <c r="G931" i="5"/>
  <c r="G810" i="5"/>
  <c r="G779" i="5"/>
  <c r="G745" i="5"/>
  <c r="G511" i="5"/>
  <c r="G444" i="5"/>
  <c r="G410" i="5"/>
  <c r="G376" i="5"/>
  <c r="G346" i="5"/>
  <c r="G312" i="5"/>
  <c r="G232" i="5"/>
  <c r="G163" i="5"/>
  <c r="G127" i="5"/>
  <c r="G31" i="5"/>
  <c r="W19" i="5"/>
  <c r="D181" i="6"/>
  <c r="A629" i="7"/>
  <c r="D629" i="6"/>
  <c r="A197" i="6"/>
  <c r="A202" i="9" s="1"/>
  <c r="D202" i="9" s="1"/>
  <c r="G204" i="5"/>
  <c r="D1028" i="6"/>
  <c r="G1031" i="6" s="1"/>
  <c r="A1028" i="7"/>
  <c r="A900" i="6"/>
  <c r="A905" i="9" s="1"/>
  <c r="D905" i="9" s="1"/>
  <c r="G907" i="5"/>
  <c r="A1080" i="6"/>
  <c r="A1085" i="9" s="1"/>
  <c r="D1085" i="9" s="1"/>
  <c r="G1087" i="5"/>
  <c r="A1048" i="7"/>
  <c r="D1048" i="6"/>
  <c r="A1016" i="7"/>
  <c r="D1016" i="6"/>
  <c r="H1020" i="6" s="1"/>
  <c r="A984" i="6"/>
  <c r="A989" i="9" s="1"/>
  <c r="D989" i="9" s="1"/>
  <c r="G991" i="5"/>
  <c r="A952" i="6"/>
  <c r="A957" i="9" s="1"/>
  <c r="D957" i="9" s="1"/>
  <c r="G959" i="5"/>
  <c r="A792" i="7"/>
  <c r="D792" i="6"/>
  <c r="I797" i="6" s="1"/>
  <c r="A760" i="7"/>
  <c r="D760" i="6"/>
  <c r="H764" i="6" s="1"/>
  <c r="A680" i="7"/>
  <c r="D680" i="6"/>
  <c r="A632" i="7"/>
  <c r="D632" i="6"/>
  <c r="D584" i="6"/>
  <c r="A584" i="7"/>
  <c r="A568" i="6"/>
  <c r="A573" i="9" s="1"/>
  <c r="D573" i="9" s="1"/>
  <c r="G575" i="5"/>
  <c r="A552" i="6"/>
  <c r="A557" i="9" s="1"/>
  <c r="D557" i="9" s="1"/>
  <c r="G559" i="5"/>
  <c r="A536" i="7"/>
  <c r="D536" i="6"/>
  <c r="D520" i="6"/>
  <c r="A520" i="7"/>
  <c r="A1095" i="7"/>
  <c r="D1095" i="6"/>
  <c r="F1097" i="6" s="1"/>
  <c r="A1079" i="7"/>
  <c r="D1079" i="6"/>
  <c r="A1063" i="6"/>
  <c r="A1068" i="9" s="1"/>
  <c r="D1068" i="9" s="1"/>
  <c r="G1070" i="5"/>
  <c r="A1047" i="7"/>
  <c r="D1047" i="6"/>
  <c r="A1031" i="7"/>
  <c r="D1031" i="6"/>
  <c r="A999" i="7"/>
  <c r="D999" i="6"/>
  <c r="A983" i="7"/>
  <c r="D983" i="6"/>
  <c r="A967" i="6"/>
  <c r="A972" i="9" s="1"/>
  <c r="D972" i="9" s="1"/>
  <c r="G974" i="5"/>
  <c r="A951" i="6"/>
  <c r="A956" i="9" s="1"/>
  <c r="D956" i="9" s="1"/>
  <c r="G958" i="5"/>
  <c r="A935" i="6"/>
  <c r="A940" i="9" s="1"/>
  <c r="D940" i="9" s="1"/>
  <c r="G942" i="5"/>
  <c r="A919" i="7"/>
  <c r="D919" i="6"/>
  <c r="A903" i="6"/>
  <c r="A908" i="9" s="1"/>
  <c r="D908" i="9" s="1"/>
  <c r="G910" i="5"/>
  <c r="A887" i="6"/>
  <c r="A892" i="9" s="1"/>
  <c r="D892" i="9" s="1"/>
  <c r="G894" i="5"/>
  <c r="A871" i="7"/>
  <c r="D871" i="6"/>
  <c r="G874" i="6" s="1"/>
  <c r="A855" i="6"/>
  <c r="A860" i="9" s="1"/>
  <c r="D860" i="9" s="1"/>
  <c r="G862" i="5"/>
  <c r="A839" i="7"/>
  <c r="D839" i="6"/>
  <c r="A807" i="6"/>
  <c r="A812" i="9" s="1"/>
  <c r="D812" i="9" s="1"/>
  <c r="G814" i="5"/>
  <c r="A775" i="7"/>
  <c r="D775" i="6"/>
  <c r="D743" i="6"/>
  <c r="E744" i="6" s="1"/>
  <c r="A743" i="7"/>
  <c r="A727" i="7"/>
  <c r="D727" i="6"/>
  <c r="F729" i="6" s="1"/>
  <c r="A711" i="6"/>
  <c r="A716" i="9" s="1"/>
  <c r="D716" i="9" s="1"/>
  <c r="G718" i="5"/>
  <c r="A695" i="6"/>
  <c r="A700" i="9" s="1"/>
  <c r="D700" i="9" s="1"/>
  <c r="G702" i="5"/>
  <c r="A599" i="6"/>
  <c r="A604" i="9" s="1"/>
  <c r="D604" i="9" s="1"/>
  <c r="G606" i="5"/>
  <c r="A567" i="7"/>
  <c r="D567" i="6"/>
  <c r="F569" i="6" s="1"/>
  <c r="D503" i="6"/>
  <c r="A503" i="7"/>
  <c r="A471" i="7"/>
  <c r="D471" i="6"/>
  <c r="G474" i="6" s="1"/>
  <c r="A455" i="6"/>
  <c r="A460" i="9" s="1"/>
  <c r="D460" i="9" s="1"/>
  <c r="G462" i="5"/>
  <c r="A439" i="6"/>
  <c r="A444" i="9" s="1"/>
  <c r="D444" i="9" s="1"/>
  <c r="G446" i="5"/>
  <c r="A359" i="7"/>
  <c r="D359" i="6"/>
  <c r="A327" i="7"/>
  <c r="D327" i="6"/>
  <c r="A311" i="7"/>
  <c r="D311" i="6"/>
  <c r="G314" i="6" s="1"/>
  <c r="A295" i="6"/>
  <c r="A300" i="9" s="1"/>
  <c r="D300" i="9" s="1"/>
  <c r="G302" i="5"/>
  <c r="A279" i="6"/>
  <c r="A284" i="9" s="1"/>
  <c r="D284" i="9" s="1"/>
  <c r="G286" i="5"/>
  <c r="A247" i="7"/>
  <c r="D247" i="6"/>
  <c r="I252" i="6" s="1"/>
  <c r="A151" i="7"/>
  <c r="D151" i="6"/>
  <c r="G154" i="6" s="1"/>
  <c r="A119" i="6"/>
  <c r="A124" i="9" s="1"/>
  <c r="D124" i="9" s="1"/>
  <c r="G126" i="5"/>
  <c r="D103" i="6"/>
  <c r="I108" i="6" s="1"/>
  <c r="A103" i="7"/>
  <c r="A87" i="6"/>
  <c r="A92" i="9" s="1"/>
  <c r="D92" i="9" s="1"/>
  <c r="G94" i="5"/>
  <c r="A71" i="7"/>
  <c r="D71" i="6"/>
  <c r="F73" i="6" s="1"/>
  <c r="A55" i="6"/>
  <c r="A60" i="9" s="1"/>
  <c r="D60" i="9" s="1"/>
  <c r="G62" i="5"/>
  <c r="A39" i="6"/>
  <c r="A44" i="9" s="1"/>
  <c r="D44" i="9" s="1"/>
  <c r="G46" i="5"/>
  <c r="A23" i="6"/>
  <c r="A28" i="9" s="1"/>
  <c r="D28" i="9" s="1"/>
  <c r="G30" i="5"/>
  <c r="G1080" i="5"/>
  <c r="G1020" i="5"/>
  <c r="G956" i="5"/>
  <c r="G835" i="5"/>
  <c r="G778" i="5"/>
  <c r="G675" i="5"/>
  <c r="G611" i="5"/>
  <c r="G510" i="5"/>
  <c r="G476" i="5"/>
  <c r="G443" i="5"/>
  <c r="G408" i="5"/>
  <c r="G195" i="5"/>
  <c r="G124" i="5"/>
  <c r="G95" i="5"/>
  <c r="W15" i="5"/>
  <c r="A1029" i="6"/>
  <c r="A1034" i="9" s="1"/>
  <c r="D1034" i="9" s="1"/>
  <c r="G1036" i="5"/>
  <c r="A1015" i="7"/>
  <c r="D1015" i="6"/>
  <c r="D823" i="6"/>
  <c r="A823" i="7"/>
  <c r="A791" i="7"/>
  <c r="D791" i="6"/>
  <c r="A759" i="7"/>
  <c r="D759" i="6"/>
  <c r="A679" i="6"/>
  <c r="A684" i="9" s="1"/>
  <c r="D684" i="9" s="1"/>
  <c r="G686" i="5"/>
  <c r="A663" i="7"/>
  <c r="D663" i="6"/>
  <c r="F665" i="6" s="1"/>
  <c r="A647" i="6"/>
  <c r="A652" i="9" s="1"/>
  <c r="D652" i="9" s="1"/>
  <c r="G654" i="5"/>
  <c r="A631" i="6"/>
  <c r="A636" i="9" s="1"/>
  <c r="D636" i="9" s="1"/>
  <c r="G638" i="5"/>
  <c r="A615" i="7"/>
  <c r="D615" i="6"/>
  <c r="I620" i="6" s="1"/>
  <c r="A583" i="7"/>
  <c r="D583" i="6"/>
  <c r="A551" i="6"/>
  <c r="A556" i="9" s="1"/>
  <c r="D556" i="9" s="1"/>
  <c r="G558" i="5"/>
  <c r="A535" i="6"/>
  <c r="A540" i="9" s="1"/>
  <c r="D540" i="9" s="1"/>
  <c r="G542" i="5"/>
  <c r="A519" i="7"/>
  <c r="D519" i="6"/>
  <c r="E520" i="6" s="1"/>
  <c r="D487" i="6"/>
  <c r="A487" i="7"/>
  <c r="A423" i="6"/>
  <c r="A428" i="9" s="1"/>
  <c r="D428" i="9" s="1"/>
  <c r="G430" i="5"/>
  <c r="D407" i="6"/>
  <c r="I412" i="6" s="1"/>
  <c r="A407" i="7"/>
  <c r="A391" i="6"/>
  <c r="A396" i="9" s="1"/>
  <c r="D396" i="9" s="1"/>
  <c r="G398" i="5"/>
  <c r="A375" i="6"/>
  <c r="A380" i="9" s="1"/>
  <c r="D380" i="9" s="1"/>
  <c r="G382" i="5"/>
  <c r="A343" i="6"/>
  <c r="A348" i="9" s="1"/>
  <c r="D348" i="9" s="1"/>
  <c r="G350" i="5"/>
  <c r="A263" i="7"/>
  <c r="D263" i="6"/>
  <c r="A231" i="6"/>
  <c r="A236" i="9" s="1"/>
  <c r="D236" i="9" s="1"/>
  <c r="G238" i="5"/>
  <c r="A215" i="7"/>
  <c r="D215" i="6"/>
  <c r="F217" i="6" s="1"/>
  <c r="A199" i="6"/>
  <c r="A204" i="9" s="1"/>
  <c r="D204" i="9" s="1"/>
  <c r="G206" i="5"/>
  <c r="A183" i="6"/>
  <c r="A188" i="9" s="1"/>
  <c r="D188" i="9" s="1"/>
  <c r="G190" i="5"/>
  <c r="A167" i="6"/>
  <c r="A172" i="9" s="1"/>
  <c r="D172" i="9" s="1"/>
  <c r="G174" i="5"/>
  <c r="A135" i="6"/>
  <c r="A140" i="9" s="1"/>
  <c r="D140" i="9" s="1"/>
  <c r="G142" i="5"/>
  <c r="A7" i="7"/>
  <c r="D7" i="6"/>
  <c r="G1051" i="5"/>
  <c r="G988" i="5"/>
  <c r="G929" i="5"/>
  <c r="G867" i="5"/>
  <c r="G744" i="5"/>
  <c r="G27" i="5"/>
  <c r="A1094" i="6"/>
  <c r="A1099" i="9" s="1"/>
  <c r="D1099" i="9" s="1"/>
  <c r="G1101" i="5"/>
  <c r="A1078" i="7"/>
  <c r="D1078" i="6"/>
  <c r="E1079" i="6" s="1"/>
  <c r="A1062" i="7"/>
  <c r="D1062" i="6"/>
  <c r="H1066" i="6" s="1"/>
  <c r="A1046" i="6"/>
  <c r="A1051" i="9" s="1"/>
  <c r="D1051" i="9" s="1"/>
  <c r="G1053" i="5"/>
  <c r="A1030" i="7"/>
  <c r="D1030" i="6"/>
  <c r="A1014" i="7"/>
  <c r="D1014" i="6"/>
  <c r="F1016" i="6" s="1"/>
  <c r="A998" i="7"/>
  <c r="D998" i="6"/>
  <c r="D982" i="6"/>
  <c r="A982" i="7"/>
  <c r="D966" i="6"/>
  <c r="F968" i="6" s="1"/>
  <c r="A966" i="7"/>
  <c r="A950" i="6"/>
  <c r="A955" i="9" s="1"/>
  <c r="D955" i="9" s="1"/>
  <c r="G957" i="5"/>
  <c r="A934" i="6"/>
  <c r="A939" i="9" s="1"/>
  <c r="D939" i="9" s="1"/>
  <c r="G941" i="5"/>
  <c r="A918" i="6"/>
  <c r="A923" i="9" s="1"/>
  <c r="D923" i="9" s="1"/>
  <c r="G925" i="5"/>
  <c r="D902" i="6"/>
  <c r="A902" i="7"/>
  <c r="A886" i="6"/>
  <c r="A891" i="9" s="1"/>
  <c r="D891" i="9" s="1"/>
  <c r="G893" i="5"/>
  <c r="A870" i="6"/>
  <c r="A875" i="9" s="1"/>
  <c r="D875" i="9" s="1"/>
  <c r="G877" i="5"/>
  <c r="A854" i="7"/>
  <c r="D854" i="6"/>
  <c r="A838" i="6"/>
  <c r="A843" i="9" s="1"/>
  <c r="D843" i="9" s="1"/>
  <c r="G845" i="5"/>
  <c r="A822" i="7"/>
  <c r="D822" i="6"/>
  <c r="H826" i="6" s="1"/>
  <c r="A806" i="7"/>
  <c r="D806" i="6"/>
  <c r="A790" i="6"/>
  <c r="A795" i="9" s="1"/>
  <c r="D795" i="9" s="1"/>
  <c r="G797" i="5"/>
  <c r="D774" i="6"/>
  <c r="A774" i="7"/>
  <c r="D758" i="6"/>
  <c r="I763" i="6" s="1"/>
  <c r="A758" i="7"/>
  <c r="A742" i="7"/>
  <c r="D742" i="6"/>
  <c r="A726" i="7"/>
  <c r="D726" i="6"/>
  <c r="H730" i="6" s="1"/>
  <c r="A710" i="7"/>
  <c r="D710" i="6"/>
  <c r="A694" i="6"/>
  <c r="A699" i="9" s="1"/>
  <c r="D699" i="9" s="1"/>
  <c r="G701" i="5"/>
  <c r="A678" i="6"/>
  <c r="A683" i="9" s="1"/>
  <c r="D683" i="9" s="1"/>
  <c r="G685" i="5"/>
  <c r="A662" i="6"/>
  <c r="A667" i="9" s="1"/>
  <c r="D667" i="9" s="1"/>
  <c r="G669" i="5"/>
  <c r="A646" i="7"/>
  <c r="D646" i="6"/>
  <c r="F648" i="6" s="1"/>
  <c r="A630" i="6"/>
  <c r="A635" i="9" s="1"/>
  <c r="D635" i="9" s="1"/>
  <c r="G637" i="5"/>
  <c r="A614" i="6"/>
  <c r="A619" i="9" s="1"/>
  <c r="D619" i="9" s="1"/>
  <c r="G621" i="5"/>
  <c r="A598" i="7"/>
  <c r="D598" i="6"/>
  <c r="H602" i="6" s="1"/>
  <c r="A582" i="6"/>
  <c r="A587" i="9" s="1"/>
  <c r="D587" i="9" s="1"/>
  <c r="G589" i="5"/>
  <c r="A566" i="7"/>
  <c r="D566" i="6"/>
  <c r="A550" i="7"/>
  <c r="D550" i="6"/>
  <c r="A534" i="6"/>
  <c r="A539" i="9" s="1"/>
  <c r="D539" i="9" s="1"/>
  <c r="G541" i="5"/>
  <c r="A518" i="6"/>
  <c r="A523" i="9" s="1"/>
  <c r="D523" i="9" s="1"/>
  <c r="G525" i="5"/>
  <c r="D502" i="6"/>
  <c r="I507" i="6" s="1"/>
  <c r="A502" i="7"/>
  <c r="A486" i="7"/>
  <c r="D486" i="6"/>
  <c r="G489" i="6" s="1"/>
  <c r="D470" i="6"/>
  <c r="A470" i="7"/>
  <c r="A454" i="7"/>
  <c r="D454" i="6"/>
  <c r="A438" i="6"/>
  <c r="A443" i="9" s="1"/>
  <c r="D443" i="9" s="1"/>
  <c r="G445" i="5"/>
  <c r="A422" i="6"/>
  <c r="A427" i="9" s="1"/>
  <c r="D427" i="9" s="1"/>
  <c r="G429" i="5"/>
  <c r="A406" i="6"/>
  <c r="A411" i="9" s="1"/>
  <c r="D411" i="9" s="1"/>
  <c r="G413" i="5"/>
  <c r="D390" i="6"/>
  <c r="G393" i="6" s="1"/>
  <c r="A390" i="7"/>
  <c r="A374" i="6"/>
  <c r="A379" i="9" s="1"/>
  <c r="D379" i="9" s="1"/>
  <c r="G381" i="5"/>
  <c r="A358" i="6"/>
  <c r="A363" i="9" s="1"/>
  <c r="D363" i="9" s="1"/>
  <c r="G365" i="5"/>
  <c r="D342" i="6"/>
  <c r="H346" i="6" s="1"/>
  <c r="A342" i="7"/>
  <c r="A326" i="6"/>
  <c r="A331" i="9" s="1"/>
  <c r="D331" i="9" s="1"/>
  <c r="G333" i="5"/>
  <c r="A310" i="7"/>
  <c r="D310" i="6"/>
  <c r="I315" i="6" s="1"/>
  <c r="A294" i="6"/>
  <c r="A299" i="9" s="1"/>
  <c r="D299" i="9" s="1"/>
  <c r="G301" i="5"/>
  <c r="A278" i="6"/>
  <c r="A283" i="9" s="1"/>
  <c r="D283" i="9" s="1"/>
  <c r="G285" i="5"/>
  <c r="A262" i="6"/>
  <c r="A267" i="9" s="1"/>
  <c r="D267" i="9" s="1"/>
  <c r="G269" i="5"/>
  <c r="A246" i="7"/>
  <c r="D246" i="6"/>
  <c r="A230" i="7"/>
  <c r="D230" i="6"/>
  <c r="E231" i="6" s="1"/>
  <c r="A214" i="6"/>
  <c r="A219" i="9" s="1"/>
  <c r="D219" i="9" s="1"/>
  <c r="G221" i="5"/>
  <c r="A198" i="7"/>
  <c r="D198" i="6"/>
  <c r="A182" i="6"/>
  <c r="A187" i="9" s="1"/>
  <c r="D187" i="9" s="1"/>
  <c r="G189" i="5"/>
  <c r="A166" i="6"/>
  <c r="A171" i="9" s="1"/>
  <c r="D171" i="9" s="1"/>
  <c r="G173" i="5"/>
  <c r="A150" i="6"/>
  <c r="A155" i="9" s="1"/>
  <c r="D155" i="9" s="1"/>
  <c r="G157" i="5"/>
  <c r="A134" i="7"/>
  <c r="D134" i="6"/>
  <c r="E135" i="6" s="1"/>
  <c r="A118" i="6"/>
  <c r="A123" i="9" s="1"/>
  <c r="D123" i="9" s="1"/>
  <c r="G125" i="5"/>
  <c r="A102" i="6"/>
  <c r="A107" i="9" s="1"/>
  <c r="D107" i="9" s="1"/>
  <c r="G109" i="5"/>
  <c r="A86" i="7"/>
  <c r="D86" i="6"/>
  <c r="I91" i="6" s="1"/>
  <c r="A70" i="6"/>
  <c r="A75" i="9" s="1"/>
  <c r="D75" i="9" s="1"/>
  <c r="G77" i="5"/>
  <c r="D54" i="6"/>
  <c r="A54" i="7"/>
  <c r="A38" i="6"/>
  <c r="A43" i="9" s="1"/>
  <c r="D43" i="9" s="1"/>
  <c r="G45" i="5"/>
  <c r="A22" i="6"/>
  <c r="A27" i="9" s="1"/>
  <c r="D27" i="9" s="1"/>
  <c r="G29" i="5"/>
  <c r="G1075" i="5"/>
  <c r="G1049" i="5"/>
  <c r="G1018" i="5"/>
  <c r="G987" i="5"/>
  <c r="G955" i="5"/>
  <c r="G926" i="5"/>
  <c r="G897" i="5"/>
  <c r="G866" i="5"/>
  <c r="G834" i="5"/>
  <c r="G802" i="5"/>
  <c r="G776" i="5"/>
  <c r="G707" i="5"/>
  <c r="G673" i="5"/>
  <c r="G642" i="5"/>
  <c r="G543" i="5"/>
  <c r="G509" i="5"/>
  <c r="G475" i="5"/>
  <c r="G442" i="5"/>
  <c r="G307" i="5"/>
  <c r="G271" i="5"/>
  <c r="G158" i="5"/>
  <c r="G120" i="5"/>
  <c r="G93" i="5"/>
  <c r="G59" i="5"/>
  <c r="G25" i="5"/>
  <c r="X21" i="5"/>
  <c r="AC21" i="5" s="1"/>
  <c r="X37" i="5"/>
  <c r="AC37" i="5" s="1"/>
  <c r="X30" i="5"/>
  <c r="AC30" i="5" s="1"/>
  <c r="X14" i="5"/>
  <c r="AC14" i="5" s="1"/>
  <c r="X31" i="5"/>
  <c r="AC31" i="5" s="1"/>
  <c r="X15" i="5"/>
  <c r="AC15" i="5" s="1"/>
  <c r="X32" i="5"/>
  <c r="X17" i="5"/>
  <c r="X34" i="5"/>
  <c r="AC34" i="5" s="1"/>
  <c r="X18" i="5"/>
  <c r="X35" i="5"/>
  <c r="AC35" i="5" s="1"/>
  <c r="X20" i="5"/>
  <c r="AC20" i="5" s="1"/>
  <c r="X38" i="5"/>
  <c r="X22" i="5"/>
  <c r="AC22" i="5" s="1"/>
  <c r="X39" i="5"/>
  <c r="AC39" i="5" s="1"/>
  <c r="X23" i="5"/>
  <c r="AC23" i="5" s="1"/>
  <c r="X40" i="5"/>
  <c r="AC40" i="5" s="1"/>
  <c r="X24" i="5"/>
  <c r="AC24" i="5" s="1"/>
  <c r="X41" i="5"/>
  <c r="AC41" i="5" s="1"/>
  <c r="X25" i="5"/>
  <c r="X42" i="5"/>
  <c r="AC42" i="5" s="1"/>
  <c r="X26" i="5"/>
  <c r="AC26" i="5" s="1"/>
  <c r="X13" i="5"/>
  <c r="X28" i="5"/>
  <c r="A860" i="7"/>
  <c r="A990" i="7"/>
  <c r="D299" i="6"/>
  <c r="A974" i="7"/>
  <c r="A1097" i="7"/>
  <c r="D877" i="6"/>
  <c r="G880" i="6" s="1"/>
  <c r="D526" i="6"/>
  <c r="A299" i="7"/>
  <c r="D379" i="6"/>
  <c r="A195" i="7"/>
  <c r="D137" i="6"/>
  <c r="G140" i="6" s="1"/>
  <c r="D761" i="6"/>
  <c r="A526" i="7"/>
  <c r="D461" i="6"/>
  <c r="D793" i="6"/>
  <c r="G423" i="5"/>
  <c r="A461" i="7"/>
  <c r="D443" i="6"/>
  <c r="A793" i="7"/>
  <c r="A227" i="7"/>
  <c r="D227" i="6"/>
  <c r="A163" i="7"/>
  <c r="D163" i="6"/>
  <c r="I168" i="6" s="1"/>
  <c r="A147" i="7"/>
  <c r="A131" i="7"/>
  <c r="A115" i="7"/>
  <c r="D115" i="6"/>
  <c r="H119" i="6" s="1"/>
  <c r="D99" i="6"/>
  <c r="A67" i="7"/>
  <c r="D67" i="6"/>
  <c r="D51" i="6"/>
  <c r="H55" i="6" s="1"/>
  <c r="A19" i="7"/>
  <c r="D19" i="6"/>
  <c r="I24" i="6" s="1"/>
  <c r="G1104" i="5"/>
  <c r="G933" i="5"/>
  <c r="G916" i="5"/>
  <c r="G848" i="5"/>
  <c r="G677" i="5"/>
  <c r="G660" i="5"/>
  <c r="G592" i="5"/>
  <c r="G421" i="5"/>
  <c r="G404" i="5"/>
  <c r="G370" i="5"/>
  <c r="G336" i="5"/>
  <c r="G234" i="5"/>
  <c r="G183" i="5"/>
  <c r="G165" i="5"/>
  <c r="G148" i="5"/>
  <c r="G114" i="5"/>
  <c r="G97" i="5"/>
  <c r="W13" i="5"/>
  <c r="W22" i="5"/>
  <c r="W38" i="5"/>
  <c r="W27" i="5"/>
  <c r="A14" i="7"/>
  <c r="D75" i="6"/>
  <c r="D525" i="6"/>
  <c r="A443" i="7"/>
  <c r="D521" i="6"/>
  <c r="E522" i="6" s="1"/>
  <c r="A142" i="7"/>
  <c r="A75" i="7"/>
  <c r="A525" i="7"/>
  <c r="D781" i="6"/>
  <c r="D462" i="6"/>
  <c r="G465" i="6" s="1"/>
  <c r="D878" i="6"/>
  <c r="A521" i="7"/>
  <c r="D142" i="6"/>
  <c r="I147" i="6" s="1"/>
  <c r="D91" i="6"/>
  <c r="I96" i="6" s="1"/>
  <c r="D221" i="6"/>
  <c r="D539" i="6"/>
  <c r="D35" i="6"/>
  <c r="A781" i="7"/>
  <c r="A462" i="7"/>
  <c r="A878" i="7"/>
  <c r="D265" i="6"/>
  <c r="E266" i="6" s="1"/>
  <c r="D889" i="6"/>
  <c r="D400" i="6"/>
  <c r="A384" i="7"/>
  <c r="D384" i="6"/>
  <c r="E385" i="6" s="1"/>
  <c r="A368" i="7"/>
  <c r="D368" i="6"/>
  <c r="A352" i="7"/>
  <c r="A336" i="7"/>
  <c r="D336" i="6"/>
  <c r="A320" i="7"/>
  <c r="D320" i="6"/>
  <c r="D304" i="6"/>
  <c r="A304" i="7"/>
  <c r="A288" i="7"/>
  <c r="D288" i="6"/>
  <c r="D272" i="6"/>
  <c r="F274" i="6" s="1"/>
  <c r="A272" i="7"/>
  <c r="A256" i="7"/>
  <c r="D256" i="6"/>
  <c r="D240" i="6"/>
  <c r="A240" i="7"/>
  <c r="D224" i="6"/>
  <c r="H228" i="6" s="1"/>
  <c r="D208" i="6"/>
  <c r="A208" i="7"/>
  <c r="A192" i="7"/>
  <c r="A176" i="7"/>
  <c r="D176" i="6"/>
  <c r="A160" i="7"/>
  <c r="D160" i="6"/>
  <c r="D144" i="6"/>
  <c r="D128" i="6"/>
  <c r="E129" i="6" s="1"/>
  <c r="A128" i="7"/>
  <c r="D112" i="6"/>
  <c r="A112" i="7"/>
  <c r="A96" i="7"/>
  <c r="D96" i="6"/>
  <c r="A80" i="7"/>
  <c r="D80" i="6"/>
  <c r="D64" i="6"/>
  <c r="H68" i="6" s="1"/>
  <c r="A64" i="7"/>
  <c r="A48" i="7"/>
  <c r="D48" i="6"/>
  <c r="A32" i="7"/>
  <c r="D32" i="6"/>
  <c r="A16" i="7"/>
  <c r="G981" i="5"/>
  <c r="G964" i="5"/>
  <c r="G896" i="5"/>
  <c r="G725" i="5"/>
  <c r="G708" i="5"/>
  <c r="G640" i="5"/>
  <c r="G469" i="5"/>
  <c r="G452" i="5"/>
  <c r="G418" i="5"/>
  <c r="G384" i="5"/>
  <c r="G231" i="5"/>
  <c r="G213" i="5"/>
  <c r="G196" i="5"/>
  <c r="G162" i="5"/>
  <c r="G145" i="5"/>
  <c r="G128" i="5"/>
  <c r="G26" i="5"/>
  <c r="W41" i="5"/>
  <c r="W24" i="5"/>
  <c r="A91" i="7"/>
  <c r="A221" i="7"/>
  <c r="A539" i="7"/>
  <c r="A35" i="7"/>
  <c r="D558" i="6"/>
  <c r="D894" i="6"/>
  <c r="A265" i="7"/>
  <c r="A889" i="7"/>
  <c r="D621" i="6"/>
  <c r="H625" i="6" s="1"/>
  <c r="D555" i="6"/>
  <c r="A558" i="7"/>
  <c r="A894" i="7"/>
  <c r="D958" i="6"/>
  <c r="A926" i="7"/>
  <c r="D926" i="6"/>
  <c r="D910" i="6"/>
  <c r="A862" i="7"/>
  <c r="D846" i="6"/>
  <c r="A830" i="7"/>
  <c r="D814" i="6"/>
  <c r="H818" i="6" s="1"/>
  <c r="A798" i="7"/>
  <c r="A782" i="7"/>
  <c r="A766" i="7"/>
  <c r="A750" i="7"/>
  <c r="D734" i="6"/>
  <c r="I739" i="6" s="1"/>
  <c r="A718" i="7"/>
  <c r="A702" i="7"/>
  <c r="D702" i="6"/>
  <c r="F704" i="6" s="1"/>
  <c r="A686" i="7"/>
  <c r="D686" i="6"/>
  <c r="E687" i="6" s="1"/>
  <c r="A670" i="7"/>
  <c r="D670" i="6"/>
  <c r="G673" i="6" s="1"/>
  <c r="D654" i="6"/>
  <c r="A638" i="7"/>
  <c r="D606" i="6"/>
  <c r="A590" i="7"/>
  <c r="D590" i="6"/>
  <c r="A542" i="7"/>
  <c r="D542" i="6"/>
  <c r="A510" i="7"/>
  <c r="D510" i="6"/>
  <c r="F512" i="6" s="1"/>
  <c r="A494" i="7"/>
  <c r="D494" i="6"/>
  <c r="F496" i="6" s="1"/>
  <c r="A478" i="7"/>
  <c r="D478" i="6"/>
  <c r="A446" i="7"/>
  <c r="A430" i="7"/>
  <c r="A414" i="7"/>
  <c r="D414" i="6"/>
  <c r="A398" i="7"/>
  <c r="D382" i="6"/>
  <c r="D366" i="6"/>
  <c r="H370" i="6" s="1"/>
  <c r="D350" i="6"/>
  <c r="F352" i="6" s="1"/>
  <c r="A334" i="7"/>
  <c r="D334" i="6"/>
  <c r="A318" i="7"/>
  <c r="D302" i="6"/>
  <c r="G305" i="6" s="1"/>
  <c r="A286" i="7"/>
  <c r="A270" i="7"/>
  <c r="A254" i="7"/>
  <c r="A238" i="7"/>
  <c r="A222" i="7"/>
  <c r="D222" i="6"/>
  <c r="F224" i="6" s="1"/>
  <c r="D206" i="6"/>
  <c r="A206" i="7"/>
  <c r="A190" i="7"/>
  <c r="D190" i="6"/>
  <c r="A174" i="7"/>
  <c r="A158" i="7"/>
  <c r="D158" i="6"/>
  <c r="A126" i="7"/>
  <c r="D126" i="6"/>
  <c r="A110" i="7"/>
  <c r="A94" i="7"/>
  <c r="D94" i="6"/>
  <c r="A78" i="7"/>
  <c r="D78" i="6"/>
  <c r="A62" i="7"/>
  <c r="D62" i="6"/>
  <c r="A46" i="7"/>
  <c r="D46" i="6"/>
  <c r="D30" i="6"/>
  <c r="H34" i="6" s="1"/>
  <c r="A30" i="7"/>
  <c r="G996" i="5"/>
  <c r="G928" i="5"/>
  <c r="G757" i="5"/>
  <c r="G740" i="5"/>
  <c r="G672" i="5"/>
  <c r="G501" i="5"/>
  <c r="G484" i="5"/>
  <c r="G450" i="5"/>
  <c r="G416" i="5"/>
  <c r="G263" i="5"/>
  <c r="G245" i="5"/>
  <c r="G228" i="5"/>
  <c r="G194" i="5"/>
  <c r="G177" i="5"/>
  <c r="G160" i="5"/>
  <c r="G58" i="5"/>
  <c r="W39" i="5"/>
  <c r="W21" i="5"/>
  <c r="D238" i="6"/>
  <c r="F240" i="6" s="1"/>
  <c r="D107" i="6"/>
  <c r="A621" i="7"/>
  <c r="A555" i="7"/>
  <c r="A83" i="7"/>
  <c r="D574" i="6"/>
  <c r="E575" i="6" s="1"/>
  <c r="D1085" i="6"/>
  <c r="A1069" i="7"/>
  <c r="A1053" i="7"/>
  <c r="A1037" i="7"/>
  <c r="A1021" i="7"/>
  <c r="D1021" i="6"/>
  <c r="A1005" i="7"/>
  <c r="D1005" i="6"/>
  <c r="A989" i="7"/>
  <c r="A941" i="7"/>
  <c r="D941" i="6"/>
  <c r="A925" i="7"/>
  <c r="D925" i="6"/>
  <c r="I930" i="6" s="1"/>
  <c r="D909" i="6"/>
  <c r="A893" i="7"/>
  <c r="D893" i="6"/>
  <c r="G896" i="6" s="1"/>
  <c r="A861" i="7"/>
  <c r="D861" i="6"/>
  <c r="D845" i="6"/>
  <c r="A813" i="7"/>
  <c r="D797" i="6"/>
  <c r="A765" i="7"/>
  <c r="D765" i="6"/>
  <c r="A749" i="7"/>
  <c r="A733" i="7"/>
  <c r="A717" i="7"/>
  <c r="D717" i="6"/>
  <c r="E718" i="6" s="1"/>
  <c r="A701" i="7"/>
  <c r="D701" i="6"/>
  <c r="A685" i="7"/>
  <c r="D685" i="6"/>
  <c r="A669" i="7"/>
  <c r="D669" i="6"/>
  <c r="G672" i="6" s="1"/>
  <c r="D653" i="6"/>
  <c r="A653" i="7"/>
  <c r="D605" i="6"/>
  <c r="A589" i="7"/>
  <c r="D589" i="6"/>
  <c r="E590" i="6" s="1"/>
  <c r="A573" i="7"/>
  <c r="D573" i="6"/>
  <c r="A557" i="7"/>
  <c r="D557" i="6"/>
  <c r="D541" i="6"/>
  <c r="A509" i="7"/>
  <c r="D509" i="6"/>
  <c r="D493" i="6"/>
  <c r="A493" i="7"/>
  <c r="A477" i="7"/>
  <c r="D477" i="6"/>
  <c r="A445" i="7"/>
  <c r="D445" i="6"/>
  <c r="A429" i="7"/>
  <c r="A413" i="7"/>
  <c r="D413" i="6"/>
  <c r="F415" i="6" s="1"/>
  <c r="D397" i="6"/>
  <c r="A397" i="7"/>
  <c r="A365" i="7"/>
  <c r="D365" i="6"/>
  <c r="A349" i="7"/>
  <c r="A333" i="7"/>
  <c r="D333" i="6"/>
  <c r="A301" i="7"/>
  <c r="D301" i="6"/>
  <c r="G304" i="6" s="1"/>
  <c r="A285" i="7"/>
  <c r="D285" i="6"/>
  <c r="A253" i="7"/>
  <c r="D237" i="6"/>
  <c r="A205" i="7"/>
  <c r="D205" i="6"/>
  <c r="A189" i="7"/>
  <c r="D189" i="6"/>
  <c r="A173" i="7"/>
  <c r="D157" i="6"/>
  <c r="A157" i="7"/>
  <c r="A141" i="7"/>
  <c r="D141" i="6"/>
  <c r="A109" i="7"/>
  <c r="D109" i="6"/>
  <c r="I114" i="6" s="1"/>
  <c r="A93" i="7"/>
  <c r="D93" i="6"/>
  <c r="F95" i="6" s="1"/>
  <c r="A77" i="7"/>
  <c r="D77" i="6"/>
  <c r="A61" i="7"/>
  <c r="D61" i="6"/>
  <c r="A45" i="7"/>
  <c r="D45" i="6"/>
  <c r="A29" i="7"/>
  <c r="A13" i="7"/>
  <c r="D13" i="6"/>
  <c r="G1012" i="5"/>
  <c r="G944" i="5"/>
  <c r="G773" i="5"/>
  <c r="G756" i="5"/>
  <c r="G688" i="5"/>
  <c r="G517" i="5"/>
  <c r="G500" i="5"/>
  <c r="G466" i="5"/>
  <c r="G432" i="5"/>
  <c r="G279" i="5"/>
  <c r="G261" i="5"/>
  <c r="G244" i="5"/>
  <c r="G210" i="5"/>
  <c r="G193" i="5"/>
  <c r="G176" i="5"/>
  <c r="G74" i="5"/>
  <c r="G23" i="5"/>
  <c r="W37" i="5"/>
  <c r="W20" i="5"/>
  <c r="A269" i="7"/>
  <c r="D637" i="6"/>
  <c r="A571" i="7"/>
  <c r="D83" i="6"/>
  <c r="D286" i="6"/>
  <c r="E287" i="6" s="1"/>
  <c r="D957" i="6"/>
  <c r="A574" i="7"/>
  <c r="D750" i="6"/>
  <c r="D313" i="6"/>
  <c r="D937" i="6"/>
  <c r="A797" i="7"/>
  <c r="D571" i="6"/>
  <c r="A957" i="7"/>
  <c r="D622" i="6"/>
  <c r="A942" i="7"/>
  <c r="A313" i="7"/>
  <c r="A937" i="7"/>
  <c r="D813" i="6"/>
  <c r="D16" i="6"/>
  <c r="E17" i="6" s="1"/>
  <c r="D587" i="6"/>
  <c r="F589" i="6" s="1"/>
  <c r="A523" i="7"/>
  <c r="D523" i="6"/>
  <c r="F525" i="6" s="1"/>
  <c r="D507" i="6"/>
  <c r="A491" i="7"/>
  <c r="D491" i="6"/>
  <c r="E492" i="6" s="1"/>
  <c r="A475" i="7"/>
  <c r="D475" i="6"/>
  <c r="F477" i="6" s="1"/>
  <c r="A459" i="7"/>
  <c r="D459" i="6"/>
  <c r="A427" i="7"/>
  <c r="A411" i="7"/>
  <c r="D411" i="6"/>
  <c r="H415" i="6" s="1"/>
  <c r="A395" i="7"/>
  <c r="D395" i="6"/>
  <c r="A363" i="7"/>
  <c r="A347" i="7"/>
  <c r="D347" i="6"/>
  <c r="G350" i="6" s="1"/>
  <c r="A331" i="7"/>
  <c r="A315" i="7"/>
  <c r="D315" i="6"/>
  <c r="H319" i="6" s="1"/>
  <c r="A283" i="7"/>
  <c r="D283" i="6"/>
  <c r="A267" i="7"/>
  <c r="A219" i="7"/>
  <c r="D203" i="6"/>
  <c r="A203" i="7"/>
  <c r="A187" i="7"/>
  <c r="A171" i="7"/>
  <c r="D171" i="6"/>
  <c r="H175" i="6" s="1"/>
  <c r="A155" i="7"/>
  <c r="D155" i="6"/>
  <c r="A139" i="7"/>
  <c r="D139" i="6"/>
  <c r="A123" i="7"/>
  <c r="D123" i="6"/>
  <c r="F125" i="6" s="1"/>
  <c r="A59" i="7"/>
  <c r="D59" i="6"/>
  <c r="A43" i="7"/>
  <c r="D43" i="6"/>
  <c r="H47" i="6" s="1"/>
  <c r="A11" i="7"/>
  <c r="D11" i="6"/>
  <c r="E12" i="6" s="1"/>
  <c r="G1044" i="5"/>
  <c r="G976" i="5"/>
  <c r="G805" i="5"/>
  <c r="G788" i="5"/>
  <c r="G720" i="5"/>
  <c r="G549" i="5"/>
  <c r="G532" i="5"/>
  <c r="G498" i="5"/>
  <c r="G293" i="5"/>
  <c r="G242" i="5"/>
  <c r="D110" i="6"/>
  <c r="D349" i="6"/>
  <c r="E350" i="6" s="1"/>
  <c r="A235" i="7"/>
  <c r="D317" i="6"/>
  <c r="A587" i="7"/>
  <c r="D131" i="6"/>
  <c r="H135" i="6" s="1"/>
  <c r="D973" i="6"/>
  <c r="A622" i="7"/>
  <c r="D942" i="6"/>
  <c r="D57" i="6"/>
  <c r="F59" i="6" s="1"/>
  <c r="D697" i="6"/>
  <c r="H701" i="6" s="1"/>
  <c r="D1065" i="6"/>
  <c r="E1066" i="6" s="1"/>
  <c r="D829" i="6"/>
  <c r="E830" i="6" s="1"/>
  <c r="D270" i="6"/>
  <c r="G273" i="6" s="1"/>
  <c r="A144" i="7"/>
  <c r="D331" i="6"/>
  <c r="I336" i="6" s="1"/>
  <c r="A250" i="7"/>
  <c r="D250" i="6"/>
  <c r="H254" i="6" s="1"/>
  <c r="A234" i="7"/>
  <c r="A218" i="7"/>
  <c r="D202" i="6"/>
  <c r="F204" i="6" s="1"/>
  <c r="A202" i="7"/>
  <c r="D186" i="6"/>
  <c r="A186" i="7"/>
  <c r="A170" i="7"/>
  <c r="D170" i="6"/>
  <c r="D154" i="6"/>
  <c r="A138" i="7"/>
  <c r="D138" i="6"/>
  <c r="A122" i="7"/>
  <c r="D122" i="6"/>
  <c r="H126" i="6" s="1"/>
  <c r="A106" i="7"/>
  <c r="D106" i="6"/>
  <c r="A90" i="7"/>
  <c r="D90" i="6"/>
  <c r="D74" i="6"/>
  <c r="A58" i="7"/>
  <c r="A42" i="7"/>
  <c r="D42" i="6"/>
  <c r="E43" i="6" s="1"/>
  <c r="A26" i="7"/>
  <c r="D26" i="6"/>
  <c r="A10" i="7"/>
  <c r="D10" i="6"/>
  <c r="F12" i="6" s="1"/>
  <c r="G1060" i="5"/>
  <c r="G992" i="5"/>
  <c r="G821" i="5"/>
  <c r="G804" i="5"/>
  <c r="G736" i="5"/>
  <c r="G565" i="5"/>
  <c r="G548" i="5"/>
  <c r="G514" i="5"/>
  <c r="G480" i="5"/>
  <c r="G327" i="5"/>
  <c r="G309" i="5"/>
  <c r="G292" i="5"/>
  <c r="G258" i="5"/>
  <c r="G241" i="5"/>
  <c r="G224" i="5"/>
  <c r="G122" i="5"/>
  <c r="G71" i="5"/>
  <c r="G53" i="5"/>
  <c r="G36" i="5"/>
  <c r="W34" i="5"/>
  <c r="W17" i="5"/>
  <c r="D429" i="6"/>
  <c r="I434" i="6" s="1"/>
  <c r="D251" i="6"/>
  <c r="D187" i="6"/>
  <c r="A317" i="7"/>
  <c r="D147" i="6"/>
  <c r="F149" i="6" s="1"/>
  <c r="A179" i="7"/>
  <c r="A973" i="7"/>
  <c r="A734" i="7"/>
  <c r="A958" i="7"/>
  <c r="A57" i="7"/>
  <c r="A697" i="7"/>
  <c r="A1065" i="7"/>
  <c r="A829" i="7"/>
  <c r="A366" i="7"/>
  <c r="D192" i="6"/>
  <c r="G195" i="6" s="1"/>
  <c r="D1081" i="6"/>
  <c r="A1081" i="7"/>
  <c r="A1049" i="7"/>
  <c r="D1049" i="6"/>
  <c r="A1033" i="7"/>
  <c r="D1033" i="6"/>
  <c r="I1038" i="6" s="1"/>
  <c r="A1017" i="7"/>
  <c r="D1017" i="6"/>
  <c r="A1001" i="7"/>
  <c r="D1001" i="6"/>
  <c r="A985" i="7"/>
  <c r="D985" i="6"/>
  <c r="A969" i="7"/>
  <c r="A953" i="7"/>
  <c r="D953" i="6"/>
  <c r="A921" i="7"/>
  <c r="D905" i="6"/>
  <c r="F907" i="6" s="1"/>
  <c r="A873" i="7"/>
  <c r="D873" i="6"/>
  <c r="A857" i="7"/>
  <c r="D841" i="6"/>
  <c r="A841" i="7"/>
  <c r="A825" i="7"/>
  <c r="D809" i="6"/>
  <c r="A777" i="7"/>
  <c r="D777" i="6"/>
  <c r="F779" i="6" s="1"/>
  <c r="A745" i="7"/>
  <c r="D745" i="6"/>
  <c r="A729" i="7"/>
  <c r="D713" i="6"/>
  <c r="I718" i="6" s="1"/>
  <c r="A681" i="7"/>
  <c r="D665" i="6"/>
  <c r="A665" i="7"/>
  <c r="A649" i="7"/>
  <c r="D649" i="6"/>
  <c r="A633" i="7"/>
  <c r="D633" i="6"/>
  <c r="D617" i="6"/>
  <c r="A601" i="7"/>
  <c r="D601" i="6"/>
  <c r="H605" i="6" s="1"/>
  <c r="A585" i="7"/>
  <c r="D585" i="6"/>
  <c r="A569" i="7"/>
  <c r="D569" i="6"/>
  <c r="A553" i="7"/>
  <c r="D537" i="6"/>
  <c r="F539" i="6" s="1"/>
  <c r="A505" i="7"/>
  <c r="D489" i="6"/>
  <c r="E490" i="6" s="1"/>
  <c r="A473" i="7"/>
  <c r="D473" i="6"/>
  <c r="D457" i="6"/>
  <c r="A457" i="7"/>
  <c r="A441" i="7"/>
  <c r="D441" i="6"/>
  <c r="E442" i="6" s="1"/>
  <c r="D425" i="6"/>
  <c r="H429" i="6" s="1"/>
  <c r="A409" i="7"/>
  <c r="D409" i="6"/>
  <c r="A393" i="7"/>
  <c r="D393" i="6"/>
  <c r="A377" i="7"/>
  <c r="D377" i="6"/>
  <c r="D361" i="6"/>
  <c r="A345" i="7"/>
  <c r="D345" i="6"/>
  <c r="A329" i="7"/>
  <c r="A297" i="7"/>
  <c r="D281" i="6"/>
  <c r="A249" i="7"/>
  <c r="D249" i="6"/>
  <c r="A233" i="7"/>
  <c r="D217" i="6"/>
  <c r="A201" i="7"/>
  <c r="D201" i="6"/>
  <c r="D185" i="6"/>
  <c r="A169" i="7"/>
  <c r="D169" i="6"/>
  <c r="D153" i="6"/>
  <c r="A121" i="7"/>
  <c r="D121" i="6"/>
  <c r="I126" i="6" s="1"/>
  <c r="A105" i="7"/>
  <c r="D105" i="6"/>
  <c r="G108" i="6" s="1"/>
  <c r="A89" i="7"/>
  <c r="D73" i="6"/>
  <c r="G1076" i="5"/>
  <c r="G1008" i="5"/>
  <c r="G837" i="5"/>
  <c r="G820" i="5"/>
  <c r="G752" i="5"/>
  <c r="G581" i="5"/>
  <c r="G564" i="5"/>
  <c r="G530" i="5"/>
  <c r="G496" i="5"/>
  <c r="G343" i="5"/>
  <c r="G325" i="5"/>
  <c r="G308" i="5"/>
  <c r="G274" i="5"/>
  <c r="G257" i="5"/>
  <c r="G240" i="5"/>
  <c r="G138" i="5"/>
  <c r="G87" i="5"/>
  <c r="G69" i="5"/>
  <c r="G52" i="5"/>
  <c r="G18" i="5"/>
  <c r="W33" i="5"/>
  <c r="W16" i="5"/>
  <c r="Y16" i="5" s="1"/>
  <c r="AD16" i="5" s="1"/>
  <c r="A125" i="7"/>
  <c r="A251" i="7"/>
  <c r="D381" i="6"/>
  <c r="D179" i="6"/>
  <c r="G182" i="6" s="1"/>
  <c r="A606" i="7"/>
  <c r="D782" i="6"/>
  <c r="G785" i="6" s="1"/>
  <c r="D974" i="6"/>
  <c r="E975" i="6" s="1"/>
  <c r="A73" i="7"/>
  <c r="A425" i="7"/>
  <c r="A713" i="7"/>
  <c r="D1097" i="6"/>
  <c r="A877" i="7"/>
  <c r="D398" i="6"/>
  <c r="A224" i="7"/>
  <c r="A41" i="7"/>
  <c r="D9" i="6"/>
  <c r="A9" i="7"/>
  <c r="D25" i="6"/>
  <c r="I496" i="6"/>
  <c r="E533" i="6"/>
  <c r="H495" i="6"/>
  <c r="F380" i="6"/>
  <c r="I670" i="6"/>
  <c r="H799" i="6"/>
  <c r="I227" i="6"/>
  <c r="F934" i="6"/>
  <c r="F670" i="6"/>
  <c r="H226" i="6"/>
  <c r="H253" i="6"/>
  <c r="E669" i="6"/>
  <c r="F45" i="6"/>
  <c r="G1007" i="6"/>
  <c r="F46" i="6"/>
  <c r="E933" i="6"/>
  <c r="H48" i="6"/>
  <c r="G46" i="6"/>
  <c r="H439" i="6"/>
  <c r="F534" i="6"/>
  <c r="I49" i="6"/>
  <c r="G535" i="6"/>
  <c r="G192" i="6"/>
  <c r="E45" i="6"/>
  <c r="G438" i="6"/>
  <c r="F1006" i="6"/>
  <c r="H527" i="6"/>
  <c r="H536" i="6"/>
  <c r="G381" i="6"/>
  <c r="I673" i="6"/>
  <c r="I195" i="6"/>
  <c r="I23" i="6"/>
  <c r="E586" i="6"/>
  <c r="E459" i="6"/>
  <c r="G193" i="6"/>
  <c r="F1018" i="6"/>
  <c r="F1069" i="6"/>
  <c r="I825" i="6"/>
  <c r="E164" i="6"/>
  <c r="F312" i="6"/>
  <c r="F165" i="6"/>
  <c r="F591" i="6"/>
  <c r="G166" i="6"/>
  <c r="G746" i="6"/>
  <c r="F479" i="6"/>
  <c r="I480" i="6"/>
  <c r="G480" i="6"/>
  <c r="G250" i="6"/>
  <c r="G1071" i="6"/>
  <c r="G823" i="6"/>
  <c r="F249" i="6"/>
  <c r="H593" i="6"/>
  <c r="E63" i="6"/>
  <c r="I594" i="6"/>
  <c r="H167" i="6"/>
  <c r="G592" i="6"/>
  <c r="I16" i="6"/>
  <c r="E248" i="6"/>
  <c r="H194" i="6"/>
  <c r="H894" i="6"/>
  <c r="I440" i="6"/>
  <c r="G318" i="6"/>
  <c r="I895" i="6"/>
  <c r="F437" i="6"/>
  <c r="I320" i="6"/>
  <c r="H674" i="6"/>
  <c r="F797" i="6"/>
  <c r="F460" i="6"/>
  <c r="F955" i="6"/>
  <c r="I402" i="6"/>
  <c r="I18" i="6"/>
  <c r="G526" i="6"/>
  <c r="I290" i="6"/>
  <c r="F399" i="6"/>
  <c r="G468" i="6"/>
  <c r="G288" i="6"/>
  <c r="E524" i="6"/>
  <c r="G1064" i="6"/>
  <c r="F63" i="6"/>
  <c r="H65" i="6"/>
  <c r="H1051" i="6"/>
  <c r="H1071" i="6"/>
  <c r="H1008" i="6"/>
  <c r="E62" i="6"/>
  <c r="H672" i="6"/>
  <c r="E333" i="6"/>
  <c r="G876" i="6"/>
  <c r="G627" i="6"/>
  <c r="I878" i="6"/>
  <c r="I800" i="6"/>
  <c r="H628" i="6"/>
  <c r="F672" i="6"/>
  <c r="E671" i="6"/>
  <c r="H287" i="6"/>
  <c r="E796" i="6"/>
  <c r="F1053" i="6"/>
  <c r="I675" i="6"/>
  <c r="E78" i="6"/>
  <c r="H251" i="6"/>
  <c r="I120" i="6"/>
  <c r="F574" i="6"/>
  <c r="H125" i="6"/>
  <c r="F13" i="6"/>
  <c r="F1002" i="6"/>
  <c r="H81" i="6"/>
  <c r="E387" i="6"/>
  <c r="E829" i="6"/>
  <c r="G118" i="6"/>
  <c r="F251" i="6"/>
  <c r="G124" i="6"/>
  <c r="G14" i="6"/>
  <c r="H1004" i="6"/>
  <c r="H475" i="6"/>
  <c r="E122" i="6"/>
  <c r="I1037" i="6"/>
  <c r="F79" i="6"/>
  <c r="G389" i="6"/>
  <c r="H832" i="6"/>
  <c r="G191" i="6"/>
  <c r="E1001" i="6"/>
  <c r="F388" i="6"/>
  <c r="G831" i="6"/>
  <c r="F190" i="6"/>
  <c r="I64" i="6"/>
  <c r="F1036" i="6"/>
  <c r="I1072" i="6"/>
  <c r="G1003" i="6"/>
  <c r="I391" i="6"/>
  <c r="I193" i="6"/>
  <c r="E250" i="6"/>
  <c r="G1037" i="6"/>
  <c r="E476" i="6"/>
  <c r="F830" i="6"/>
  <c r="H109" i="6"/>
  <c r="H192" i="6"/>
  <c r="F252" i="6"/>
  <c r="I418" i="6"/>
  <c r="G636" i="6"/>
  <c r="G478" i="6"/>
  <c r="H725" i="6"/>
  <c r="G253" i="6"/>
  <c r="E414" i="6"/>
  <c r="G575" i="6"/>
  <c r="H673" i="6"/>
  <c r="H479" i="6"/>
  <c r="G724" i="6"/>
  <c r="I415" i="6"/>
  <c r="H747" i="6"/>
  <c r="E1096" i="6"/>
  <c r="H417" i="6"/>
  <c r="G1098" i="6"/>
  <c r="E670" i="6"/>
  <c r="E722" i="6"/>
  <c r="E472" i="6"/>
  <c r="F123" i="6"/>
  <c r="H363" i="6"/>
  <c r="E44" i="6"/>
  <c r="I748" i="6"/>
  <c r="G416" i="6"/>
  <c r="H1099" i="6"/>
  <c r="I726" i="6"/>
  <c r="I671" i="6"/>
  <c r="E348" i="6"/>
  <c r="F302" i="6"/>
  <c r="E301" i="6"/>
  <c r="I305" i="6"/>
  <c r="G303" i="6"/>
  <c r="G586" i="6"/>
  <c r="F819" i="6"/>
  <c r="H731" i="6"/>
  <c r="I588" i="6"/>
  <c r="I401" i="6"/>
  <c r="E1062" i="6"/>
  <c r="E728" i="6"/>
  <c r="F473" i="6"/>
  <c r="G704" i="6"/>
  <c r="E1063" i="6"/>
  <c r="F1064" i="6"/>
  <c r="F409" i="6"/>
  <c r="H411" i="6"/>
  <c r="E408" i="6"/>
  <c r="G410" i="6"/>
  <c r="H304" i="6"/>
  <c r="H351" i="6"/>
  <c r="I876" i="6"/>
  <c r="E872" i="6"/>
  <c r="F349" i="6"/>
  <c r="F124" i="6"/>
  <c r="G125" i="6"/>
  <c r="H400" i="6"/>
  <c r="E892" i="6"/>
  <c r="H895" i="6"/>
  <c r="G820" i="6"/>
  <c r="I822" i="6"/>
  <c r="H821" i="6"/>
  <c r="F1050" i="6"/>
  <c r="G1051" i="6"/>
  <c r="H1052" i="6"/>
  <c r="E1049" i="6"/>
  <c r="I1053" i="6"/>
  <c r="I543" i="6"/>
  <c r="G541" i="6"/>
  <c r="E539" i="6"/>
  <c r="H542" i="6"/>
  <c r="F617" i="6"/>
  <c r="G618" i="6"/>
  <c r="H619" i="6"/>
  <c r="E616" i="6"/>
  <c r="I352" i="6"/>
  <c r="G730" i="6"/>
  <c r="H295" i="6"/>
  <c r="I296" i="6"/>
  <c r="G294" i="6"/>
  <c r="F293" i="6"/>
  <c r="E292" i="6"/>
  <c r="F32" i="6"/>
  <c r="G33" i="6"/>
  <c r="E31" i="6"/>
  <c r="I35" i="6"/>
  <c r="G1052" i="6"/>
  <c r="F1081" i="6"/>
  <c r="H1083" i="6"/>
  <c r="E1080" i="6"/>
  <c r="I1084" i="6"/>
  <c r="G1082" i="6"/>
  <c r="I1054" i="6"/>
  <c r="I732" i="6"/>
  <c r="I476" i="6"/>
  <c r="I127" i="6"/>
  <c r="F1063" i="6"/>
  <c r="H1065" i="6"/>
  <c r="G894" i="6"/>
  <c r="E123" i="6"/>
  <c r="G893" i="6"/>
  <c r="F892" i="6"/>
  <c r="E116" i="6"/>
  <c r="H314" i="6"/>
  <c r="F117" i="6"/>
  <c r="E311" i="6"/>
  <c r="E664" i="6"/>
  <c r="F635" i="6"/>
  <c r="E954" i="6"/>
  <c r="G313" i="6"/>
  <c r="E332" i="6"/>
  <c r="G96" i="6"/>
  <c r="G1035" i="6"/>
  <c r="H1036" i="6"/>
  <c r="F989" i="6"/>
  <c r="G956" i="6"/>
  <c r="H1038" i="6"/>
  <c r="G1050" i="6"/>
  <c r="G574" i="6"/>
  <c r="H575" i="6"/>
  <c r="G27" i="6"/>
  <c r="I29" i="6"/>
  <c r="E25" i="6"/>
  <c r="E425" i="6"/>
  <c r="H428" i="6"/>
  <c r="I429" i="6"/>
  <c r="F426" i="6"/>
  <c r="G427" i="6"/>
  <c r="I663" i="6"/>
  <c r="H662" i="6"/>
  <c r="F660" i="6"/>
  <c r="E659" i="6"/>
  <c r="G661" i="6"/>
  <c r="H520" i="6"/>
  <c r="E517" i="6"/>
  <c r="G683" i="6"/>
  <c r="H684" i="6"/>
  <c r="E681" i="6"/>
  <c r="I685" i="6"/>
  <c r="F682" i="6"/>
  <c r="I974" i="6"/>
  <c r="G972" i="6"/>
  <c r="F971" i="6"/>
  <c r="H973" i="6"/>
  <c r="E970" i="6"/>
  <c r="E982" i="6"/>
  <c r="I986" i="6"/>
  <c r="F528" i="6"/>
  <c r="I531" i="6"/>
  <c r="H530" i="6"/>
  <c r="E527" i="6"/>
  <c r="G529" i="6"/>
  <c r="E235" i="6"/>
  <c r="I239" i="6"/>
  <c r="F236" i="6"/>
  <c r="G237" i="6"/>
  <c r="H238" i="6"/>
  <c r="H420" i="6"/>
  <c r="E417" i="6"/>
  <c r="G419" i="6"/>
  <c r="I421" i="6"/>
  <c r="F418" i="6"/>
  <c r="H906" i="6"/>
  <c r="G308" i="6"/>
  <c r="I310" i="6"/>
  <c r="F307" i="6"/>
  <c r="H309" i="6"/>
  <c r="E306" i="6"/>
  <c r="G218" i="6"/>
  <c r="H219" i="6"/>
  <c r="E216" i="6"/>
  <c r="I220" i="6"/>
  <c r="E238" i="6"/>
  <c r="F239" i="6"/>
  <c r="H241" i="6"/>
  <c r="I242" i="6"/>
  <c r="G240" i="6"/>
  <c r="I368" i="6"/>
  <c r="G366" i="6"/>
  <c r="E364" i="6"/>
  <c r="H367" i="6"/>
  <c r="F365" i="6"/>
  <c r="H215" i="6"/>
  <c r="I216" i="6"/>
  <c r="G214" i="6"/>
  <c r="E212" i="6"/>
  <c r="F213" i="6"/>
  <c r="F677" i="6"/>
  <c r="I680" i="6"/>
  <c r="G678" i="6"/>
  <c r="E676" i="6"/>
  <c r="H679" i="6"/>
  <c r="F91" i="6"/>
  <c r="I94" i="6"/>
  <c r="G92" i="6"/>
  <c r="E90" i="6"/>
  <c r="H93" i="6"/>
  <c r="F299" i="6"/>
  <c r="E506" i="6"/>
  <c r="H509" i="6"/>
  <c r="I510" i="6"/>
  <c r="G508" i="6"/>
  <c r="F507" i="6"/>
  <c r="I894" i="6"/>
  <c r="G892" i="6"/>
  <c r="H893" i="6"/>
  <c r="E890" i="6"/>
  <c r="F891" i="6"/>
  <c r="G797" i="6"/>
  <c r="E795" i="6"/>
  <c r="I799" i="6"/>
  <c r="F796" i="6"/>
  <c r="H798" i="6"/>
  <c r="H694" i="6"/>
  <c r="I695" i="6"/>
  <c r="E691" i="6"/>
  <c r="F692" i="6"/>
  <c r="G693" i="6"/>
  <c r="I181" i="6"/>
  <c r="G179" i="6"/>
  <c r="E177" i="6"/>
  <c r="I169" i="6"/>
  <c r="E165" i="6"/>
  <c r="H168" i="6"/>
  <c r="F166" i="6"/>
  <c r="G167" i="6"/>
  <c r="F454" i="6"/>
  <c r="I457" i="6"/>
  <c r="G455" i="6"/>
  <c r="H456" i="6"/>
  <c r="E453" i="6"/>
  <c r="I122" i="6"/>
  <c r="F119" i="6"/>
  <c r="E118" i="6"/>
  <c r="G120" i="6"/>
  <c r="H121" i="6"/>
  <c r="F471" i="6"/>
  <c r="H473" i="6"/>
  <c r="E470" i="6"/>
  <c r="G472" i="6"/>
  <c r="I474" i="6"/>
  <c r="G969" i="6"/>
  <c r="I971" i="6"/>
  <c r="E882" i="6"/>
  <c r="G884" i="6"/>
  <c r="F883" i="6"/>
  <c r="I886" i="6"/>
  <c r="H885" i="6"/>
  <c r="F808" i="6"/>
  <c r="I811" i="6"/>
  <c r="E807" i="6"/>
  <c r="H810" i="6"/>
  <c r="G809" i="6"/>
  <c r="F523" i="6"/>
  <c r="I526" i="6"/>
  <c r="G524" i="6"/>
  <c r="H525" i="6"/>
  <c r="G846" i="6"/>
  <c r="H847" i="6"/>
  <c r="I848" i="6"/>
  <c r="G752" i="6"/>
  <c r="E750" i="6"/>
  <c r="H753" i="6"/>
  <c r="F751" i="6"/>
  <c r="I754" i="6"/>
  <c r="E1070" i="6"/>
  <c r="H1073" i="6"/>
  <c r="G1072" i="6"/>
  <c r="F1071" i="6"/>
  <c r="I1074" i="6"/>
  <c r="G747" i="6"/>
  <c r="I291" i="6"/>
  <c r="H290" i="6"/>
  <c r="F756" i="6"/>
  <c r="I759" i="6"/>
  <c r="I1042" i="6"/>
  <c r="E1038" i="6"/>
  <c r="F1039" i="6"/>
  <c r="H1041" i="6"/>
  <c r="G1040" i="6"/>
  <c r="F1080" i="6"/>
  <c r="H1082" i="6"/>
  <c r="I1083" i="6"/>
  <c r="G1081" i="6"/>
  <c r="G992" i="6"/>
  <c r="G533" i="6"/>
  <c r="E531" i="6"/>
  <c r="I535" i="6"/>
  <c r="H534" i="6"/>
  <c r="F532" i="6"/>
  <c r="G93" i="6"/>
  <c r="H94" i="6"/>
  <c r="E779" i="6"/>
  <c r="H782" i="6"/>
  <c r="I783" i="6"/>
  <c r="F780" i="6"/>
  <c r="G781" i="6"/>
  <c r="I691" i="6"/>
  <c r="H690" i="6"/>
  <c r="G689" i="6"/>
  <c r="F688" i="6"/>
  <c r="F637" i="6"/>
  <c r="I640" i="6"/>
  <c r="E636" i="6"/>
  <c r="H639" i="6"/>
  <c r="G638" i="6"/>
  <c r="I864" i="6"/>
  <c r="H863" i="6"/>
  <c r="F846" i="6"/>
  <c r="H263" i="6"/>
  <c r="F261" i="6"/>
  <c r="E260" i="6"/>
  <c r="I264" i="6"/>
  <c r="G262" i="6"/>
  <c r="I571" i="6"/>
  <c r="H570" i="6"/>
  <c r="G569" i="6"/>
  <c r="E730" i="6"/>
  <c r="H733" i="6"/>
  <c r="I734" i="6"/>
  <c r="F731" i="6"/>
  <c r="G732" i="6"/>
  <c r="F1055" i="6"/>
  <c r="E1054" i="6"/>
  <c r="H1057" i="6"/>
  <c r="G1056" i="6"/>
  <c r="I1058" i="6"/>
  <c r="G695" i="6"/>
  <c r="F694" i="6"/>
  <c r="E693" i="6"/>
  <c r="E753" i="6"/>
  <c r="G755" i="6"/>
  <c r="F754" i="6"/>
  <c r="E53" i="6"/>
  <c r="I57" i="6"/>
  <c r="H56" i="6"/>
  <c r="F54" i="6"/>
  <c r="G55" i="6"/>
  <c r="E197" i="6"/>
  <c r="F198" i="6"/>
  <c r="I201" i="6"/>
  <c r="H200" i="6"/>
  <c r="G199" i="6"/>
  <c r="E997" i="6"/>
  <c r="I1001" i="6"/>
  <c r="G999" i="6"/>
  <c r="F998" i="6"/>
  <c r="H1000" i="6"/>
  <c r="I218" i="6"/>
  <c r="G216" i="6"/>
  <c r="E214" i="6"/>
  <c r="F215" i="6"/>
  <c r="H217" i="6"/>
  <c r="E270" i="6"/>
  <c r="I274" i="6"/>
  <c r="G272" i="6"/>
  <c r="F271" i="6"/>
  <c r="H273" i="6"/>
  <c r="E605" i="6"/>
  <c r="H608" i="6"/>
  <c r="G607" i="6"/>
  <c r="F606" i="6"/>
  <c r="I609" i="6"/>
  <c r="G763" i="6"/>
  <c r="H834" i="6"/>
  <c r="I835" i="6"/>
  <c r="E831" i="6"/>
  <c r="F832" i="6"/>
  <c r="G833" i="6"/>
  <c r="I645" i="6"/>
  <c r="H644" i="6"/>
  <c r="E641" i="6"/>
  <c r="F642" i="6"/>
  <c r="G643" i="6"/>
  <c r="E857" i="6"/>
  <c r="I861" i="6"/>
  <c r="H860" i="6"/>
  <c r="G859" i="6"/>
  <c r="G449" i="6"/>
  <c r="E447" i="6"/>
  <c r="H450" i="6"/>
  <c r="F448" i="6"/>
  <c r="G260" i="6"/>
  <c r="I262" i="6"/>
  <c r="E258" i="6"/>
  <c r="F259" i="6"/>
  <c r="H261" i="6"/>
  <c r="I40" i="6"/>
  <c r="F37" i="6"/>
  <c r="H39" i="6"/>
  <c r="E36" i="6"/>
  <c r="G38" i="6"/>
  <c r="H284" i="6"/>
  <c r="F282" i="6"/>
  <c r="I931" i="6"/>
  <c r="F928" i="6"/>
  <c r="G929" i="6"/>
  <c r="E804" i="6"/>
  <c r="H807" i="6"/>
  <c r="I808" i="6"/>
  <c r="F805" i="6"/>
  <c r="G806" i="6"/>
  <c r="E138" i="6"/>
  <c r="H141" i="6"/>
  <c r="I142" i="6"/>
  <c r="F139" i="6"/>
  <c r="G316" i="6"/>
  <c r="H317" i="6"/>
  <c r="E714" i="6"/>
  <c r="F715" i="6"/>
  <c r="G716" i="6"/>
  <c r="I910" i="6"/>
  <c r="E906" i="6"/>
  <c r="H909" i="6"/>
  <c r="G908" i="6"/>
  <c r="H526" i="6"/>
  <c r="E523" i="6"/>
  <c r="F524" i="6"/>
  <c r="I527" i="6"/>
  <c r="G525" i="6"/>
  <c r="I831" i="6"/>
  <c r="G829" i="6"/>
  <c r="H729" i="6"/>
  <c r="G728" i="6"/>
  <c r="E726" i="6"/>
  <c r="I730" i="6"/>
  <c r="F727" i="6"/>
  <c r="G372" i="6"/>
  <c r="I374" i="6"/>
  <c r="E370" i="6"/>
  <c r="F932" i="6"/>
  <c r="G933" i="6"/>
  <c r="E931" i="6"/>
  <c r="I935" i="6"/>
  <c r="H934" i="6"/>
  <c r="F322" i="6"/>
  <c r="H324" i="6"/>
  <c r="E321" i="6"/>
  <c r="G499" i="6"/>
  <c r="F498" i="6"/>
  <c r="E497" i="6"/>
  <c r="E709" i="6"/>
  <c r="H712" i="6"/>
  <c r="G711" i="6"/>
  <c r="E182" i="6"/>
  <c r="H185" i="6"/>
  <c r="G184" i="6"/>
  <c r="I490" i="6"/>
  <c r="G488" i="6"/>
  <c r="E486" i="6"/>
  <c r="H489" i="6"/>
  <c r="F487" i="6"/>
  <c r="G968" i="6"/>
  <c r="E966" i="6"/>
  <c r="F967" i="6"/>
  <c r="I970" i="6"/>
  <c r="H969" i="6"/>
  <c r="E318" i="6"/>
  <c r="F319" i="6"/>
  <c r="I322" i="6"/>
  <c r="H321" i="6"/>
  <c r="G320" i="6"/>
  <c r="G608" i="6"/>
  <c r="E606" i="6"/>
  <c r="F607" i="6"/>
  <c r="I610" i="6"/>
  <c r="H609" i="6"/>
  <c r="F653" i="6"/>
  <c r="H655" i="6"/>
  <c r="E652" i="6"/>
  <c r="I656" i="6"/>
  <c r="G654" i="6"/>
  <c r="E15" i="6"/>
  <c r="I19" i="6"/>
  <c r="G17" i="6"/>
  <c r="F16" i="6"/>
  <c r="H18" i="6"/>
  <c r="I241" i="6"/>
  <c r="E237" i="6"/>
  <c r="G239" i="6"/>
  <c r="E349" i="6"/>
  <c r="I353" i="6"/>
  <c r="G351" i="6"/>
  <c r="F350" i="6"/>
  <c r="H352" i="6"/>
  <c r="G102" i="6"/>
  <c r="E100" i="6"/>
  <c r="I104" i="6"/>
  <c r="F101" i="6"/>
  <c r="H103" i="6"/>
  <c r="F949" i="6"/>
  <c r="G950" i="6"/>
  <c r="G220" i="6"/>
  <c r="I222" i="6"/>
  <c r="F219" i="6"/>
  <c r="E218" i="6"/>
  <c r="H221" i="6"/>
  <c r="I622" i="6"/>
  <c r="F619" i="6"/>
  <c r="E619" i="6"/>
  <c r="H622" i="6"/>
  <c r="F620" i="6"/>
  <c r="I623" i="6"/>
  <c r="G621" i="6"/>
  <c r="G800" i="6"/>
  <c r="F799" i="6"/>
  <c r="H801" i="6"/>
  <c r="E798" i="6"/>
  <c r="I802" i="6"/>
  <c r="F541" i="6"/>
  <c r="I544" i="6"/>
  <c r="E540" i="6"/>
  <c r="F702" i="6"/>
  <c r="H704" i="6"/>
  <c r="I705" i="6"/>
  <c r="E701" i="6"/>
  <c r="G703" i="6"/>
  <c r="G993" i="6"/>
  <c r="H994" i="6"/>
  <c r="I995" i="6"/>
  <c r="E991" i="6"/>
  <c r="F992" i="6"/>
  <c r="H868" i="6"/>
  <c r="E865" i="6"/>
  <c r="G44" i="6"/>
  <c r="F43" i="6"/>
  <c r="H45" i="6"/>
  <c r="E42" i="6"/>
  <c r="I46" i="6"/>
  <c r="G236" i="6"/>
  <c r="H237" i="6"/>
  <c r="F235" i="6"/>
  <c r="E234" i="6"/>
  <c r="I238" i="6"/>
  <c r="F924" i="6"/>
  <c r="I927" i="6"/>
  <c r="E923" i="6"/>
  <c r="G925" i="6"/>
  <c r="H926" i="6"/>
  <c r="G865" i="6"/>
  <c r="E863" i="6"/>
  <c r="F864" i="6"/>
  <c r="H866" i="6"/>
  <c r="I867" i="6"/>
  <c r="I1010" i="6"/>
  <c r="F1007" i="6"/>
  <c r="H1009" i="6"/>
  <c r="F914" i="6"/>
  <c r="E913" i="6"/>
  <c r="G915" i="6"/>
  <c r="I917" i="6"/>
  <c r="H916" i="6"/>
  <c r="F51" i="6"/>
  <c r="I54" i="6"/>
  <c r="E50" i="6"/>
  <c r="H53" i="6"/>
  <c r="G52" i="6"/>
  <c r="E38" i="6"/>
  <c r="H41" i="6"/>
  <c r="F39" i="6"/>
  <c r="I42" i="6"/>
  <c r="G40" i="6"/>
  <c r="F1023" i="6"/>
  <c r="G1024" i="6"/>
  <c r="E1022" i="6"/>
  <c r="I133" i="6"/>
  <c r="F130" i="6"/>
  <c r="H132" i="6"/>
  <c r="G131" i="6"/>
  <c r="E1045" i="6"/>
  <c r="I298" i="6"/>
  <c r="F295" i="6"/>
  <c r="G296" i="6"/>
  <c r="E294" i="6"/>
  <c r="H297" i="6"/>
  <c r="E710" i="6"/>
  <c r="F711" i="6"/>
  <c r="G712" i="6"/>
  <c r="H713" i="6"/>
  <c r="I714" i="6"/>
  <c r="E454" i="6"/>
  <c r="H457" i="6"/>
  <c r="I458" i="6"/>
  <c r="F455" i="6"/>
  <c r="G456" i="6"/>
  <c r="F136" i="6"/>
  <c r="G137" i="6"/>
  <c r="I139" i="6"/>
  <c r="F176" i="6"/>
  <c r="E175" i="6"/>
  <c r="G177" i="6"/>
  <c r="I179" i="6"/>
  <c r="H178" i="6"/>
  <c r="H199" i="6"/>
  <c r="I200" i="6"/>
  <c r="F197" i="6"/>
  <c r="G198" i="6"/>
  <c r="E196" i="6"/>
  <c r="G406" i="6"/>
  <c r="I408" i="6"/>
  <c r="E404" i="6"/>
  <c r="H407" i="6"/>
  <c r="F405" i="6"/>
  <c r="E858" i="6"/>
  <c r="F859" i="6"/>
  <c r="I862" i="6"/>
  <c r="H861" i="6"/>
  <c r="G860" i="6"/>
  <c r="G1076" i="6"/>
  <c r="H1077" i="6"/>
  <c r="I1078" i="6"/>
  <c r="G637" i="6"/>
  <c r="I639" i="6"/>
  <c r="E635" i="6"/>
  <c r="H638" i="6"/>
  <c r="F636" i="6"/>
  <c r="G891" i="6"/>
  <c r="E889" i="6"/>
  <c r="I893" i="6"/>
  <c r="F890" i="6"/>
  <c r="H892" i="6"/>
  <c r="F959" i="6"/>
  <c r="G960" i="6"/>
  <c r="I962" i="6"/>
  <c r="H961" i="6"/>
  <c r="E958" i="6"/>
  <c r="E483" i="6"/>
  <c r="F484" i="6"/>
  <c r="I487" i="6"/>
  <c r="G485" i="6"/>
  <c r="H486" i="6"/>
  <c r="G269" i="6"/>
  <c r="F268" i="6"/>
  <c r="H270" i="6"/>
  <c r="I271" i="6"/>
  <c r="E267" i="6"/>
  <c r="E152" i="6"/>
  <c r="H155" i="6"/>
  <c r="I156" i="6"/>
  <c r="F153" i="6"/>
  <c r="I161" i="6"/>
  <c r="F158" i="6"/>
  <c r="G159" i="6"/>
  <c r="H160" i="6"/>
  <c r="E157" i="6"/>
  <c r="E861" i="6"/>
  <c r="F862" i="6"/>
  <c r="G863" i="6"/>
  <c r="H864" i="6"/>
  <c r="I865" i="6"/>
  <c r="F1029" i="6"/>
  <c r="H1031" i="6"/>
  <c r="G1030" i="6"/>
  <c r="E1028" i="6"/>
  <c r="I1032" i="6"/>
  <c r="H884" i="6"/>
  <c r="F882" i="6"/>
  <c r="G883" i="6"/>
  <c r="I275" i="6"/>
  <c r="E271" i="6"/>
  <c r="H274" i="6"/>
  <c r="F272" i="6"/>
  <c r="G1016" i="6"/>
  <c r="F1015" i="6"/>
  <c r="I1018" i="6"/>
  <c r="H1017" i="6"/>
  <c r="E1014" i="6"/>
  <c r="E126" i="6"/>
  <c r="I130" i="6"/>
  <c r="H129" i="6"/>
  <c r="G128" i="6"/>
  <c r="F127" i="6"/>
  <c r="H223" i="6"/>
  <c r="F221" i="6"/>
  <c r="E220" i="6"/>
  <c r="G222" i="6"/>
  <c r="I224" i="6"/>
  <c r="G784" i="6"/>
  <c r="I786" i="6"/>
  <c r="H785" i="6"/>
  <c r="I333" i="6"/>
  <c r="G331" i="6"/>
  <c r="E329" i="6"/>
  <c r="H332" i="6"/>
  <c r="F330" i="6"/>
  <c r="E1065" i="6"/>
  <c r="F1066" i="6"/>
  <c r="I1069" i="6"/>
  <c r="H1068" i="6"/>
  <c r="G1067" i="6"/>
  <c r="F720" i="6"/>
  <c r="G721" i="6"/>
  <c r="E719" i="6"/>
  <c r="G581" i="6"/>
  <c r="F580" i="6"/>
  <c r="H983" i="6"/>
  <c r="G189" i="6"/>
  <c r="I117" i="6"/>
  <c r="F114" i="6"/>
  <c r="G115" i="6"/>
  <c r="H116" i="6"/>
  <c r="E113" i="6"/>
  <c r="F242" i="6"/>
  <c r="H244" i="6"/>
  <c r="I245" i="6"/>
  <c r="I354" i="6"/>
  <c r="G352" i="6"/>
  <c r="H353" i="6"/>
  <c r="F351" i="6"/>
  <c r="F237" i="6"/>
  <c r="G238" i="6"/>
  <c r="E236" i="6"/>
  <c r="I240" i="6"/>
  <c r="H239" i="6"/>
  <c r="E268" i="6"/>
  <c r="F269" i="6"/>
  <c r="H271" i="6"/>
  <c r="I272" i="6"/>
  <c r="G270" i="6"/>
  <c r="G422" i="6"/>
  <c r="F941" i="6"/>
  <c r="H943" i="6"/>
  <c r="E940" i="6"/>
  <c r="I944" i="6"/>
  <c r="E957" i="6"/>
  <c r="H960" i="6"/>
  <c r="G959" i="6"/>
  <c r="I961" i="6"/>
  <c r="F958" i="6"/>
  <c r="H519" i="6"/>
  <c r="E516" i="6"/>
  <c r="I520" i="6"/>
  <c r="G518" i="6"/>
  <c r="F517" i="6"/>
  <c r="I637" i="6"/>
  <c r="E633" i="6"/>
  <c r="F634" i="6"/>
  <c r="H636" i="6"/>
  <c r="G635" i="6"/>
  <c r="I503" i="6"/>
  <c r="E499" i="6"/>
  <c r="F500" i="6"/>
  <c r="G501" i="6"/>
  <c r="E751" i="6"/>
  <c r="I755" i="6"/>
  <c r="F752" i="6"/>
  <c r="F586" i="6"/>
  <c r="I589" i="6"/>
  <c r="G587" i="6"/>
  <c r="H588" i="6"/>
  <c r="E585" i="6"/>
  <c r="H333" i="6"/>
  <c r="E330" i="6"/>
  <c r="F331" i="6"/>
  <c r="G332" i="6"/>
  <c r="G401" i="6"/>
  <c r="I403" i="6"/>
  <c r="E399" i="6"/>
  <c r="H206" i="6"/>
  <c r="H366" i="6"/>
  <c r="E363" i="6"/>
  <c r="F364" i="6"/>
  <c r="I367" i="6"/>
  <c r="G365" i="6"/>
  <c r="G116" i="6"/>
  <c r="H117" i="6"/>
  <c r="I118" i="6"/>
  <c r="E114" i="6"/>
  <c r="F115" i="6"/>
  <c r="I742" i="6"/>
  <c r="G740" i="6"/>
  <c r="H741" i="6"/>
  <c r="E738" i="6"/>
  <c r="F739" i="6"/>
  <c r="F1092" i="6"/>
  <c r="G1093" i="6"/>
  <c r="H1094" i="6"/>
  <c r="E1091" i="6"/>
  <c r="I1095" i="6"/>
  <c r="E257" i="6"/>
  <c r="F258" i="6"/>
  <c r="H260" i="6"/>
  <c r="G387" i="6"/>
  <c r="H793" i="6"/>
  <c r="E790" i="6"/>
  <c r="I794" i="6"/>
  <c r="F791" i="6"/>
  <c r="G792" i="6"/>
  <c r="F790" i="6"/>
  <c r="G791" i="6"/>
  <c r="E789" i="6"/>
  <c r="I793" i="6"/>
  <c r="H792" i="6"/>
  <c r="G148" i="6"/>
  <c r="E146" i="6"/>
  <c r="H149" i="6"/>
  <c r="I150" i="6"/>
  <c r="F147" i="6"/>
  <c r="F306" i="6"/>
  <c r="G307" i="6"/>
  <c r="E305" i="6"/>
  <c r="H308" i="6"/>
  <c r="I309" i="6"/>
  <c r="G871" i="6"/>
  <c r="H872" i="6"/>
  <c r="F392" i="6"/>
  <c r="I395" i="6"/>
  <c r="H678" i="6"/>
  <c r="I679" i="6"/>
  <c r="E675" i="6"/>
  <c r="F676" i="6"/>
  <c r="G677" i="6"/>
  <c r="G432" i="6"/>
  <c r="H433" i="6"/>
  <c r="F431" i="6"/>
  <c r="E68" i="6"/>
  <c r="F69" i="6"/>
  <c r="I72" i="6"/>
  <c r="H71" i="6"/>
  <c r="G70" i="6"/>
  <c r="I259" i="6"/>
  <c r="G257" i="6"/>
  <c r="F256" i="6"/>
  <c r="H258" i="6"/>
  <c r="E255" i="6"/>
  <c r="I791" i="6"/>
  <c r="H790" i="6"/>
  <c r="F788" i="6"/>
  <c r="E787" i="6"/>
  <c r="G789" i="6"/>
  <c r="F267" i="6"/>
  <c r="G268" i="6"/>
  <c r="H269" i="6"/>
  <c r="I270" i="6"/>
  <c r="I1086" i="6"/>
  <c r="E1082" i="6"/>
  <c r="G1084" i="6"/>
  <c r="F1083" i="6"/>
  <c r="H1085" i="6"/>
  <c r="G832" i="6"/>
  <c r="F831" i="6"/>
  <c r="H833" i="6"/>
  <c r="I834" i="6"/>
  <c r="G164" i="6"/>
  <c r="H165" i="6"/>
  <c r="F163" i="6"/>
  <c r="E162" i="6"/>
  <c r="I166" i="6"/>
  <c r="I25" i="6"/>
  <c r="H24" i="6"/>
  <c r="G23" i="6"/>
  <c r="F22" i="6"/>
  <c r="E21" i="6"/>
  <c r="G931" i="6"/>
  <c r="H932" i="6"/>
  <c r="E929" i="6"/>
  <c r="I933" i="6"/>
  <c r="F930" i="6"/>
  <c r="G662" i="6"/>
  <c r="I664" i="6"/>
  <c r="H663" i="6"/>
  <c r="E660" i="6"/>
  <c r="F661" i="6"/>
  <c r="E495" i="6"/>
  <c r="G888" i="6"/>
  <c r="H276" i="6"/>
  <c r="I277" i="6"/>
  <c r="G275" i="6"/>
  <c r="F422" i="6"/>
  <c r="I425" i="6"/>
  <c r="E421" i="6"/>
  <c r="G423" i="6"/>
  <c r="H424" i="6"/>
  <c r="H616" i="6"/>
  <c r="I617" i="6"/>
  <c r="E630" i="6"/>
  <c r="H633" i="6"/>
  <c r="I59" i="6"/>
  <c r="F56" i="6"/>
  <c r="E55" i="6"/>
  <c r="G57" i="6"/>
  <c r="H58" i="6"/>
  <c r="F551" i="6"/>
  <c r="I203" i="6"/>
  <c r="F200" i="6"/>
  <c r="H202" i="6"/>
  <c r="E199" i="6"/>
  <c r="G201" i="6"/>
  <c r="G729" i="6"/>
  <c r="I71" i="6"/>
  <c r="E67" i="6"/>
  <c r="H70" i="6"/>
  <c r="G69" i="6"/>
  <c r="F68" i="6"/>
  <c r="F842" i="6"/>
  <c r="E841" i="6"/>
  <c r="H844" i="6"/>
  <c r="I845" i="6"/>
  <c r="G843" i="6"/>
  <c r="E169" i="6"/>
  <c r="I173" i="6"/>
  <c r="G171" i="6"/>
  <c r="H172" i="6"/>
  <c r="F170" i="6"/>
  <c r="H77" i="6"/>
  <c r="I78" i="6"/>
  <c r="G76" i="6"/>
  <c r="I494" i="6"/>
  <c r="H493" i="6"/>
  <c r="F491" i="6"/>
  <c r="E682" i="6"/>
  <c r="G684" i="6"/>
  <c r="I686" i="6"/>
  <c r="F1099" i="6"/>
  <c r="E1098" i="6"/>
  <c r="H918" i="6"/>
  <c r="I919" i="6"/>
  <c r="E915" i="6"/>
  <c r="F916" i="6"/>
  <c r="G917" i="6"/>
  <c r="G864" i="6"/>
  <c r="E862" i="6"/>
  <c r="H865" i="6"/>
  <c r="I866" i="6"/>
  <c r="F863" i="6"/>
  <c r="F773" i="6"/>
  <c r="H775" i="6"/>
  <c r="F34" i="6"/>
  <c r="E33" i="6"/>
  <c r="G35" i="6"/>
  <c r="I37" i="6"/>
  <c r="H36" i="6"/>
  <c r="F162" i="6"/>
  <c r="I165" i="6"/>
  <c r="E161" i="6"/>
  <c r="G163" i="6"/>
  <c r="H164" i="6"/>
  <c r="F290" i="6"/>
  <c r="H292" i="6"/>
  <c r="E289" i="6"/>
  <c r="G291" i="6"/>
  <c r="I293" i="6"/>
  <c r="I661" i="6"/>
  <c r="H660" i="6"/>
  <c r="F658" i="6"/>
  <c r="G659" i="6"/>
  <c r="E657" i="6"/>
  <c r="E309" i="6"/>
  <c r="F310" i="6"/>
  <c r="H312" i="6"/>
  <c r="G311" i="6"/>
  <c r="I313" i="6"/>
  <c r="G439" i="6"/>
  <c r="F438" i="6"/>
  <c r="H440" i="6"/>
  <c r="E437" i="6"/>
  <c r="I441" i="6"/>
  <c r="E599" i="6"/>
  <c r="I603" i="6"/>
  <c r="H31" i="6"/>
  <c r="E28" i="6"/>
  <c r="F29" i="6"/>
  <c r="G30" i="6"/>
  <c r="I32" i="6"/>
  <c r="G528" i="6"/>
  <c r="F527" i="6"/>
  <c r="I530" i="6"/>
  <c r="E526" i="6"/>
  <c r="H529" i="6"/>
  <c r="H151" i="6"/>
  <c r="G150" i="6"/>
  <c r="E148" i="6"/>
  <c r="I152" i="6"/>
  <c r="E588" i="6"/>
  <c r="F879" i="6"/>
  <c r="H881" i="6"/>
  <c r="E878" i="6"/>
  <c r="I882" i="6"/>
  <c r="H114" i="6"/>
  <c r="E380" i="6"/>
  <c r="I384" i="6"/>
  <c r="H383" i="6"/>
  <c r="F381" i="6"/>
  <c r="G382" i="6"/>
  <c r="H79" i="6"/>
  <c r="I80" i="6"/>
  <c r="E76" i="6"/>
  <c r="F77" i="6"/>
  <c r="G78" i="6"/>
  <c r="F543" i="6"/>
  <c r="H182" i="6"/>
  <c r="F180" i="6"/>
  <c r="I183" i="6"/>
  <c r="G181" i="6"/>
  <c r="E179" i="6"/>
  <c r="H80" i="6"/>
  <c r="I81" i="6"/>
  <c r="E77" i="6"/>
  <c r="G79" i="6"/>
  <c r="F78" i="6"/>
  <c r="H962" i="6"/>
  <c r="E959" i="6"/>
  <c r="F960" i="6"/>
  <c r="G961" i="6"/>
  <c r="I963" i="6"/>
  <c r="E762" i="6"/>
  <c r="G764" i="6"/>
  <c r="H765" i="6"/>
  <c r="F763" i="6"/>
  <c r="I766" i="6"/>
  <c r="I942" i="6"/>
  <c r="E938" i="6"/>
  <c r="G940" i="6"/>
  <c r="H941" i="6"/>
  <c r="F939" i="6"/>
  <c r="E875" i="6"/>
  <c r="I879" i="6"/>
  <c r="G877" i="6"/>
  <c r="H878" i="6"/>
  <c r="F876" i="6"/>
  <c r="F1087" i="6"/>
  <c r="I1090" i="6"/>
  <c r="E1086" i="6"/>
  <c r="G1088" i="6"/>
  <c r="H1089" i="6"/>
  <c r="E500" i="6"/>
  <c r="I504" i="6"/>
  <c r="H503" i="6"/>
  <c r="F501" i="6"/>
  <c r="G502" i="6"/>
  <c r="G417" i="6"/>
  <c r="H418" i="6"/>
  <c r="F416" i="6"/>
  <c r="I419" i="6"/>
  <c r="E415" i="6"/>
  <c r="H356" i="6"/>
  <c r="F546" i="6"/>
  <c r="H548" i="6"/>
  <c r="G547" i="6"/>
  <c r="I549" i="6"/>
  <c r="E545" i="6"/>
  <c r="H706" i="6"/>
  <c r="G705" i="6"/>
  <c r="E703" i="6"/>
  <c r="I707" i="6"/>
  <c r="I1050" i="6"/>
  <c r="F1047" i="6"/>
  <c r="H1049" i="6"/>
  <c r="F623" i="6"/>
  <c r="G86" i="6"/>
  <c r="I88" i="6"/>
  <c r="H87" i="6"/>
  <c r="G736" i="6"/>
  <c r="F735" i="6"/>
  <c r="I738" i="6"/>
  <c r="H737" i="6"/>
  <c r="E734" i="6"/>
  <c r="F1012" i="6"/>
  <c r="E1011" i="6"/>
  <c r="G1013" i="6"/>
  <c r="H1014" i="6"/>
  <c r="G641" i="6"/>
  <c r="E639" i="6"/>
  <c r="E801" i="6"/>
  <c r="H804" i="6"/>
  <c r="I805" i="6"/>
  <c r="F802" i="6"/>
  <c r="G803" i="6"/>
  <c r="G227" i="6"/>
  <c r="E225" i="6"/>
  <c r="F226" i="6"/>
  <c r="I229" i="6"/>
  <c r="F383" i="6"/>
  <c r="F509" i="6"/>
  <c r="H511" i="6"/>
  <c r="G510" i="6"/>
  <c r="E508" i="6"/>
  <c r="I512" i="6"/>
  <c r="F976" i="6"/>
  <c r="H978" i="6"/>
  <c r="F427" i="6"/>
  <c r="I430" i="6"/>
  <c r="F656" i="6"/>
  <c r="I659" i="6"/>
  <c r="E655" i="6"/>
  <c r="G657" i="6"/>
  <c r="H658" i="6"/>
  <c r="E1029" i="6"/>
  <c r="E898" i="6"/>
  <c r="G900" i="6"/>
  <c r="H901" i="6"/>
  <c r="I902" i="6"/>
  <c r="F899" i="6"/>
  <c r="G713" i="6"/>
  <c r="E711" i="6"/>
  <c r="H714" i="6"/>
  <c r="I715" i="6"/>
  <c r="F712" i="6"/>
  <c r="F175" i="6"/>
  <c r="I178" i="6"/>
  <c r="I34" i="6"/>
  <c r="E30" i="6"/>
  <c r="H33" i="6"/>
  <c r="G254" i="6"/>
  <c r="E252" i="6"/>
  <c r="H255" i="6"/>
  <c r="I256" i="6"/>
  <c r="F253" i="6"/>
  <c r="I192" i="6"/>
  <c r="F189" i="6"/>
  <c r="H191" i="6"/>
  <c r="E188" i="6"/>
  <c r="G190" i="6"/>
  <c r="I1019" i="6"/>
  <c r="E1015" i="6"/>
  <c r="G1017" i="6"/>
  <c r="I827" i="6"/>
  <c r="F824" i="6"/>
  <c r="G825" i="6"/>
  <c r="E838" i="6"/>
  <c r="H841" i="6"/>
  <c r="I842" i="6"/>
  <c r="G840" i="6"/>
  <c r="F839" i="6"/>
  <c r="E479" i="6"/>
  <c r="F480" i="6"/>
  <c r="I483" i="6"/>
  <c r="H482" i="6"/>
  <c r="G481" i="6"/>
  <c r="F220" i="6"/>
  <c r="E219" i="6"/>
  <c r="I223" i="6"/>
  <c r="G221" i="6"/>
  <c r="H222" i="6"/>
  <c r="G1085" i="6"/>
  <c r="F1084" i="6"/>
  <c r="I1087" i="6"/>
  <c r="H1086" i="6"/>
  <c r="E1083" i="6"/>
  <c r="I538" i="6"/>
  <c r="G536" i="6"/>
  <c r="H537" i="6"/>
  <c r="F535" i="6"/>
  <c r="E534" i="6"/>
  <c r="I149" i="6"/>
  <c r="F146" i="6"/>
  <c r="G147" i="6"/>
  <c r="H148" i="6"/>
  <c r="E145" i="6"/>
  <c r="H404" i="6"/>
  <c r="I405" i="6"/>
  <c r="G403" i="6"/>
  <c r="E401" i="6"/>
  <c r="F402" i="6"/>
  <c r="H900" i="6"/>
  <c r="G899" i="6"/>
  <c r="Y42" i="5"/>
  <c r="AD42" i="5" s="1"/>
  <c r="Y19" i="5"/>
  <c r="AD19" i="5" s="1"/>
  <c r="Y41" i="5"/>
  <c r="AD41" i="5" s="1"/>
  <c r="Y39" i="5"/>
  <c r="AD39" i="5" s="1"/>
  <c r="Y22" i="5"/>
  <c r="AD22" i="5" s="1"/>
  <c r="Y40" i="5"/>
  <c r="AD40" i="5" s="1"/>
  <c r="Y36" i="5"/>
  <c r="AD36" i="5" s="1"/>
  <c r="Y23" i="5"/>
  <c r="AD23" i="5" s="1"/>
  <c r="Y27" i="5"/>
  <c r="AD27" i="5" s="1"/>
  <c r="Y21" i="5"/>
  <c r="AD21" i="5" s="1"/>
  <c r="Y33" i="5"/>
  <c r="AD33" i="5" s="1"/>
  <c r="Y24" i="5"/>
  <c r="AD24" i="5" s="1"/>
  <c r="Y29" i="5"/>
  <c r="AD29" i="5" s="1"/>
  <c r="Y30" i="5"/>
  <c r="AD30" i="5" s="1"/>
  <c r="O444" i="9" l="1"/>
  <c r="J444" i="9"/>
  <c r="O803" i="9"/>
  <c r="J803" i="9"/>
  <c r="J910" i="9"/>
  <c r="O910" i="9"/>
  <c r="J767" i="9"/>
  <c r="O767" i="9"/>
  <c r="J1023" i="9"/>
  <c r="O1023" i="9"/>
  <c r="J768" i="9"/>
  <c r="O768" i="9"/>
  <c r="O177" i="9"/>
  <c r="J177" i="9"/>
  <c r="O154" i="9"/>
  <c r="J154" i="9"/>
  <c r="O394" i="9"/>
  <c r="J394" i="9"/>
  <c r="O134" i="9"/>
  <c r="J134" i="9"/>
  <c r="O851" i="9"/>
  <c r="J851" i="9"/>
  <c r="O443" i="9"/>
  <c r="J443" i="9"/>
  <c r="O699" i="9"/>
  <c r="J699" i="9"/>
  <c r="O955" i="9"/>
  <c r="J955" i="9"/>
  <c r="O1034" i="9"/>
  <c r="J1034" i="9"/>
  <c r="J61" i="9"/>
  <c r="O61" i="9"/>
  <c r="J317" i="9"/>
  <c r="O317" i="9"/>
  <c r="J445" i="9"/>
  <c r="O445" i="9"/>
  <c r="J511" i="9"/>
  <c r="O511" i="9"/>
  <c r="O596" i="9"/>
  <c r="J596" i="9"/>
  <c r="O789" i="9"/>
  <c r="J789" i="9"/>
  <c r="O297" i="9"/>
  <c r="J297" i="9"/>
  <c r="O302" i="9"/>
  <c r="J302" i="9"/>
  <c r="J224" i="9"/>
  <c r="O224" i="9"/>
  <c r="J428" i="9"/>
  <c r="O428" i="9"/>
  <c r="O205" i="9"/>
  <c r="J205" i="9"/>
  <c r="J717" i="9"/>
  <c r="O717" i="9"/>
  <c r="O871" i="9"/>
  <c r="J871" i="9"/>
  <c r="O740" i="9"/>
  <c r="J740" i="9"/>
  <c r="O536" i="9"/>
  <c r="J536" i="9"/>
  <c r="J584" i="9"/>
  <c r="O584" i="9"/>
  <c r="O314" i="9"/>
  <c r="J314" i="9"/>
  <c r="O628" i="9"/>
  <c r="J628" i="9"/>
  <c r="O326" i="9"/>
  <c r="J326" i="9"/>
  <c r="O821" i="9"/>
  <c r="J821" i="9"/>
  <c r="O758" i="9"/>
  <c r="J758" i="9"/>
  <c r="J215" i="9"/>
  <c r="O215" i="9"/>
  <c r="O643" i="9"/>
  <c r="J643" i="9"/>
  <c r="J60" i="9"/>
  <c r="O60" i="9"/>
  <c r="O909" i="9"/>
  <c r="J909" i="9"/>
  <c r="O943" i="9"/>
  <c r="J943" i="9"/>
  <c r="O225" i="9"/>
  <c r="J225" i="9"/>
  <c r="O481" i="9"/>
  <c r="J481" i="9"/>
  <c r="O841" i="9"/>
  <c r="J841" i="9"/>
  <c r="O1082" i="9"/>
  <c r="J1082" i="9"/>
  <c r="O850" i="9"/>
  <c r="J850" i="9"/>
  <c r="O107" i="9"/>
  <c r="J107" i="9"/>
  <c r="O363" i="9"/>
  <c r="J363" i="9"/>
  <c r="O619" i="9"/>
  <c r="J619" i="9"/>
  <c r="O875" i="9"/>
  <c r="J875" i="9"/>
  <c r="J684" i="9"/>
  <c r="O684" i="9"/>
  <c r="J365" i="9"/>
  <c r="O365" i="9"/>
  <c r="O922" i="9"/>
  <c r="J922" i="9"/>
  <c r="J960" i="9"/>
  <c r="O960" i="9"/>
  <c r="O790" i="9"/>
  <c r="J790" i="9"/>
  <c r="O1027" i="9"/>
  <c r="J1027" i="9"/>
  <c r="O388" i="9"/>
  <c r="J388" i="9"/>
  <c r="O772" i="9"/>
  <c r="J772" i="9"/>
  <c r="O1028" i="9"/>
  <c r="J1028" i="9"/>
  <c r="O182" i="9"/>
  <c r="J182" i="9"/>
  <c r="J631" i="9"/>
  <c r="O631" i="9"/>
  <c r="O744" i="9"/>
  <c r="J744" i="9"/>
  <c r="O345" i="9"/>
  <c r="J345" i="9"/>
  <c r="O819" i="9"/>
  <c r="J819" i="9"/>
  <c r="J494" i="9"/>
  <c r="O494" i="9"/>
  <c r="O723" i="9"/>
  <c r="J723" i="9"/>
  <c r="O432" i="9"/>
  <c r="J432" i="9"/>
  <c r="O604" i="9"/>
  <c r="J604" i="9"/>
  <c r="J860" i="9"/>
  <c r="O860" i="9"/>
  <c r="O957" i="9"/>
  <c r="J957" i="9"/>
  <c r="O925" i="9"/>
  <c r="J925" i="9"/>
  <c r="J703" i="9"/>
  <c r="O703" i="9"/>
  <c r="J959" i="9"/>
  <c r="O959" i="9"/>
  <c r="J704" i="9"/>
  <c r="O704" i="9"/>
  <c r="O113" i="9"/>
  <c r="J113" i="9"/>
  <c r="O945" i="9"/>
  <c r="J945" i="9"/>
  <c r="O295" i="9"/>
  <c r="J295" i="9"/>
  <c r="O874" i="9"/>
  <c r="J874" i="9"/>
  <c r="O513" i="9"/>
  <c r="J513" i="9"/>
  <c r="O785" i="9"/>
  <c r="J785" i="9"/>
  <c r="O1031" i="9"/>
  <c r="J1031" i="9"/>
  <c r="J1096" i="9"/>
  <c r="O1096" i="9"/>
  <c r="O342" i="9"/>
  <c r="J342" i="9"/>
  <c r="O502" i="9"/>
  <c r="J502" i="9"/>
  <c r="J472" i="9"/>
  <c r="O472" i="9"/>
  <c r="O857" i="9"/>
  <c r="J857" i="9"/>
  <c r="O258" i="9"/>
  <c r="J258" i="9"/>
  <c r="J43" i="9"/>
  <c r="O43" i="9"/>
  <c r="J171" i="9"/>
  <c r="O171" i="9"/>
  <c r="O299" i="9"/>
  <c r="J299" i="9"/>
  <c r="J427" i="9"/>
  <c r="O427" i="9"/>
  <c r="J683" i="9"/>
  <c r="O683" i="9"/>
  <c r="J172" i="9"/>
  <c r="O172" i="9"/>
  <c r="O396" i="9"/>
  <c r="J396" i="9"/>
  <c r="O45" i="9"/>
  <c r="J45" i="9"/>
  <c r="J669" i="9"/>
  <c r="O669" i="9"/>
  <c r="O650" i="9"/>
  <c r="J650" i="9"/>
  <c r="J495" i="9"/>
  <c r="O495" i="9"/>
  <c r="O641" i="9"/>
  <c r="J641" i="9"/>
  <c r="J624" i="9"/>
  <c r="O624" i="9"/>
  <c r="J1024" i="9"/>
  <c r="O1024" i="9"/>
  <c r="O33" i="9"/>
  <c r="J33" i="9"/>
  <c r="J632" i="9"/>
  <c r="O632" i="9"/>
  <c r="O1091" i="9"/>
  <c r="J1091" i="9"/>
  <c r="O196" i="9"/>
  <c r="J196" i="9"/>
  <c r="O580" i="9"/>
  <c r="J580" i="9"/>
  <c r="O836" i="9"/>
  <c r="J836" i="9"/>
  <c r="O1092" i="9"/>
  <c r="J1092" i="9"/>
  <c r="O517" i="9"/>
  <c r="J517" i="9"/>
  <c r="O773" i="9"/>
  <c r="J773" i="9"/>
  <c r="O311" i="9"/>
  <c r="J311" i="9"/>
  <c r="J39" i="9"/>
  <c r="O39" i="9"/>
  <c r="O1000" i="9"/>
  <c r="J1000" i="9"/>
  <c r="J889" i="9"/>
  <c r="O889" i="9"/>
  <c r="J238" i="9"/>
  <c r="O238" i="9"/>
  <c r="O1042" i="9"/>
  <c r="J1042" i="9"/>
  <c r="O405" i="9"/>
  <c r="J405" i="9"/>
  <c r="O1097" i="9"/>
  <c r="J1097" i="9"/>
  <c r="O84" i="9"/>
  <c r="J84" i="9"/>
  <c r="O212" i="9"/>
  <c r="J212" i="9"/>
  <c r="O468" i="9"/>
  <c r="J468" i="9"/>
  <c r="O724" i="9"/>
  <c r="J724" i="9"/>
  <c r="O980" i="9"/>
  <c r="J980" i="9"/>
  <c r="O278" i="9"/>
  <c r="J278" i="9"/>
  <c r="O533" i="9"/>
  <c r="J533" i="9"/>
  <c r="O582" i="9"/>
  <c r="J582" i="9"/>
  <c r="O567" i="9"/>
  <c r="J567" i="9"/>
  <c r="O489" i="9"/>
  <c r="J489" i="9"/>
  <c r="J974" i="9"/>
  <c r="O974" i="9"/>
  <c r="O686" i="9"/>
  <c r="J686" i="9"/>
  <c r="J266" i="9"/>
  <c r="O266" i="9"/>
  <c r="J138" i="9"/>
  <c r="O138" i="9"/>
  <c r="O823" i="9"/>
  <c r="J823" i="9"/>
  <c r="O356" i="9"/>
  <c r="J356" i="9"/>
  <c r="O612" i="9"/>
  <c r="J612" i="9"/>
  <c r="O996" i="9"/>
  <c r="J996" i="9"/>
  <c r="O598" i="9"/>
  <c r="J598" i="9"/>
  <c r="O599" i="9"/>
  <c r="J599" i="9"/>
  <c r="J199" i="9"/>
  <c r="O199" i="9"/>
  <c r="O809" i="9"/>
  <c r="J809" i="9"/>
  <c r="O185" i="9"/>
  <c r="J185" i="9"/>
  <c r="O914" i="9"/>
  <c r="J914" i="9"/>
  <c r="J734" i="9"/>
  <c r="O734" i="9"/>
  <c r="J63" i="9"/>
  <c r="O63" i="9"/>
  <c r="O915" i="9"/>
  <c r="J915" i="9"/>
  <c r="J221" i="9"/>
  <c r="O221" i="9"/>
  <c r="J733" i="9"/>
  <c r="O733" i="9"/>
  <c r="O906" i="9"/>
  <c r="J906" i="9"/>
  <c r="O983" i="9"/>
  <c r="J983" i="9"/>
  <c r="O1011" i="9"/>
  <c r="J1011" i="9"/>
  <c r="O372" i="9"/>
  <c r="J372" i="9"/>
  <c r="O1012" i="9"/>
  <c r="J1012" i="9"/>
  <c r="O437" i="9"/>
  <c r="J437" i="9"/>
  <c r="O949" i="9"/>
  <c r="J949" i="9"/>
  <c r="O615" i="9"/>
  <c r="J615" i="9"/>
  <c r="J728" i="9"/>
  <c r="O728" i="9"/>
  <c r="O73" i="9"/>
  <c r="J73" i="9"/>
  <c r="O553" i="9"/>
  <c r="J553" i="9"/>
  <c r="J366" i="9"/>
  <c r="O366" i="9"/>
  <c r="O79" i="9"/>
  <c r="J79" i="9"/>
  <c r="J236" i="9"/>
  <c r="O236" i="9"/>
  <c r="J109" i="9"/>
  <c r="O109" i="9"/>
  <c r="J431" i="9"/>
  <c r="O431" i="9"/>
  <c r="O407" i="9"/>
  <c r="J407" i="9"/>
  <c r="O346" i="9"/>
  <c r="J346" i="9"/>
  <c r="O260" i="9"/>
  <c r="J260" i="9"/>
  <c r="O516" i="9"/>
  <c r="J516" i="9"/>
  <c r="O644" i="9"/>
  <c r="J644" i="9"/>
  <c r="O900" i="9"/>
  <c r="J900" i="9"/>
  <c r="O581" i="9"/>
  <c r="J581" i="9"/>
  <c r="O837" i="9"/>
  <c r="J837" i="9"/>
  <c r="O1093" i="9"/>
  <c r="J1093" i="9"/>
  <c r="O872" i="9"/>
  <c r="J872" i="9"/>
  <c r="O103" i="9"/>
  <c r="J103" i="9"/>
  <c r="O231" i="9"/>
  <c r="J231" i="9"/>
  <c r="J1017" i="9"/>
  <c r="O1017" i="9"/>
  <c r="J89" i="9"/>
  <c r="O89" i="9"/>
  <c r="O29" i="9"/>
  <c r="J29" i="9"/>
  <c r="J830" i="9"/>
  <c r="O830" i="9"/>
  <c r="J159" i="9"/>
  <c r="O159" i="9"/>
  <c r="O259" i="9"/>
  <c r="J259" i="9"/>
  <c r="O123" i="9"/>
  <c r="J123" i="9"/>
  <c r="O379" i="9"/>
  <c r="J379" i="9"/>
  <c r="O635" i="9"/>
  <c r="J635" i="9"/>
  <c r="O891" i="9"/>
  <c r="J891" i="9"/>
  <c r="O540" i="9"/>
  <c r="J540" i="9"/>
  <c r="O253" i="9"/>
  <c r="J253" i="9"/>
  <c r="O1065" i="9"/>
  <c r="J1065" i="9"/>
  <c r="J938" i="9"/>
  <c r="O938" i="9"/>
  <c r="J447" i="9"/>
  <c r="O447" i="9"/>
  <c r="J976" i="9"/>
  <c r="O976" i="9"/>
  <c r="O455" i="9"/>
  <c r="J455" i="9"/>
  <c r="O362" i="9"/>
  <c r="J362" i="9"/>
  <c r="O1094" i="9"/>
  <c r="J1094" i="9"/>
  <c r="O20" i="9"/>
  <c r="J20" i="9"/>
  <c r="O148" i="9"/>
  <c r="J148" i="9"/>
  <c r="O276" i="9"/>
  <c r="J276" i="9"/>
  <c r="O404" i="9"/>
  <c r="J404" i="9"/>
  <c r="O532" i="9"/>
  <c r="J532" i="9"/>
  <c r="O660" i="9"/>
  <c r="J660" i="9"/>
  <c r="O788" i="9"/>
  <c r="J788" i="9"/>
  <c r="O916" i="9"/>
  <c r="J916" i="9"/>
  <c r="O1044" i="9"/>
  <c r="J1044" i="9"/>
  <c r="O198" i="9"/>
  <c r="J198" i="9"/>
  <c r="O597" i="9"/>
  <c r="J597" i="9"/>
  <c r="O853" i="9"/>
  <c r="J853" i="9"/>
  <c r="O806" i="9"/>
  <c r="J806" i="9"/>
  <c r="O1014" i="9"/>
  <c r="J1014" i="9"/>
  <c r="J119" i="9"/>
  <c r="O119" i="9"/>
  <c r="O807" i="9"/>
  <c r="J807" i="9"/>
  <c r="O233" i="9"/>
  <c r="J233" i="9"/>
  <c r="O585" i="9"/>
  <c r="J585" i="9"/>
  <c r="J509" i="9"/>
  <c r="O509" i="9"/>
  <c r="J510" i="9"/>
  <c r="O510" i="9"/>
  <c r="J862" i="9"/>
  <c r="O862" i="9"/>
  <c r="O835" i="9"/>
  <c r="J835" i="9"/>
  <c r="O223" i="9"/>
  <c r="J223" i="9"/>
  <c r="J512" i="9"/>
  <c r="O512" i="9"/>
  <c r="O323" i="9"/>
  <c r="J323" i="9"/>
  <c r="J939" i="9"/>
  <c r="O939" i="9"/>
  <c r="O301" i="9"/>
  <c r="J301" i="9"/>
  <c r="J187" i="9"/>
  <c r="O187" i="9"/>
  <c r="J188" i="9"/>
  <c r="O188" i="9"/>
  <c r="O636" i="9"/>
  <c r="J636" i="9"/>
  <c r="J189" i="9"/>
  <c r="O189" i="9"/>
  <c r="J701" i="9"/>
  <c r="O701" i="9"/>
  <c r="J1040" i="9"/>
  <c r="O1040" i="9"/>
  <c r="O648" i="9"/>
  <c r="J648" i="9"/>
  <c r="O340" i="9"/>
  <c r="J340" i="9"/>
  <c r="O852" i="9"/>
  <c r="J852" i="9"/>
  <c r="O1045" i="9"/>
  <c r="J1045" i="9"/>
  <c r="O55" i="9"/>
  <c r="J55" i="9"/>
  <c r="J41" i="9"/>
  <c r="O41" i="9"/>
  <c r="O1074" i="9"/>
  <c r="J1074" i="9"/>
  <c r="O451" i="9"/>
  <c r="J451" i="9"/>
  <c r="J888" i="9"/>
  <c r="O888" i="9"/>
  <c r="O843" i="9"/>
  <c r="J843" i="9"/>
  <c r="J672" i="9"/>
  <c r="O672" i="9"/>
  <c r="O209" i="9"/>
  <c r="J209" i="9"/>
  <c r="O633" i="9"/>
  <c r="J633" i="9"/>
  <c r="J219" i="9"/>
  <c r="O219" i="9"/>
  <c r="J477" i="9"/>
  <c r="O477" i="9"/>
  <c r="J287" i="9"/>
  <c r="O287" i="9"/>
  <c r="O244" i="9"/>
  <c r="J244" i="9"/>
  <c r="O756" i="9"/>
  <c r="J756" i="9"/>
  <c r="O693" i="9"/>
  <c r="J693" i="9"/>
  <c r="O659" i="9"/>
  <c r="J659" i="9"/>
  <c r="O300" i="9"/>
  <c r="J300" i="9"/>
  <c r="O921" i="9"/>
  <c r="J921" i="9"/>
  <c r="O858" i="9"/>
  <c r="J858" i="9"/>
  <c r="J92" i="9"/>
  <c r="O92" i="9"/>
  <c r="O700" i="9"/>
  <c r="J700" i="9"/>
  <c r="O557" i="9"/>
  <c r="J557" i="9"/>
  <c r="J989" i="9"/>
  <c r="O989" i="9"/>
  <c r="J170" i="9"/>
  <c r="O170" i="9"/>
  <c r="O433" i="9"/>
  <c r="J433" i="9"/>
  <c r="O343" i="9"/>
  <c r="J343" i="9"/>
  <c r="J591" i="9"/>
  <c r="O591" i="9"/>
  <c r="J720" i="9"/>
  <c r="O720" i="9"/>
  <c r="O129" i="9"/>
  <c r="J129" i="9"/>
  <c r="O257" i="9"/>
  <c r="J257" i="9"/>
  <c r="O993" i="9"/>
  <c r="J993" i="9"/>
  <c r="O1048" i="9"/>
  <c r="J1048" i="9"/>
  <c r="O529" i="9"/>
  <c r="J529" i="9"/>
  <c r="O801" i="9"/>
  <c r="J801" i="9"/>
  <c r="O1063" i="9"/>
  <c r="J1063" i="9"/>
  <c r="J505" i="9"/>
  <c r="O505" i="9"/>
  <c r="O70" i="9"/>
  <c r="J70" i="9"/>
  <c r="O358" i="9"/>
  <c r="J358" i="9"/>
  <c r="O360" i="9"/>
  <c r="J360" i="9"/>
  <c r="J90" i="9"/>
  <c r="O90" i="9"/>
  <c r="O34" i="9"/>
  <c r="J34" i="9"/>
  <c r="O124" i="9"/>
  <c r="J124" i="9"/>
  <c r="J682" i="9"/>
  <c r="O682" i="9"/>
  <c r="J751" i="9"/>
  <c r="O751" i="9"/>
  <c r="J1007" i="9"/>
  <c r="O1007" i="9"/>
  <c r="J880" i="9"/>
  <c r="O880" i="9"/>
  <c r="O273" i="9"/>
  <c r="J273" i="9"/>
  <c r="O390" i="9"/>
  <c r="J390" i="9"/>
  <c r="O460" i="9"/>
  <c r="J460" i="9"/>
  <c r="J1068" i="9"/>
  <c r="O1068" i="9"/>
  <c r="J1085" i="9"/>
  <c r="O1085" i="9"/>
  <c r="O689" i="9"/>
  <c r="J689" i="9"/>
  <c r="O977" i="9"/>
  <c r="J977" i="9"/>
  <c r="O321" i="9"/>
  <c r="J321" i="9"/>
  <c r="O280" i="9"/>
  <c r="J280" i="9"/>
  <c r="O28" i="9"/>
  <c r="J28" i="9"/>
  <c r="J940" i="9"/>
  <c r="O940" i="9"/>
  <c r="O905" i="9"/>
  <c r="J905" i="9"/>
  <c r="O721" i="9"/>
  <c r="J721" i="9"/>
  <c r="J655" i="9"/>
  <c r="O655" i="9"/>
  <c r="J784" i="9"/>
  <c r="O784" i="9"/>
  <c r="J762" i="9"/>
  <c r="O762" i="9"/>
  <c r="O665" i="9"/>
  <c r="J665" i="9"/>
  <c r="O26" i="9"/>
  <c r="J26" i="9"/>
  <c r="J926" i="9"/>
  <c r="O926" i="9"/>
  <c r="O610" i="9"/>
  <c r="J610" i="9"/>
  <c r="O75" i="9"/>
  <c r="J75" i="9"/>
  <c r="O587" i="9"/>
  <c r="J587" i="9"/>
  <c r="O1099" i="9"/>
  <c r="J1099" i="9"/>
  <c r="O204" i="9"/>
  <c r="J204" i="9"/>
  <c r="O652" i="9"/>
  <c r="J652" i="9"/>
  <c r="O77" i="9"/>
  <c r="J77" i="9"/>
  <c r="J461" i="9"/>
  <c r="O461" i="9"/>
  <c r="O826" i="9"/>
  <c r="J826" i="9"/>
  <c r="J399" i="9"/>
  <c r="O399" i="9"/>
  <c r="O966" i="9"/>
  <c r="J966" i="9"/>
  <c r="O100" i="9"/>
  <c r="J100" i="9"/>
  <c r="O484" i="9"/>
  <c r="J484" i="9"/>
  <c r="O868" i="9"/>
  <c r="J868" i="9"/>
  <c r="O86" i="9"/>
  <c r="J86" i="9"/>
  <c r="O677" i="9"/>
  <c r="J677" i="9"/>
  <c r="O551" i="9"/>
  <c r="J551" i="9"/>
  <c r="J334" i="9"/>
  <c r="O334" i="9"/>
  <c r="O1090" i="9"/>
  <c r="J1090" i="9"/>
  <c r="J272" i="9"/>
  <c r="O272" i="9"/>
  <c r="O385" i="9"/>
  <c r="J385" i="9"/>
  <c r="O792" i="9"/>
  <c r="J792" i="9"/>
  <c r="O116" i="9"/>
  <c r="J116" i="9"/>
  <c r="O500" i="9"/>
  <c r="J500" i="9"/>
  <c r="O884" i="9"/>
  <c r="J884" i="9"/>
  <c r="O565" i="9"/>
  <c r="J565" i="9"/>
  <c r="O1077" i="9"/>
  <c r="J1077" i="9"/>
  <c r="O614" i="9"/>
  <c r="J614" i="9"/>
  <c r="J87" i="9"/>
  <c r="O87" i="9"/>
  <c r="O329" i="9"/>
  <c r="J329" i="9"/>
  <c r="O814" i="9"/>
  <c r="J814" i="9"/>
  <c r="O202" i="9"/>
  <c r="J202" i="9"/>
  <c r="J267" i="9"/>
  <c r="O267" i="9"/>
  <c r="J523" i="9"/>
  <c r="O523" i="9"/>
  <c r="O348" i="9"/>
  <c r="J348" i="9"/>
  <c r="J556" i="9"/>
  <c r="O556" i="9"/>
  <c r="J141" i="9"/>
  <c r="O141" i="9"/>
  <c r="J397" i="9"/>
  <c r="O397" i="9"/>
  <c r="J621" i="9"/>
  <c r="O621" i="9"/>
  <c r="O250" i="9"/>
  <c r="J250" i="9"/>
  <c r="J335" i="9"/>
  <c r="O335" i="9"/>
  <c r="J471" i="9"/>
  <c r="O471" i="9"/>
  <c r="O488" i="9"/>
  <c r="J488" i="9"/>
  <c r="O410" i="9"/>
  <c r="J410" i="9"/>
  <c r="O1059" i="9"/>
  <c r="J1059" i="9"/>
  <c r="O36" i="9"/>
  <c r="J36" i="9"/>
  <c r="O164" i="9"/>
  <c r="J164" i="9"/>
  <c r="O292" i="9"/>
  <c r="J292" i="9"/>
  <c r="O420" i="9"/>
  <c r="J420" i="9"/>
  <c r="O548" i="9"/>
  <c r="J548" i="9"/>
  <c r="O676" i="9"/>
  <c r="J676" i="9"/>
  <c r="O804" i="9"/>
  <c r="J804" i="9"/>
  <c r="O932" i="9"/>
  <c r="J932" i="9"/>
  <c r="O1060" i="9"/>
  <c r="J1060" i="9"/>
  <c r="O214" i="9"/>
  <c r="J214" i="9"/>
  <c r="O694" i="9"/>
  <c r="J694" i="9"/>
  <c r="O485" i="9"/>
  <c r="J485" i="9"/>
  <c r="O741" i="9"/>
  <c r="J741" i="9"/>
  <c r="O997" i="9"/>
  <c r="J997" i="9"/>
  <c r="O534" i="9"/>
  <c r="J534" i="9"/>
  <c r="O838" i="9"/>
  <c r="J838" i="9"/>
  <c r="O1046" i="9"/>
  <c r="J1046" i="9"/>
  <c r="J727" i="9"/>
  <c r="O727" i="9"/>
  <c r="O359" i="9"/>
  <c r="J359" i="9"/>
  <c r="O855" i="9"/>
  <c r="J855" i="9"/>
  <c r="J121" i="9"/>
  <c r="O121" i="9"/>
  <c r="J249" i="9"/>
  <c r="O249" i="9"/>
  <c r="J377" i="9"/>
  <c r="O377" i="9"/>
  <c r="J605" i="9"/>
  <c r="O605" i="9"/>
  <c r="J542" i="9"/>
  <c r="O542" i="9"/>
  <c r="J1087" i="9"/>
  <c r="O1087" i="9"/>
  <c r="O867" i="9"/>
  <c r="J867" i="9"/>
  <c r="J239" i="9"/>
  <c r="O239" i="9"/>
  <c r="O355" i="9"/>
  <c r="J355" i="9"/>
  <c r="O775" i="9"/>
  <c r="J775" i="9"/>
  <c r="O68" i="9"/>
  <c r="J68" i="9"/>
  <c r="O324" i="9"/>
  <c r="J324" i="9"/>
  <c r="O452" i="9"/>
  <c r="J452" i="9"/>
  <c r="O708" i="9"/>
  <c r="J708" i="9"/>
  <c r="O964" i="9"/>
  <c r="J964" i="9"/>
  <c r="O38" i="9"/>
  <c r="J38" i="9"/>
  <c r="O1029" i="9"/>
  <c r="J1029" i="9"/>
  <c r="O710" i="9"/>
  <c r="J710" i="9"/>
  <c r="O870" i="9"/>
  <c r="J870" i="9"/>
  <c r="O153" i="9"/>
  <c r="J153" i="9"/>
  <c r="J622" i="9"/>
  <c r="O622" i="9"/>
  <c r="O435" i="9"/>
  <c r="J435" i="9"/>
  <c r="O602" i="9"/>
  <c r="J602" i="9"/>
  <c r="O877" i="9"/>
  <c r="J877" i="9"/>
  <c r="O1025" i="9"/>
  <c r="J1025" i="9"/>
  <c r="J911" i="9"/>
  <c r="O911" i="9"/>
  <c r="O601" i="9"/>
  <c r="J601" i="9"/>
  <c r="O666" i="9"/>
  <c r="J666" i="9"/>
  <c r="O331" i="9"/>
  <c r="J331" i="9"/>
  <c r="O65" i="9"/>
  <c r="J65" i="9"/>
  <c r="O228" i="9"/>
  <c r="J228" i="9"/>
  <c r="O44" i="9"/>
  <c r="J44" i="9"/>
  <c r="O284" i="9"/>
  <c r="J284" i="9"/>
  <c r="J812" i="9"/>
  <c r="O812" i="9"/>
  <c r="O956" i="9"/>
  <c r="J956" i="9"/>
  <c r="O737" i="9"/>
  <c r="J737" i="9"/>
  <c r="O1041" i="9"/>
  <c r="J1041" i="9"/>
  <c r="J928" i="9"/>
  <c r="O928" i="9"/>
  <c r="O465" i="9"/>
  <c r="J465" i="9"/>
  <c r="O904" i="9"/>
  <c r="J904" i="9"/>
  <c r="O263" i="9"/>
  <c r="J263" i="9"/>
  <c r="J368" i="9"/>
  <c r="O368" i="9"/>
  <c r="O369" i="9"/>
  <c r="J369" i="9"/>
  <c r="O294" i="9"/>
  <c r="J294" i="9"/>
  <c r="O328" i="9"/>
  <c r="J328" i="9"/>
  <c r="O132" i="9"/>
  <c r="J132" i="9"/>
  <c r="O716" i="9"/>
  <c r="J716" i="9"/>
  <c r="O892" i="9"/>
  <c r="J892" i="9"/>
  <c r="J573" i="9"/>
  <c r="O573" i="9"/>
  <c r="O973" i="9"/>
  <c r="J973" i="9"/>
  <c r="O618" i="9"/>
  <c r="J618" i="9"/>
  <c r="O897" i="9"/>
  <c r="J897" i="9"/>
  <c r="O607" i="9"/>
  <c r="J607" i="9"/>
  <c r="O735" i="9"/>
  <c r="J735" i="9"/>
  <c r="O863" i="9"/>
  <c r="J863" i="9"/>
  <c r="O991" i="9"/>
  <c r="J991" i="9"/>
  <c r="O145" i="9"/>
  <c r="J145" i="9"/>
  <c r="O289" i="9"/>
  <c r="J289" i="9"/>
  <c r="O519" i="9"/>
  <c r="J519" i="9"/>
  <c r="J761" i="9"/>
  <c r="O761" i="9"/>
  <c r="O522" i="9"/>
  <c r="J522" i="9"/>
  <c r="O545" i="9"/>
  <c r="J545" i="9"/>
  <c r="O1079" i="9"/>
  <c r="J1079" i="9"/>
  <c r="O102" i="9"/>
  <c r="J102" i="9"/>
  <c r="J248" i="9"/>
  <c r="O248" i="9"/>
  <c r="J376" i="9"/>
  <c r="O376" i="9"/>
  <c r="O568" i="9"/>
  <c r="J568" i="9"/>
  <c r="J506" i="9"/>
  <c r="O506" i="9"/>
  <c r="O106" i="9"/>
  <c r="J106" i="9"/>
  <c r="O771" i="9"/>
  <c r="J771" i="9"/>
  <c r="O178" i="9"/>
  <c r="J178" i="9"/>
  <c r="O908" i="9"/>
  <c r="J908" i="9"/>
  <c r="J752" i="9"/>
  <c r="O752" i="9"/>
  <c r="O1080" i="9"/>
  <c r="J1080" i="9"/>
  <c r="O392" i="9"/>
  <c r="J392" i="9"/>
  <c r="O393" i="9"/>
  <c r="J393" i="9"/>
  <c r="J840" i="9"/>
  <c r="O840" i="9"/>
  <c r="O438" i="9"/>
  <c r="J438" i="9"/>
  <c r="O824" i="9"/>
  <c r="J824" i="9"/>
  <c r="O546" i="9"/>
  <c r="J546" i="9"/>
  <c r="O282" i="9"/>
  <c r="J282" i="9"/>
  <c r="J778" i="9"/>
  <c r="O778" i="9"/>
  <c r="O454" i="9"/>
  <c r="J454" i="9"/>
  <c r="O312" i="9"/>
  <c r="J312" i="9"/>
  <c r="O738" i="9"/>
  <c r="J738" i="9"/>
  <c r="O972" i="9"/>
  <c r="J972" i="9"/>
  <c r="O1057" i="9"/>
  <c r="J1057" i="9"/>
  <c r="O687" i="9"/>
  <c r="J687" i="9"/>
  <c r="O649" i="9"/>
  <c r="J649" i="9"/>
  <c r="O769" i="9"/>
  <c r="J769" i="9"/>
  <c r="J58" i="9"/>
  <c r="O58" i="9"/>
  <c r="O27" i="9"/>
  <c r="J27" i="9"/>
  <c r="O155" i="9"/>
  <c r="J155" i="9"/>
  <c r="O283" i="9"/>
  <c r="J283" i="9"/>
  <c r="O411" i="9"/>
  <c r="J411" i="9"/>
  <c r="O539" i="9"/>
  <c r="J539" i="9"/>
  <c r="O667" i="9"/>
  <c r="J667" i="9"/>
  <c r="O795" i="9"/>
  <c r="J795" i="9"/>
  <c r="O923" i="9"/>
  <c r="J923" i="9"/>
  <c r="O1051" i="9"/>
  <c r="J1051" i="9"/>
  <c r="J140" i="9"/>
  <c r="O140" i="9"/>
  <c r="O380" i="9"/>
  <c r="J380" i="9"/>
  <c r="O157" i="9"/>
  <c r="J157" i="9"/>
  <c r="J413" i="9"/>
  <c r="O413" i="9"/>
  <c r="J653" i="9"/>
  <c r="O653" i="9"/>
  <c r="J829" i="9"/>
  <c r="O829" i="9"/>
  <c r="O570" i="9"/>
  <c r="J570" i="9"/>
  <c r="O351" i="9"/>
  <c r="J351" i="9"/>
  <c r="O479" i="9"/>
  <c r="J479" i="9"/>
  <c r="O625" i="9"/>
  <c r="J625" i="9"/>
  <c r="O608" i="9"/>
  <c r="J608" i="9"/>
  <c r="J1008" i="9"/>
  <c r="O1008" i="9"/>
  <c r="O17" i="9"/>
  <c r="J17" i="9"/>
  <c r="O1062" i="9"/>
  <c r="J1062" i="9"/>
  <c r="O616" i="9"/>
  <c r="J616" i="9"/>
  <c r="O745" i="9"/>
  <c r="J745" i="9"/>
  <c r="O426" i="9"/>
  <c r="J426" i="9"/>
  <c r="O1075" i="9"/>
  <c r="J1075" i="9"/>
  <c r="O711" i="9"/>
  <c r="J711" i="9"/>
  <c r="O52" i="9"/>
  <c r="J52" i="9"/>
  <c r="O180" i="9"/>
  <c r="J180" i="9"/>
  <c r="O308" i="9"/>
  <c r="J308" i="9"/>
  <c r="O436" i="9"/>
  <c r="J436" i="9"/>
  <c r="O564" i="9"/>
  <c r="J564" i="9"/>
  <c r="O692" i="9"/>
  <c r="J692" i="9"/>
  <c r="O820" i="9"/>
  <c r="J820" i="9"/>
  <c r="O948" i="9"/>
  <c r="J948" i="9"/>
  <c r="O1076" i="9"/>
  <c r="J1076" i="9"/>
  <c r="O22" i="9"/>
  <c r="J22" i="9"/>
  <c r="O246" i="9"/>
  <c r="J246" i="9"/>
  <c r="O550" i="9"/>
  <c r="J550" i="9"/>
  <c r="O854" i="9"/>
  <c r="J854" i="9"/>
  <c r="O151" i="9"/>
  <c r="J151" i="9"/>
  <c r="J375" i="9"/>
  <c r="O375" i="9"/>
  <c r="J887" i="9"/>
  <c r="O887" i="9"/>
  <c r="J137" i="9"/>
  <c r="O137" i="9"/>
  <c r="J265" i="9"/>
  <c r="O265" i="9"/>
  <c r="O409" i="9"/>
  <c r="J409" i="9"/>
  <c r="O845" i="9"/>
  <c r="J845" i="9"/>
  <c r="J222" i="9"/>
  <c r="O222" i="9"/>
  <c r="O558" i="9"/>
  <c r="J558" i="9"/>
  <c r="O994" i="9"/>
  <c r="J994" i="9"/>
  <c r="O600" i="9"/>
  <c r="J600" i="9"/>
  <c r="O387" i="9"/>
  <c r="J387" i="9"/>
  <c r="Y31" i="5"/>
  <c r="AD31" i="5" s="1"/>
  <c r="Y37" i="5"/>
  <c r="AD37" i="5" s="1"/>
  <c r="F157" i="6"/>
  <c r="H159" i="6"/>
  <c r="G158" i="6"/>
  <c r="E156" i="6"/>
  <c r="G91" i="6"/>
  <c r="I93" i="6"/>
  <c r="F979" i="6"/>
  <c r="I982" i="6"/>
  <c r="E978" i="6"/>
  <c r="H981" i="6"/>
  <c r="G980" i="6"/>
  <c r="E452" i="6"/>
  <c r="G454" i="6"/>
  <c r="I456" i="6"/>
  <c r="H455" i="6"/>
  <c r="F453" i="6"/>
  <c r="G686" i="6"/>
  <c r="H687" i="6"/>
  <c r="F685" i="6"/>
  <c r="E684" i="6"/>
  <c r="I688" i="6"/>
  <c r="F1013" i="6"/>
  <c r="E1012" i="6"/>
  <c r="H1015" i="6"/>
  <c r="F706" i="6"/>
  <c r="I709" i="6"/>
  <c r="G707" i="6"/>
  <c r="I630" i="6"/>
  <c r="E626" i="6"/>
  <c r="F627" i="6"/>
  <c r="G628" i="6"/>
  <c r="H629" i="6"/>
  <c r="H568" i="6"/>
  <c r="E565" i="6"/>
  <c r="I569" i="6"/>
  <c r="F566" i="6"/>
  <c r="G567" i="6"/>
  <c r="G28" i="6"/>
  <c r="H29" i="6"/>
  <c r="E26" i="6"/>
  <c r="F27" i="6"/>
  <c r="I30" i="6"/>
  <c r="I575" i="6"/>
  <c r="G573" i="6"/>
  <c r="H574" i="6"/>
  <c r="E571" i="6"/>
  <c r="F572" i="6"/>
  <c r="G337" i="6"/>
  <c r="F336" i="6"/>
  <c r="E335" i="6"/>
  <c r="I339" i="6"/>
  <c r="H338" i="6"/>
  <c r="E1039" i="6"/>
  <c r="I1043" i="6"/>
  <c r="H1042" i="6"/>
  <c r="I725" i="6"/>
  <c r="E721" i="6"/>
  <c r="F722" i="6"/>
  <c r="H724" i="6"/>
  <c r="G723" i="6"/>
  <c r="F896" i="6"/>
  <c r="I899" i="6"/>
  <c r="E895" i="6"/>
  <c r="G897" i="6"/>
  <c r="H898" i="6"/>
  <c r="F549" i="6"/>
  <c r="E548" i="6"/>
  <c r="G550" i="6"/>
  <c r="I552" i="6"/>
  <c r="H551" i="6"/>
  <c r="F188" i="6"/>
  <c r="E187" i="6"/>
  <c r="H190" i="6"/>
  <c r="I191" i="6"/>
  <c r="F592" i="6"/>
  <c r="H594" i="6"/>
  <c r="G593" i="6"/>
  <c r="I595" i="6"/>
  <c r="E591" i="6"/>
  <c r="G267" i="6"/>
  <c r="E265" i="6"/>
  <c r="F266" i="6"/>
  <c r="I269" i="6"/>
  <c r="G952" i="6"/>
  <c r="E950" i="6"/>
  <c r="H953" i="6"/>
  <c r="I954" i="6"/>
  <c r="F951" i="6"/>
  <c r="G717" i="6"/>
  <c r="H718" i="6"/>
  <c r="G355" i="6"/>
  <c r="E353" i="6"/>
  <c r="I357" i="6"/>
  <c r="E596" i="6"/>
  <c r="I600" i="6"/>
  <c r="F597" i="6"/>
  <c r="F800" i="6"/>
  <c r="F439" i="6"/>
  <c r="H61" i="6"/>
  <c r="G982" i="6"/>
  <c r="G598" i="6"/>
  <c r="F90" i="6"/>
  <c r="F320" i="6"/>
  <c r="H708" i="6"/>
  <c r="F827" i="6"/>
  <c r="H434" i="6"/>
  <c r="G916" i="6"/>
  <c r="E65" i="6"/>
  <c r="I74" i="6"/>
  <c r="E59" i="6"/>
  <c r="E239" i="6"/>
  <c r="H46" i="6"/>
  <c r="H485" i="6"/>
  <c r="E482" i="6"/>
  <c r="E155" i="6"/>
  <c r="H158" i="6"/>
  <c r="G157" i="6"/>
  <c r="F156" i="6"/>
  <c r="G737" i="6"/>
  <c r="E735" i="6"/>
  <c r="E300" i="6"/>
  <c r="H303" i="6"/>
  <c r="I988" i="6"/>
  <c r="G986" i="6"/>
  <c r="E984" i="6"/>
  <c r="H987" i="6"/>
  <c r="F950" i="6"/>
  <c r="H952" i="6"/>
  <c r="I999" i="6"/>
  <c r="I190" i="6"/>
  <c r="E186" i="6"/>
  <c r="G188" i="6"/>
  <c r="H189" i="6"/>
  <c r="F187" i="6"/>
  <c r="F210" i="6"/>
  <c r="G211" i="6"/>
  <c r="H212" i="6"/>
  <c r="I213" i="6"/>
  <c r="H380" i="6"/>
  <c r="F378" i="6"/>
  <c r="E377" i="6"/>
  <c r="G379" i="6"/>
  <c r="I381" i="6"/>
  <c r="H240" i="6"/>
  <c r="F238" i="6"/>
  <c r="I558" i="6"/>
  <c r="G556" i="6"/>
  <c r="H557" i="6"/>
  <c r="E554" i="6"/>
  <c r="F555" i="6"/>
  <c r="H545" i="6"/>
  <c r="I546" i="6"/>
  <c r="G544" i="6"/>
  <c r="H882" i="6"/>
  <c r="I883" i="6"/>
  <c r="G881" i="6"/>
  <c r="E879" i="6"/>
  <c r="F880" i="6"/>
  <c r="F420" i="6"/>
  <c r="H422" i="6"/>
  <c r="E419" i="6"/>
  <c r="F975" i="6"/>
  <c r="I978" i="6"/>
  <c r="E974" i="6"/>
  <c r="I562" i="6"/>
  <c r="F559" i="6"/>
  <c r="H466" i="6"/>
  <c r="I467" i="6"/>
  <c r="H448" i="6"/>
  <c r="I449" i="6"/>
  <c r="I662" i="6"/>
  <c r="F659" i="6"/>
  <c r="H661" i="6"/>
  <c r="E658" i="6"/>
  <c r="G660" i="6"/>
  <c r="E926" i="6"/>
  <c r="I62" i="6"/>
  <c r="F301" i="6"/>
  <c r="F464" i="6"/>
  <c r="F144" i="6"/>
  <c r="H599" i="6"/>
  <c r="F483" i="6"/>
  <c r="F60" i="6"/>
  <c r="F736" i="6"/>
  <c r="G302" i="6"/>
  <c r="I423" i="6"/>
  <c r="I647" i="6"/>
  <c r="H585" i="6"/>
  <c r="E445" i="6"/>
  <c r="F760" i="6"/>
  <c r="G484" i="6"/>
  <c r="G513" i="6"/>
  <c r="E643" i="6"/>
  <c r="H802" i="6"/>
  <c r="I586" i="6"/>
  <c r="E438" i="6"/>
  <c r="H354" i="6"/>
  <c r="F446" i="6"/>
  <c r="E759" i="6"/>
  <c r="I105" i="6"/>
  <c r="F981" i="6"/>
  <c r="E767" i="6"/>
  <c r="I486" i="6"/>
  <c r="H322" i="6"/>
  <c r="E705" i="6"/>
  <c r="H829" i="6"/>
  <c r="H508" i="6"/>
  <c r="E431" i="6"/>
  <c r="H73" i="6"/>
  <c r="H62" i="6"/>
  <c r="E303" i="6"/>
  <c r="F44" i="6"/>
  <c r="I158" i="6"/>
  <c r="G156" i="6"/>
  <c r="E154" i="6"/>
  <c r="I560" i="6"/>
  <c r="E556" i="6"/>
  <c r="H559" i="6"/>
  <c r="F557" i="6"/>
  <c r="G558" i="6"/>
  <c r="H52" i="6"/>
  <c r="G51" i="6"/>
  <c r="F50" i="6"/>
  <c r="I53" i="6"/>
  <c r="E222" i="6"/>
  <c r="G224" i="6"/>
  <c r="F229" i="6"/>
  <c r="E228" i="6"/>
  <c r="I232" i="6"/>
  <c r="F472" i="6"/>
  <c r="E471" i="6"/>
  <c r="G473" i="6"/>
  <c r="H474" i="6"/>
  <c r="I475" i="6"/>
  <c r="I987" i="6"/>
  <c r="E983" i="6"/>
  <c r="G985" i="6"/>
  <c r="F984" i="6"/>
  <c r="H986" i="6"/>
  <c r="F794" i="6"/>
  <c r="H796" i="6"/>
  <c r="H752" i="6"/>
  <c r="I753" i="6"/>
  <c r="F750" i="6"/>
  <c r="G751" i="6"/>
  <c r="G988" i="6"/>
  <c r="F987" i="6"/>
  <c r="E986" i="6"/>
  <c r="I990" i="6"/>
  <c r="H452" i="6"/>
  <c r="I453" i="6"/>
  <c r="G451" i="6"/>
  <c r="F450" i="6"/>
  <c r="F995" i="6"/>
  <c r="H997" i="6"/>
  <c r="I998" i="6"/>
  <c r="E994" i="6"/>
  <c r="G996" i="6"/>
  <c r="E739" i="6"/>
  <c r="H742" i="6"/>
  <c r="G741" i="6"/>
  <c r="F740" i="6"/>
  <c r="I743" i="6"/>
  <c r="I316" i="6"/>
  <c r="H315" i="6"/>
  <c r="E312" i="6"/>
  <c r="H145" i="6"/>
  <c r="G144" i="6"/>
  <c r="F143" i="6"/>
  <c r="I547" i="6"/>
  <c r="G545" i="6"/>
  <c r="I69" i="6"/>
  <c r="G67" i="6"/>
  <c r="F66" i="6"/>
  <c r="E444" i="6"/>
  <c r="H447" i="6"/>
  <c r="I448" i="6"/>
  <c r="F445" i="6"/>
  <c r="G446" i="6"/>
  <c r="I781" i="6"/>
  <c r="H780" i="6"/>
  <c r="F778" i="6"/>
  <c r="E777" i="6"/>
  <c r="G779" i="6"/>
  <c r="E914" i="6"/>
  <c r="F915" i="6"/>
  <c r="I646" i="6"/>
  <c r="F643" i="6"/>
  <c r="G644" i="6"/>
  <c r="H645" i="6"/>
  <c r="E642" i="6"/>
  <c r="F965" i="6"/>
  <c r="H967" i="6"/>
  <c r="E964" i="6"/>
  <c r="I968" i="6"/>
  <c r="G966" i="6"/>
  <c r="F244" i="6"/>
  <c r="I247" i="6"/>
  <c r="G245" i="6"/>
  <c r="E243" i="6"/>
  <c r="H246" i="6"/>
  <c r="H759" i="6"/>
  <c r="F757" i="6"/>
  <c r="I760" i="6"/>
  <c r="G758" i="6"/>
  <c r="E756" i="6"/>
  <c r="H1080" i="6"/>
  <c r="F1078" i="6"/>
  <c r="E1077" i="6"/>
  <c r="H301" i="6"/>
  <c r="E298" i="6"/>
  <c r="G300" i="6"/>
  <c r="I302" i="6"/>
  <c r="F429" i="6"/>
  <c r="G430" i="6"/>
  <c r="I432" i="6"/>
  <c r="H431" i="6"/>
  <c r="E428" i="6"/>
  <c r="E559" i="6"/>
  <c r="G561" i="6"/>
  <c r="H795" i="6"/>
  <c r="G794" i="6"/>
  <c r="I796" i="6"/>
  <c r="E792" i="6"/>
  <c r="F793" i="6"/>
  <c r="G611" i="6"/>
  <c r="H612" i="6"/>
  <c r="E609" i="6"/>
  <c r="F610" i="6"/>
  <c r="I613" i="6"/>
  <c r="I869" i="6"/>
  <c r="G867" i="6"/>
  <c r="E463" i="6"/>
  <c r="G421" i="6"/>
  <c r="E319" i="6"/>
  <c r="E799" i="6"/>
  <c r="G584" i="6"/>
  <c r="I1081" i="6"/>
  <c r="F223" i="6"/>
  <c r="F716" i="6"/>
  <c r="G828" i="6"/>
  <c r="E505" i="6"/>
  <c r="F432" i="6"/>
  <c r="E402" i="6"/>
  <c r="E793" i="6"/>
  <c r="E70" i="6"/>
  <c r="H989" i="6"/>
  <c r="G414" i="6"/>
  <c r="F644" i="6"/>
  <c r="H318" i="6"/>
  <c r="E582" i="6"/>
  <c r="G1079" i="6"/>
  <c r="E351" i="6"/>
  <c r="I226" i="6"/>
  <c r="E715" i="6"/>
  <c r="I782" i="6"/>
  <c r="H770" i="6"/>
  <c r="I830" i="6"/>
  <c r="G507" i="6"/>
  <c r="I435" i="6"/>
  <c r="F403" i="6"/>
  <c r="G795" i="6"/>
  <c r="G72" i="6"/>
  <c r="G61" i="6"/>
  <c r="I347" i="6"/>
  <c r="F1067" i="6"/>
  <c r="H1069" i="6"/>
  <c r="H689" i="6"/>
  <c r="E686" i="6"/>
  <c r="AC38" i="5"/>
  <c r="Y38" i="5"/>
  <c r="AD38" i="5" s="1"/>
  <c r="E382" i="6"/>
  <c r="G384" i="6"/>
  <c r="I174" i="6"/>
  <c r="F171" i="6"/>
  <c r="F815" i="6"/>
  <c r="E814" i="6"/>
  <c r="G816" i="6"/>
  <c r="F111" i="6"/>
  <c r="H113" i="6"/>
  <c r="G745" i="6"/>
  <c r="F744" i="6"/>
  <c r="H746" i="6"/>
  <c r="I747" i="6"/>
  <c r="H1029" i="6"/>
  <c r="F1027" i="6"/>
  <c r="G1028" i="6"/>
  <c r="E58" i="6"/>
  <c r="G60" i="6"/>
  <c r="F927" i="6"/>
  <c r="G928" i="6"/>
  <c r="E143" i="6"/>
  <c r="H146" i="6"/>
  <c r="G632" i="6"/>
  <c r="F631" i="6"/>
  <c r="G1047" i="6"/>
  <c r="E827" i="6"/>
  <c r="I749" i="6"/>
  <c r="H1005" i="6"/>
  <c r="I1006" i="6"/>
  <c r="G1004" i="6"/>
  <c r="F1003" i="6"/>
  <c r="E1002" i="6"/>
  <c r="G29" i="6"/>
  <c r="E27" i="6"/>
  <c r="F28" i="6"/>
  <c r="H104" i="6"/>
  <c r="G103" i="6"/>
  <c r="I1049" i="6"/>
  <c r="E995" i="6"/>
  <c r="E749" i="6"/>
  <c r="G161" i="6"/>
  <c r="H162" i="6"/>
  <c r="E159" i="6"/>
  <c r="I163" i="6"/>
  <c r="F160" i="6"/>
  <c r="G371" i="6"/>
  <c r="H372" i="6"/>
  <c r="I373" i="6"/>
  <c r="E369" i="6"/>
  <c r="F370" i="6"/>
  <c r="H23" i="6"/>
  <c r="F21" i="6"/>
  <c r="E20" i="6"/>
  <c r="G22" i="6"/>
  <c r="E357" i="6"/>
  <c r="H360" i="6"/>
  <c r="G359" i="6"/>
  <c r="F1068" i="6"/>
  <c r="I323" i="6"/>
  <c r="I304" i="6"/>
  <c r="G1033" i="6"/>
  <c r="F1032" i="6"/>
  <c r="H1034" i="6"/>
  <c r="I1035" i="6"/>
  <c r="G615" i="6"/>
  <c r="E613" i="6"/>
  <c r="F354" i="6"/>
  <c r="I442" i="6"/>
  <c r="G145" i="6"/>
  <c r="H738" i="6"/>
  <c r="F303" i="6"/>
  <c r="H92" i="6"/>
  <c r="H514" i="6"/>
  <c r="H646" i="6"/>
  <c r="I355" i="6"/>
  <c r="F102" i="6"/>
  <c r="G769" i="6"/>
  <c r="I918" i="6"/>
  <c r="Y34" i="5"/>
  <c r="AD34" i="5" s="1"/>
  <c r="E511" i="6"/>
  <c r="G801" i="6"/>
  <c r="Y35" i="5"/>
  <c r="AD35" i="5" s="1"/>
  <c r="I515" i="6"/>
  <c r="F316" i="6"/>
  <c r="G353" i="6"/>
  <c r="H225" i="6"/>
  <c r="G19" i="6"/>
  <c r="I719" i="6"/>
  <c r="G780" i="6"/>
  <c r="H1046" i="6"/>
  <c r="I696" i="6"/>
  <c r="F768" i="6"/>
  <c r="F358" i="6"/>
  <c r="I509" i="6"/>
  <c r="G1014" i="6"/>
  <c r="H925" i="6"/>
  <c r="H405" i="6"/>
  <c r="E49" i="6"/>
  <c r="E1031" i="6"/>
  <c r="E949" i="6"/>
  <c r="H815" i="6"/>
  <c r="I816" i="6"/>
  <c r="F813" i="6"/>
  <c r="G814" i="6"/>
  <c r="E812" i="6"/>
  <c r="I160" i="6"/>
  <c r="H397" i="6"/>
  <c r="F395" i="6"/>
  <c r="I398" i="6"/>
  <c r="E394" i="6"/>
  <c r="G74" i="6"/>
  <c r="H75" i="6"/>
  <c r="I76" i="6"/>
  <c r="E72" i="6"/>
  <c r="H748" i="6"/>
  <c r="E745" i="6"/>
  <c r="H416" i="6"/>
  <c r="F414" i="6"/>
  <c r="F300" i="6"/>
  <c r="G301" i="6"/>
  <c r="E299" i="6"/>
  <c r="I303" i="6"/>
  <c r="AC18" i="5"/>
  <c r="Y18" i="5"/>
  <c r="AD18" i="5" s="1"/>
  <c r="G412" i="6"/>
  <c r="I414" i="6"/>
  <c r="E410" i="6"/>
  <c r="H413" i="6"/>
  <c r="F411" i="6"/>
  <c r="I243" i="6"/>
  <c r="G241" i="6"/>
  <c r="H242" i="6"/>
  <c r="H84" i="6"/>
  <c r="F82" i="6"/>
  <c r="E81" i="6"/>
  <c r="I85" i="6"/>
  <c r="G83" i="6"/>
  <c r="G761" i="6"/>
  <c r="H762" i="6"/>
  <c r="I186" i="6"/>
  <c r="F183" i="6"/>
  <c r="G440" i="6"/>
  <c r="E772" i="6"/>
  <c r="H889" i="6"/>
  <c r="H781" i="6"/>
  <c r="G1045" i="6"/>
  <c r="F693" i="6"/>
  <c r="F560" i="6"/>
  <c r="E209" i="6"/>
  <c r="I1016" i="6"/>
  <c r="F923" i="6"/>
  <c r="G404" i="6"/>
  <c r="F1040" i="6"/>
  <c r="H268" i="6"/>
  <c r="E811" i="6"/>
  <c r="H814" i="6"/>
  <c r="I815" i="6"/>
  <c r="G813" i="6"/>
  <c r="F812" i="6"/>
  <c r="H573" i="6"/>
  <c r="E570" i="6"/>
  <c r="F571" i="6"/>
  <c r="I574" i="6"/>
  <c r="G572" i="6"/>
  <c r="G912" i="6"/>
  <c r="E910" i="6"/>
  <c r="F911" i="6"/>
  <c r="H913" i="6"/>
  <c r="I914" i="6"/>
  <c r="E487" i="6"/>
  <c r="F488" i="6"/>
  <c r="H490" i="6"/>
  <c r="I491" i="6"/>
  <c r="E999" i="6"/>
  <c r="I1003" i="6"/>
  <c r="H1002" i="6"/>
  <c r="F1000" i="6"/>
  <c r="G1001" i="6"/>
  <c r="G491" i="6"/>
  <c r="I493" i="6"/>
  <c r="E489" i="6"/>
  <c r="H492" i="6"/>
  <c r="F490" i="6"/>
  <c r="E965" i="6"/>
  <c r="I969" i="6"/>
  <c r="F966" i="6"/>
  <c r="H968" i="6"/>
  <c r="G967" i="6"/>
  <c r="E1084" i="6"/>
  <c r="F1085" i="6"/>
  <c r="G1086" i="6"/>
  <c r="I1088" i="6"/>
  <c r="E770" i="6"/>
  <c r="G772" i="6"/>
  <c r="I774" i="6"/>
  <c r="F771" i="6"/>
  <c r="I626" i="6"/>
  <c r="I159" i="6"/>
  <c r="G471" i="6"/>
  <c r="H472" i="6"/>
  <c r="H468" i="6"/>
  <c r="G467" i="6"/>
  <c r="E465" i="6"/>
  <c r="H343" i="6"/>
  <c r="E340" i="6"/>
  <c r="F341" i="6"/>
  <c r="I344" i="6"/>
  <c r="G342" i="6"/>
  <c r="G624" i="6"/>
  <c r="H1070" i="6"/>
  <c r="F828" i="6"/>
  <c r="E202" i="6"/>
  <c r="F203" i="6"/>
  <c r="H205" i="6"/>
  <c r="F938" i="6"/>
  <c r="E937" i="6"/>
  <c r="I941" i="6"/>
  <c r="G939" i="6"/>
  <c r="H940" i="6"/>
  <c r="I319" i="6"/>
  <c r="E315" i="6"/>
  <c r="H421" i="6"/>
  <c r="I422" i="6"/>
  <c r="G420" i="6"/>
  <c r="F419" i="6"/>
  <c r="E418" i="6"/>
  <c r="F873" i="6"/>
  <c r="F972" i="6"/>
  <c r="H974" i="6"/>
  <c r="G973" i="6"/>
  <c r="E971" i="6"/>
  <c r="I975" i="6"/>
  <c r="G679" i="6"/>
  <c r="F678" i="6"/>
  <c r="E677" i="6"/>
  <c r="H875" i="6"/>
  <c r="E558" i="6"/>
  <c r="H929" i="6"/>
  <c r="I984" i="6"/>
  <c r="Y20" i="5"/>
  <c r="AD20" i="5" s="1"/>
  <c r="H385" i="6"/>
  <c r="F640" i="6"/>
  <c r="G774" i="6"/>
  <c r="E886" i="6"/>
  <c r="E778" i="6"/>
  <c r="F1044" i="6"/>
  <c r="H562" i="6"/>
  <c r="H302" i="6"/>
  <c r="G924" i="6"/>
  <c r="H977" i="6"/>
  <c r="H680" i="6"/>
  <c r="G1041" i="6"/>
  <c r="G396" i="6"/>
  <c r="F985" i="6"/>
  <c r="H773" i="6"/>
  <c r="I184" i="6"/>
  <c r="H183" i="6"/>
  <c r="F379" i="6"/>
  <c r="E378" i="6"/>
  <c r="E302" i="6"/>
  <c r="I306" i="6"/>
  <c r="H305" i="6"/>
  <c r="H843" i="6"/>
  <c r="E840" i="6"/>
  <c r="I844" i="6"/>
  <c r="G842" i="6"/>
  <c r="F841" i="6"/>
  <c r="E254" i="6"/>
  <c r="I258" i="6"/>
  <c r="G256" i="6"/>
  <c r="F255" i="6"/>
  <c r="H257" i="6"/>
  <c r="G700" i="6"/>
  <c r="I702" i="6"/>
  <c r="I400" i="6"/>
  <c r="G398" i="6"/>
  <c r="F397" i="6"/>
  <c r="E396" i="6"/>
  <c r="H399" i="6"/>
  <c r="I642" i="6"/>
  <c r="E638" i="6"/>
  <c r="G640" i="6"/>
  <c r="F639" i="6"/>
  <c r="H641" i="6"/>
  <c r="H497" i="6"/>
  <c r="G496" i="6"/>
  <c r="E494" i="6"/>
  <c r="I498" i="6"/>
  <c r="G339" i="6"/>
  <c r="I341" i="6"/>
  <c r="E337" i="6"/>
  <c r="F338" i="6"/>
  <c r="H340" i="6"/>
  <c r="I11" i="6"/>
  <c r="A11" i="9"/>
  <c r="D11" i="9" s="1"/>
  <c r="I217" i="6"/>
  <c r="F214" i="6"/>
  <c r="E213" i="6"/>
  <c r="H216" i="6"/>
  <c r="G215" i="6"/>
  <c r="H1087" i="6"/>
  <c r="F335" i="6"/>
  <c r="E334" i="6"/>
  <c r="I338" i="6"/>
  <c r="G336" i="6"/>
  <c r="E702" i="6"/>
  <c r="I706" i="6"/>
  <c r="I849" i="6"/>
  <c r="H848" i="6"/>
  <c r="E845" i="6"/>
  <c r="G847" i="6"/>
  <c r="H696" i="6"/>
  <c r="I697" i="6"/>
  <c r="E180" i="6"/>
  <c r="E622" i="6"/>
  <c r="E1067" i="6"/>
  <c r="F313" i="6"/>
  <c r="I590" i="6"/>
  <c r="F587" i="6"/>
  <c r="F944" i="6"/>
  <c r="G945" i="6"/>
  <c r="E943" i="6"/>
  <c r="H946" i="6"/>
  <c r="I947" i="6"/>
  <c r="F413" i="6"/>
  <c r="E412" i="6"/>
  <c r="I416" i="6"/>
  <c r="G110" i="6"/>
  <c r="H111" i="6"/>
  <c r="F109" i="6"/>
  <c r="E108" i="6"/>
  <c r="I112" i="6"/>
  <c r="H250" i="6"/>
  <c r="E247" i="6"/>
  <c r="I251" i="6"/>
  <c r="G249" i="6"/>
  <c r="G762" i="6"/>
  <c r="F761" i="6"/>
  <c r="E760" i="6"/>
  <c r="I764" i="6"/>
  <c r="H763" i="6"/>
  <c r="G944" i="6"/>
  <c r="I946" i="6"/>
  <c r="E942" i="6"/>
  <c r="H945" i="6"/>
  <c r="F943" i="6"/>
  <c r="E503" i="6"/>
  <c r="F504" i="6"/>
  <c r="G505" i="6"/>
  <c r="H506" i="6"/>
  <c r="I332" i="6"/>
  <c r="E328" i="6"/>
  <c r="F329" i="6"/>
  <c r="E1000" i="6"/>
  <c r="G1002" i="6"/>
  <c r="I1004" i="6"/>
  <c r="F1001" i="6"/>
  <c r="H1003" i="6"/>
  <c r="E601" i="6"/>
  <c r="H604" i="6"/>
  <c r="F602" i="6"/>
  <c r="I605" i="6"/>
  <c r="G603" i="6"/>
  <c r="G516" i="6"/>
  <c r="F515" i="6"/>
  <c r="I518" i="6"/>
  <c r="E514" i="6"/>
  <c r="H517" i="6"/>
  <c r="G32" i="6"/>
  <c r="F31" i="6"/>
  <c r="F181" i="6"/>
  <c r="E542" i="6"/>
  <c r="F1046" i="6"/>
  <c r="F996" i="6"/>
  <c r="E1026" i="6"/>
  <c r="G812" i="6"/>
  <c r="H813" i="6"/>
  <c r="E810" i="6"/>
  <c r="I814" i="6"/>
  <c r="F811" i="6"/>
  <c r="E623" i="6"/>
  <c r="H626" i="6"/>
  <c r="G625" i="6"/>
  <c r="F624" i="6"/>
  <c r="I627" i="6"/>
  <c r="H233" i="6"/>
  <c r="E230" i="6"/>
  <c r="G232" i="6"/>
  <c r="I234" i="6"/>
  <c r="F231" i="6"/>
  <c r="I1071" i="6"/>
  <c r="E89" i="6"/>
  <c r="H998" i="6"/>
  <c r="G447" i="6"/>
  <c r="F683" i="6"/>
  <c r="E692" i="6"/>
  <c r="H1018" i="6"/>
  <c r="I386" i="6"/>
  <c r="I643" i="6"/>
  <c r="I634" i="6"/>
  <c r="I890" i="6"/>
  <c r="I1047" i="6"/>
  <c r="H695" i="6"/>
  <c r="I563" i="6"/>
  <c r="I926" i="6"/>
  <c r="G976" i="6"/>
  <c r="E844" i="6"/>
  <c r="I31" i="6"/>
  <c r="H337" i="6"/>
  <c r="F495" i="6"/>
  <c r="H100" i="6"/>
  <c r="G99" i="6"/>
  <c r="F371" i="6"/>
  <c r="H373" i="6"/>
  <c r="G576" i="6"/>
  <c r="E574" i="6"/>
  <c r="F575" i="6"/>
  <c r="H1032" i="6"/>
  <c r="G497" i="6"/>
  <c r="E1074" i="6"/>
  <c r="G775" i="6"/>
  <c r="G134" i="6"/>
  <c r="E52" i="6"/>
  <c r="G817" i="6"/>
  <c r="F895" i="6"/>
  <c r="H15" i="6"/>
  <c r="G494" i="6"/>
  <c r="E903" i="6"/>
  <c r="F904" i="6"/>
  <c r="E360" i="6"/>
  <c r="I364" i="6"/>
  <c r="I463" i="6"/>
  <c r="G461" i="6"/>
  <c r="I723" i="6"/>
  <c r="H722" i="6"/>
  <c r="I499" i="6"/>
  <c r="F133" i="6"/>
  <c r="G54" i="6"/>
  <c r="F816" i="6"/>
  <c r="E1005" i="6"/>
  <c r="G652" i="6"/>
  <c r="E650" i="6"/>
  <c r="H877" i="6"/>
  <c r="E874" i="6"/>
  <c r="G62" i="6"/>
  <c r="H63" i="6"/>
  <c r="F61" i="6"/>
  <c r="E60" i="6"/>
  <c r="E314" i="6"/>
  <c r="I318" i="6"/>
  <c r="F315" i="6"/>
  <c r="AB27" i="5"/>
  <c r="I779" i="6"/>
  <c r="E775" i="6"/>
  <c r="H778" i="6"/>
  <c r="H177" i="6"/>
  <c r="E618" i="6"/>
  <c r="G620" i="6"/>
  <c r="H386" i="6"/>
  <c r="F384" i="6"/>
  <c r="E584" i="6"/>
  <c r="F585" i="6"/>
  <c r="I583" i="6"/>
  <c r="H582" i="6"/>
  <c r="E426" i="6"/>
  <c r="E813" i="6"/>
  <c r="I819" i="6"/>
  <c r="I497" i="6"/>
  <c r="I101" i="6"/>
  <c r="F931" i="6"/>
  <c r="F98" i="6"/>
  <c r="F728" i="6"/>
  <c r="H498" i="6"/>
  <c r="I136" i="6"/>
  <c r="F88" i="6"/>
  <c r="F53" i="6"/>
  <c r="E815" i="6"/>
  <c r="H587" i="6"/>
  <c r="G1036" i="6"/>
  <c r="H477" i="6"/>
  <c r="F475" i="6"/>
  <c r="G109" i="6"/>
  <c r="I111" i="6"/>
  <c r="F108" i="6"/>
  <c r="F112" i="6"/>
  <c r="G113" i="6"/>
  <c r="H754" i="6"/>
  <c r="G753" i="6"/>
  <c r="G64" i="6"/>
  <c r="I66" i="6"/>
  <c r="H930" i="6"/>
  <c r="E927" i="6"/>
  <c r="G495" i="6"/>
  <c r="E493" i="6"/>
  <c r="G428" i="6"/>
  <c r="F361" i="6"/>
  <c r="F573" i="6"/>
  <c r="E572" i="6"/>
  <c r="I576" i="6"/>
  <c r="G259" i="6"/>
  <c r="I261" i="6"/>
  <c r="I501" i="6"/>
  <c r="H500" i="6"/>
  <c r="I885" i="6"/>
  <c r="E881" i="6"/>
  <c r="G1011" i="6"/>
  <c r="H1012" i="6"/>
  <c r="I713" i="6"/>
  <c r="F710" i="6"/>
  <c r="E132" i="6"/>
  <c r="F1030" i="6"/>
  <c r="I934" i="6"/>
  <c r="E97" i="6"/>
  <c r="I592" i="6"/>
  <c r="I731" i="6"/>
  <c r="E430" i="6"/>
  <c r="I389" i="6"/>
  <c r="I207" i="6"/>
  <c r="F576" i="6"/>
  <c r="G369" i="6"/>
  <c r="H90" i="6"/>
  <c r="I56" i="6"/>
  <c r="G777" i="6"/>
  <c r="G1019" i="6"/>
  <c r="H577" i="6"/>
  <c r="F875" i="6"/>
  <c r="F493" i="6"/>
  <c r="E241" i="6"/>
  <c r="G243" i="6"/>
  <c r="E988" i="6"/>
  <c r="G990" i="6"/>
  <c r="H991" i="6"/>
  <c r="I992" i="6"/>
  <c r="E852" i="6"/>
  <c r="I856" i="6"/>
  <c r="G854" i="6"/>
  <c r="E281" i="6"/>
  <c r="I285" i="6"/>
  <c r="G283" i="6"/>
  <c r="E755" i="6"/>
  <c r="G757" i="6"/>
  <c r="H758" i="6"/>
  <c r="E174" i="6"/>
  <c r="E579" i="6"/>
  <c r="H756" i="6"/>
  <c r="H933" i="6"/>
  <c r="G932" i="6"/>
  <c r="G590" i="6"/>
  <c r="E727" i="6"/>
  <c r="H394" i="6"/>
  <c r="F386" i="6"/>
  <c r="G205" i="6"/>
  <c r="I579" i="6"/>
  <c r="F368" i="6"/>
  <c r="F1010" i="6"/>
  <c r="H717" i="6"/>
  <c r="G89" i="6"/>
  <c r="E383" i="6"/>
  <c r="F776" i="6"/>
  <c r="I578" i="6"/>
  <c r="G362" i="6"/>
  <c r="E782" i="6"/>
  <c r="F783" i="6"/>
  <c r="H776" i="6"/>
  <c r="I777" i="6"/>
  <c r="F774" i="6"/>
  <c r="H462" i="6"/>
  <c r="F400" i="6"/>
  <c r="H402" i="6"/>
  <c r="I629" i="6"/>
  <c r="F626" i="6"/>
  <c r="E625" i="6"/>
  <c r="E19" i="6"/>
  <c r="F20" i="6"/>
  <c r="H22" i="6"/>
  <c r="G21" i="6"/>
  <c r="I994" i="6"/>
  <c r="F991" i="6"/>
  <c r="F853" i="6"/>
  <c r="E990" i="6"/>
  <c r="I1033" i="6"/>
  <c r="H591" i="6"/>
  <c r="E391" i="6"/>
  <c r="H388" i="6"/>
  <c r="E203" i="6"/>
  <c r="I371" i="6"/>
  <c r="H951" i="6"/>
  <c r="E1009" i="6"/>
  <c r="E87" i="6"/>
  <c r="G385" i="6"/>
  <c r="I907" i="6"/>
  <c r="F15" i="6"/>
  <c r="E14" i="6"/>
  <c r="E1017" i="6"/>
  <c r="I1021" i="6"/>
  <c r="F861" i="6"/>
  <c r="G862" i="6"/>
  <c r="E860" i="6"/>
  <c r="I817" i="6"/>
  <c r="F192" i="6"/>
  <c r="E191" i="6"/>
  <c r="E1046" i="6"/>
  <c r="E367" i="6"/>
  <c r="H621" i="6"/>
  <c r="E948" i="6"/>
  <c r="I1013" i="6"/>
  <c r="I387" i="6"/>
  <c r="G905" i="6"/>
  <c r="H496" i="6"/>
  <c r="H541" i="6"/>
  <c r="E538" i="6"/>
  <c r="I542" i="6"/>
  <c r="G540" i="6"/>
  <c r="H142" i="6"/>
  <c r="I143" i="6"/>
  <c r="E84" i="6"/>
  <c r="F85" i="6"/>
  <c r="I898" i="6"/>
  <c r="H897" i="6"/>
  <c r="E894" i="6"/>
  <c r="G577" i="6"/>
  <c r="H578" i="6"/>
  <c r="E95" i="6"/>
  <c r="H98" i="6"/>
  <c r="H543" i="6"/>
  <c r="G542" i="6"/>
  <c r="G601" i="6"/>
  <c r="F600" i="6"/>
  <c r="I859" i="6"/>
  <c r="H858" i="6"/>
  <c r="I349" i="6"/>
  <c r="F346" i="6"/>
  <c r="F518" i="6"/>
  <c r="G519" i="6"/>
  <c r="I521" i="6"/>
  <c r="E411" i="6"/>
  <c r="F412" i="6"/>
  <c r="G413" i="6"/>
  <c r="H414" i="6"/>
  <c r="H670" i="6"/>
  <c r="E667" i="6"/>
  <c r="G669" i="6"/>
  <c r="G1070" i="6"/>
  <c r="E1068" i="6"/>
  <c r="E273" i="6"/>
  <c r="E823" i="6"/>
  <c r="G492" i="6"/>
  <c r="F745" i="6"/>
  <c r="F1034" i="6"/>
  <c r="F893" i="6"/>
  <c r="A534" i="7"/>
  <c r="D534" i="6"/>
  <c r="E521" i="6"/>
  <c r="I525" i="6"/>
  <c r="F522" i="6"/>
  <c r="D372" i="6"/>
  <c r="A372" i="7"/>
  <c r="F726" i="6"/>
  <c r="I729" i="6"/>
  <c r="G727" i="6"/>
  <c r="E725" i="6"/>
  <c r="H728" i="6"/>
  <c r="A757" i="7"/>
  <c r="D757" i="6"/>
  <c r="A1057" i="7"/>
  <c r="D1057" i="6"/>
  <c r="A95" i="7"/>
  <c r="D95" i="6"/>
  <c r="A863" i="7"/>
  <c r="D863" i="6"/>
  <c r="A449" i="7"/>
  <c r="D449" i="6"/>
  <c r="A82" i="7"/>
  <c r="D82" i="6"/>
  <c r="G437" i="6"/>
  <c r="I439" i="6"/>
  <c r="E435" i="6"/>
  <c r="H438" i="6"/>
  <c r="F436" i="6"/>
  <c r="A563" i="7"/>
  <c r="D563" i="6"/>
  <c r="E981" i="6"/>
  <c r="H984" i="6"/>
  <c r="F982" i="6"/>
  <c r="G979" i="6"/>
  <c r="I847" i="6"/>
  <c r="I51" i="6"/>
  <c r="H50" i="6"/>
  <c r="E47" i="6"/>
  <c r="G49" i="6"/>
  <c r="F48" i="6"/>
  <c r="G983" i="6"/>
  <c r="F978" i="6"/>
  <c r="G1096" i="6"/>
  <c r="F1095" i="6"/>
  <c r="I1098" i="6"/>
  <c r="E1094" i="6"/>
  <c r="H1097" i="6"/>
  <c r="G233" i="6"/>
  <c r="H524" i="6"/>
  <c r="G523" i="6"/>
  <c r="F194" i="6"/>
  <c r="H560" i="6"/>
  <c r="D576" i="6"/>
  <c r="A576" i="7"/>
  <c r="H196" i="6"/>
  <c r="D991" i="6"/>
  <c r="A991" i="7"/>
  <c r="H565" i="6"/>
  <c r="I197" i="6"/>
  <c r="A768" i="7"/>
  <c r="D768" i="6"/>
  <c r="G564" i="6"/>
  <c r="E193" i="6"/>
  <c r="G965" i="6"/>
  <c r="D1043" i="6"/>
  <c r="A1043" i="7"/>
  <c r="I330" i="6"/>
  <c r="E326" i="6"/>
  <c r="H329" i="6"/>
  <c r="G328" i="6"/>
  <c r="A268" i="7"/>
  <c r="D268" i="6"/>
  <c r="A780" i="7"/>
  <c r="D780" i="6"/>
  <c r="I873" i="6"/>
  <c r="F870" i="6"/>
  <c r="E869" i="6"/>
  <c r="E323" i="6"/>
  <c r="H326" i="6"/>
  <c r="I327" i="6"/>
  <c r="F324" i="6"/>
  <c r="G325" i="6"/>
  <c r="A1072" i="7"/>
  <c r="D1072" i="6"/>
  <c r="A562" i="7"/>
  <c r="D562" i="6"/>
  <c r="F278" i="6"/>
  <c r="H280" i="6"/>
  <c r="G279" i="6"/>
  <c r="E277" i="6"/>
  <c r="I281" i="6"/>
  <c r="AC13" i="5"/>
  <c r="Y13" i="5"/>
  <c r="AD13" i="5" s="1"/>
  <c r="A950" i="7"/>
  <c r="D950" i="6"/>
  <c r="G778" i="6"/>
  <c r="H779" i="6"/>
  <c r="F777" i="6"/>
  <c r="E776" i="6"/>
  <c r="I780" i="6"/>
  <c r="D903" i="6"/>
  <c r="A903" i="7"/>
  <c r="F1033" i="6"/>
  <c r="I1036" i="6"/>
  <c r="G1034" i="6"/>
  <c r="E1032" i="6"/>
  <c r="H1035" i="6"/>
  <c r="A648" i="7"/>
  <c r="D648" i="6"/>
  <c r="A426" i="7"/>
  <c r="D426" i="6"/>
  <c r="D746" i="6"/>
  <c r="A746" i="7"/>
  <c r="A636" i="7"/>
  <c r="D636" i="6"/>
  <c r="A715" i="7"/>
  <c r="D715" i="6"/>
  <c r="I337" i="6"/>
  <c r="G335" i="6"/>
  <c r="F334" i="6"/>
  <c r="I810" i="6"/>
  <c r="F807" i="6"/>
  <c r="E806" i="6"/>
  <c r="G808" i="6"/>
  <c r="H809" i="6"/>
  <c r="A223" i="7"/>
  <c r="D223" i="6"/>
  <c r="A351" i="7"/>
  <c r="D351" i="6"/>
  <c r="A479" i="7"/>
  <c r="D479" i="6"/>
  <c r="A607" i="7"/>
  <c r="D607" i="6"/>
  <c r="I981" i="6"/>
  <c r="E977" i="6"/>
  <c r="A882" i="7"/>
  <c r="D882" i="6"/>
  <c r="H966" i="6"/>
  <c r="I286" i="6"/>
  <c r="F283" i="6"/>
  <c r="E282" i="6"/>
  <c r="G284" i="6"/>
  <c r="H285" i="6"/>
  <c r="I144" i="6"/>
  <c r="F141" i="6"/>
  <c r="G142" i="6"/>
  <c r="H143" i="6"/>
  <c r="E140" i="6"/>
  <c r="F784" i="6"/>
  <c r="H786" i="6"/>
  <c r="E783" i="6"/>
  <c r="E1018" i="6"/>
  <c r="I1022" i="6"/>
  <c r="F1019" i="6"/>
  <c r="H1021" i="6"/>
  <c r="G1020" i="6"/>
  <c r="AC17" i="5"/>
  <c r="Y17" i="5"/>
  <c r="AD17" i="5" s="1"/>
  <c r="A326" i="7"/>
  <c r="D326" i="6"/>
  <c r="A438" i="7"/>
  <c r="D438" i="6"/>
  <c r="G649" i="6"/>
  <c r="I651" i="6"/>
  <c r="E647" i="6"/>
  <c r="H650" i="6"/>
  <c r="G490" i="6"/>
  <c r="H491" i="6"/>
  <c r="I492" i="6"/>
  <c r="E488" i="6"/>
  <c r="D631" i="6"/>
  <c r="A631" i="7"/>
  <c r="E824" i="6"/>
  <c r="F825" i="6"/>
  <c r="G826" i="6"/>
  <c r="H827" i="6"/>
  <c r="I828" i="6"/>
  <c r="H507" i="6"/>
  <c r="F505" i="6"/>
  <c r="E504" i="6"/>
  <c r="I508" i="6"/>
  <c r="G506" i="6"/>
  <c r="F234" i="6"/>
  <c r="E233" i="6"/>
  <c r="H236" i="6"/>
  <c r="G235" i="6"/>
  <c r="I237" i="6"/>
  <c r="D904" i="6"/>
  <c r="A904" i="7"/>
  <c r="G1087" i="6"/>
  <c r="F1086" i="6"/>
  <c r="E1085" i="6"/>
  <c r="I1089" i="6"/>
  <c r="I920" i="6"/>
  <c r="G918" i="6"/>
  <c r="F917" i="6"/>
  <c r="H919" i="6"/>
  <c r="E916" i="6"/>
  <c r="G1000" i="6"/>
  <c r="I1002" i="6"/>
  <c r="H1001" i="6"/>
  <c r="E998" i="6"/>
  <c r="F999" i="6"/>
  <c r="A1019" i="7"/>
  <c r="D1019" i="6"/>
  <c r="A540" i="7"/>
  <c r="D540" i="6"/>
  <c r="A133" i="7"/>
  <c r="D133" i="6"/>
  <c r="E562" i="6"/>
  <c r="F563" i="6"/>
  <c r="H949" i="6"/>
  <c r="G948" i="6"/>
  <c r="F947" i="6"/>
  <c r="E946" i="6"/>
  <c r="I950" i="6"/>
  <c r="F836" i="6"/>
  <c r="E835" i="6"/>
  <c r="H838" i="6"/>
  <c r="I839" i="6"/>
  <c r="G837" i="6"/>
  <c r="H797" i="6"/>
  <c r="E794" i="6"/>
  <c r="G796" i="6"/>
  <c r="F795" i="6"/>
  <c r="I798" i="6"/>
  <c r="F552" i="6"/>
  <c r="H554" i="6"/>
  <c r="I555" i="6"/>
  <c r="E551" i="6"/>
  <c r="G553" i="6"/>
  <c r="A838" i="7"/>
  <c r="D838" i="6"/>
  <c r="E264" i="6"/>
  <c r="I268" i="6"/>
  <c r="G266" i="6"/>
  <c r="H267" i="6"/>
  <c r="F265" i="6"/>
  <c r="E104" i="6"/>
  <c r="G106" i="6"/>
  <c r="H107" i="6"/>
  <c r="F105" i="6"/>
  <c r="E121" i="6"/>
  <c r="F122" i="6"/>
  <c r="H124" i="6"/>
  <c r="G123" i="6"/>
  <c r="I125" i="6"/>
  <c r="D938" i="6"/>
  <c r="A938" i="7"/>
  <c r="F1052" i="6"/>
  <c r="G1053" i="6"/>
  <c r="H1054" i="6"/>
  <c r="E1051" i="6"/>
  <c r="I1055" i="6"/>
  <c r="A603" i="7"/>
  <c r="D603" i="6"/>
  <c r="D380" i="6"/>
  <c r="A380" i="7"/>
  <c r="G559" i="6"/>
  <c r="I561" i="6"/>
  <c r="E557" i="6"/>
  <c r="D735" i="6"/>
  <c r="A735" i="7"/>
  <c r="D672" i="6"/>
  <c r="A672" i="7"/>
  <c r="D580" i="6"/>
  <c r="A580" i="7"/>
  <c r="I787" i="6"/>
  <c r="F489" i="6"/>
  <c r="E74" i="6"/>
  <c r="F75" i="6"/>
  <c r="G604" i="6"/>
  <c r="I606" i="6"/>
  <c r="F603" i="6"/>
  <c r="E602" i="6"/>
  <c r="I115" i="6"/>
  <c r="E111" i="6"/>
  <c r="AC28" i="5"/>
  <c r="Y28" i="5"/>
  <c r="AD28" i="5" s="1"/>
  <c r="F232" i="6"/>
  <c r="I235" i="6"/>
  <c r="H234" i="6"/>
  <c r="A231" i="7"/>
  <c r="D231" i="6"/>
  <c r="E809" i="6"/>
  <c r="F810" i="6"/>
  <c r="G811" i="6"/>
  <c r="F743" i="6"/>
  <c r="I746" i="6"/>
  <c r="H745" i="6"/>
  <c r="E742" i="6"/>
  <c r="G744" i="6"/>
  <c r="I881" i="6"/>
  <c r="G879" i="6"/>
  <c r="F878" i="6"/>
  <c r="H880" i="6"/>
  <c r="E877" i="6"/>
  <c r="A645" i="7"/>
  <c r="D645" i="6"/>
  <c r="F844" i="6"/>
  <c r="E843" i="6"/>
  <c r="H846" i="6"/>
  <c r="H911" i="6"/>
  <c r="I912" i="6"/>
  <c r="F909" i="6"/>
  <c r="G910" i="6"/>
  <c r="A108" i="7"/>
  <c r="D108" i="6"/>
  <c r="A220" i="7"/>
  <c r="D220" i="6"/>
  <c r="I967" i="6"/>
  <c r="F964" i="6"/>
  <c r="A1070" i="7"/>
  <c r="D1070" i="6"/>
  <c r="H935" i="6"/>
  <c r="I936" i="6"/>
  <c r="G934" i="6"/>
  <c r="H229" i="6"/>
  <c r="G228" i="6"/>
  <c r="F227" i="6"/>
  <c r="I230" i="6"/>
  <c r="E226" i="6"/>
  <c r="AC32" i="5"/>
  <c r="Y32" i="5"/>
  <c r="AD32" i="5" s="1"/>
  <c r="AB28" i="5"/>
  <c r="AB29" i="5"/>
  <c r="AB17" i="5"/>
  <c r="AB34" i="5"/>
  <c r="AB18" i="5"/>
  <c r="AB36" i="5"/>
  <c r="AB21" i="5"/>
  <c r="AB38" i="5"/>
  <c r="AB22" i="5"/>
  <c r="AB39" i="5"/>
  <c r="AB24" i="5"/>
  <c r="AB41" i="5"/>
  <c r="AB25" i="5"/>
  <c r="AB42" i="5"/>
  <c r="AB15" i="5"/>
  <c r="AB23" i="5"/>
  <c r="AB32" i="5"/>
  <c r="AB40" i="5"/>
  <c r="AB13" i="5"/>
  <c r="AB26" i="5"/>
  <c r="AB31" i="5"/>
  <c r="AB37" i="5"/>
  <c r="AB20" i="5"/>
  <c r="AB16" i="5"/>
  <c r="AB19" i="5"/>
  <c r="AB35" i="5"/>
  <c r="AB30" i="5"/>
  <c r="AB33" i="5"/>
  <c r="AB14" i="5"/>
  <c r="A118" i="7"/>
  <c r="D118" i="6"/>
  <c r="H458" i="6"/>
  <c r="G457" i="6"/>
  <c r="F456" i="6"/>
  <c r="E455" i="6"/>
  <c r="I459" i="6"/>
  <c r="I12" i="6"/>
  <c r="H11" i="6"/>
  <c r="I1020" i="6"/>
  <c r="G1018" i="6"/>
  <c r="E1016" i="6"/>
  <c r="H1019" i="6"/>
  <c r="F1017" i="6"/>
  <c r="I813" i="6"/>
  <c r="F933" i="6"/>
  <c r="G977" i="6"/>
  <c r="I979" i="6"/>
  <c r="F76" i="6"/>
  <c r="H78" i="6"/>
  <c r="G77" i="6"/>
  <c r="E75" i="6"/>
  <c r="I79" i="6"/>
  <c r="E171" i="6"/>
  <c r="H174" i="6"/>
  <c r="F172" i="6"/>
  <c r="G173" i="6"/>
  <c r="I175" i="6"/>
  <c r="A258" i="7"/>
  <c r="D258" i="6"/>
  <c r="H278" i="6"/>
  <c r="F276" i="6"/>
  <c r="E275" i="6"/>
  <c r="I279" i="6"/>
  <c r="G277" i="6"/>
  <c r="E469" i="6"/>
  <c r="F470" i="6"/>
  <c r="I473" i="6"/>
  <c r="D1086" i="6"/>
  <c r="A1086" i="7"/>
  <c r="A1026" i="7"/>
  <c r="D1026" i="6"/>
  <c r="A81" i="7"/>
  <c r="D81" i="6"/>
  <c r="I678" i="6"/>
  <c r="F675" i="6"/>
  <c r="A594" i="7"/>
  <c r="D594" i="6"/>
  <c r="D1012" i="6"/>
  <c r="A1012" i="7"/>
  <c r="A404" i="7"/>
  <c r="D404" i="6"/>
  <c r="F614" i="6"/>
  <c r="F18" i="6"/>
  <c r="H855" i="6"/>
  <c r="F556" i="6"/>
  <c r="H985" i="6"/>
  <c r="E1097" i="6"/>
  <c r="E106" i="6"/>
  <c r="F107" i="6"/>
  <c r="I110" i="6"/>
  <c r="F11" i="6"/>
  <c r="G12" i="6"/>
  <c r="H13" i="6"/>
  <c r="I14" i="6"/>
  <c r="F461" i="6"/>
  <c r="H463" i="6"/>
  <c r="I464" i="6"/>
  <c r="E460" i="6"/>
  <c r="F463" i="6"/>
  <c r="G464" i="6"/>
  <c r="H465" i="6"/>
  <c r="E462" i="6"/>
  <c r="A1046" i="7"/>
  <c r="D1046" i="6"/>
  <c r="D647" i="6"/>
  <c r="A647" i="7"/>
  <c r="G330" i="6"/>
  <c r="H331" i="6"/>
  <c r="G570" i="6"/>
  <c r="I572" i="6"/>
  <c r="E568" i="6"/>
  <c r="H923" i="6"/>
  <c r="E920" i="6"/>
  <c r="F921" i="6"/>
  <c r="I924" i="6"/>
  <c r="E537" i="6"/>
  <c r="H540" i="6"/>
  <c r="G539" i="6"/>
  <c r="G11" i="6"/>
  <c r="H12" i="6"/>
  <c r="I13" i="6"/>
  <c r="A440" i="7"/>
  <c r="D440" i="6"/>
  <c r="A920" i="7"/>
  <c r="D920" i="6"/>
  <c r="H592" i="6"/>
  <c r="F590" i="6"/>
  <c r="F695" i="6"/>
  <c r="E694" i="6"/>
  <c r="G696" i="6"/>
  <c r="I951" i="6"/>
  <c r="H950" i="6"/>
  <c r="A330" i="7"/>
  <c r="D330" i="6"/>
  <c r="G655" i="6"/>
  <c r="H656" i="6"/>
  <c r="F829" i="6"/>
  <c r="G830" i="6"/>
  <c r="I832" i="6"/>
  <c r="A12" i="7"/>
  <c r="D12" i="6"/>
  <c r="I929" i="6"/>
  <c r="H928" i="6"/>
  <c r="A796" i="7"/>
  <c r="D796" i="6"/>
  <c r="A309" i="7"/>
  <c r="D309" i="6"/>
  <c r="A273" i="7"/>
  <c r="D273" i="6"/>
  <c r="A784" i="7"/>
  <c r="D784" i="6"/>
  <c r="D1088" i="6"/>
  <c r="A1088" i="7"/>
  <c r="I470" i="6"/>
  <c r="F467" i="6"/>
  <c r="E466" i="6"/>
  <c r="A194" i="7"/>
  <c r="D194" i="6"/>
  <c r="A1077" i="7"/>
  <c r="D1077" i="6"/>
  <c r="I21" i="6"/>
  <c r="G901" i="6"/>
  <c r="E589" i="6"/>
  <c r="H558" i="6"/>
  <c r="G984" i="6"/>
  <c r="I466" i="6"/>
  <c r="G345" i="6"/>
  <c r="H637" i="6"/>
  <c r="E634" i="6"/>
  <c r="I638" i="6"/>
  <c r="H1037" i="6"/>
  <c r="E1034" i="6"/>
  <c r="F1035" i="6"/>
  <c r="AC25" i="5"/>
  <c r="Y25" i="5"/>
  <c r="AD25" i="5" s="1"/>
  <c r="F568" i="6"/>
  <c r="E567" i="6"/>
  <c r="A662" i="7"/>
  <c r="D662" i="6"/>
  <c r="D119" i="6"/>
  <c r="A119" i="7"/>
  <c r="E1048" i="6"/>
  <c r="F1049" i="6"/>
  <c r="I1052" i="6"/>
  <c r="A136" i="7"/>
  <c r="D136" i="6"/>
  <c r="D248" i="6"/>
  <c r="A248" i="7"/>
  <c r="D456" i="6"/>
  <c r="A456" i="7"/>
  <c r="A824" i="7"/>
  <c r="D824" i="6"/>
  <c r="A892" i="7"/>
  <c r="D892" i="6"/>
  <c r="A338" i="7"/>
  <c r="D338" i="6"/>
  <c r="E1060" i="6"/>
  <c r="I1064" i="6"/>
  <c r="G347" i="6"/>
  <c r="H20" i="6"/>
  <c r="G1062" i="6"/>
  <c r="F654" i="6"/>
  <c r="F900" i="6"/>
  <c r="G591" i="6"/>
  <c r="I559" i="6"/>
  <c r="G720" i="6"/>
  <c r="I722" i="6"/>
  <c r="H721" i="6"/>
  <c r="A124" i="7"/>
  <c r="D124" i="6"/>
  <c r="H348" i="6"/>
  <c r="H1063" i="6"/>
  <c r="E653" i="6"/>
  <c r="H902" i="6"/>
  <c r="I698" i="6"/>
  <c r="F538" i="6"/>
  <c r="G557" i="6"/>
  <c r="F926" i="6"/>
  <c r="F347" i="6"/>
  <c r="E346" i="6"/>
  <c r="G348" i="6"/>
  <c r="H349" i="6"/>
  <c r="I350" i="6"/>
  <c r="G444" i="6"/>
  <c r="I446" i="6"/>
  <c r="H445" i="6"/>
  <c r="I750" i="6"/>
  <c r="E746" i="6"/>
  <c r="G748" i="6"/>
  <c r="F747" i="6"/>
  <c r="H749" i="6"/>
  <c r="D1035" i="6"/>
  <c r="A1035" i="7"/>
  <c r="E345" i="6"/>
  <c r="F1061" i="6"/>
  <c r="E420" i="6"/>
  <c r="I657" i="6"/>
  <c r="E899" i="6"/>
  <c r="H697" i="6"/>
  <c r="I541" i="6"/>
  <c r="G522" i="6"/>
  <c r="G922" i="6"/>
  <c r="H469" i="6"/>
  <c r="H306" i="6"/>
  <c r="F304" i="6"/>
  <c r="F178" i="6"/>
  <c r="H180" i="6"/>
  <c r="F93" i="6"/>
  <c r="E92" i="6"/>
  <c r="G94" i="6"/>
  <c r="H95" i="6"/>
  <c r="E732" i="6"/>
  <c r="H423" i="6"/>
  <c r="G949" i="6"/>
  <c r="F762" i="6"/>
  <c r="F521" i="6"/>
  <c r="I206" i="6"/>
  <c r="G462" i="6"/>
  <c r="F719" i="6"/>
  <c r="E925" i="6"/>
  <c r="H571" i="6"/>
  <c r="H817" i="6"/>
  <c r="I818" i="6"/>
  <c r="G552" i="6"/>
  <c r="G734" i="6"/>
  <c r="I424" i="6"/>
  <c r="E947" i="6"/>
  <c r="E828" i="6"/>
  <c r="H677" i="6"/>
  <c r="I765" i="6"/>
  <c r="I524" i="6"/>
  <c r="G1099" i="6"/>
  <c r="I528" i="6"/>
  <c r="I82" i="6"/>
  <c r="G80" i="6"/>
  <c r="F159" i="6"/>
  <c r="E158" i="6"/>
  <c r="G160" i="6"/>
  <c r="H161" i="6"/>
  <c r="I162" i="6"/>
  <c r="H561" i="6"/>
  <c r="G560" i="6"/>
  <c r="H523" i="6"/>
  <c r="E343" i="6"/>
  <c r="F898" i="6"/>
  <c r="E897" i="6"/>
  <c r="H553" i="6"/>
  <c r="I736" i="6"/>
  <c r="F948" i="6"/>
  <c r="H831" i="6"/>
  <c r="E855" i="6"/>
  <c r="E674" i="6"/>
  <c r="E761" i="6"/>
  <c r="I47" i="6"/>
  <c r="G45" i="6"/>
  <c r="G141" i="6"/>
  <c r="E139" i="6"/>
  <c r="F140" i="6"/>
  <c r="I128" i="6"/>
  <c r="E124" i="6"/>
  <c r="H127" i="6"/>
  <c r="G126" i="6"/>
  <c r="I208" i="6"/>
  <c r="F205" i="6"/>
  <c r="H207" i="6"/>
  <c r="G206" i="6"/>
  <c r="E204" i="6"/>
  <c r="H138" i="6"/>
  <c r="F856" i="6"/>
  <c r="G676" i="6"/>
  <c r="G204" i="6"/>
  <c r="F344" i="6"/>
  <c r="G927" i="6"/>
  <c r="H289" i="6"/>
  <c r="F287" i="6"/>
  <c r="E286" i="6"/>
  <c r="H735" i="6"/>
  <c r="Y26" i="5"/>
  <c r="AD26" i="5" s="1"/>
  <c r="I554" i="6"/>
  <c r="G857" i="6"/>
  <c r="I307" i="6"/>
  <c r="F443" i="6"/>
  <c r="H97" i="6"/>
  <c r="E94" i="6"/>
  <c r="I98" i="6"/>
  <c r="I194" i="6"/>
  <c r="F191" i="6"/>
  <c r="H193" i="6"/>
  <c r="E190" i="6"/>
  <c r="G368" i="6"/>
  <c r="E366" i="6"/>
  <c r="H369" i="6"/>
  <c r="I370" i="6"/>
  <c r="F367" i="6"/>
  <c r="A22" i="7"/>
  <c r="D22" i="6"/>
  <c r="I668" i="6"/>
  <c r="G666" i="6"/>
  <c r="D1080" i="6"/>
  <c r="A1080" i="7"/>
  <c r="D664" i="6"/>
  <c r="A664" i="7"/>
  <c r="D442" i="6"/>
  <c r="A442" i="7"/>
  <c r="D650" i="6"/>
  <c r="A650" i="7"/>
  <c r="A762" i="7"/>
  <c r="D762" i="6"/>
  <c r="A954" i="7"/>
  <c r="D954" i="6"/>
  <c r="A619" i="7"/>
  <c r="D619" i="6"/>
  <c r="D923" i="6"/>
  <c r="A923" i="7"/>
  <c r="I1056" i="6"/>
  <c r="H1055" i="6"/>
  <c r="E1052" i="6"/>
  <c r="G1054" i="6"/>
  <c r="G815" i="6"/>
  <c r="H816" i="6"/>
  <c r="D261" i="6"/>
  <c r="A261" i="7"/>
  <c r="A483" i="7"/>
  <c r="D483" i="6"/>
  <c r="D111" i="6"/>
  <c r="A111" i="7"/>
  <c r="A239" i="7"/>
  <c r="D239" i="6"/>
  <c r="A367" i="7"/>
  <c r="D367" i="6"/>
  <c r="D495" i="6"/>
  <c r="A495" i="7"/>
  <c r="A623" i="7"/>
  <c r="D623" i="6"/>
  <c r="A751" i="7"/>
  <c r="D751" i="6"/>
  <c r="A879" i="7"/>
  <c r="D879" i="6"/>
  <c r="D1007" i="6"/>
  <c r="A1007" i="7"/>
  <c r="A480" i="7"/>
  <c r="D480" i="6"/>
  <c r="A592" i="7"/>
  <c r="D592" i="6"/>
  <c r="A688" i="7"/>
  <c r="D688" i="6"/>
  <c r="A801" i="7"/>
  <c r="D801" i="6"/>
  <c r="D98" i="6"/>
  <c r="A98" i="7"/>
  <c r="A307" i="7"/>
  <c r="D307" i="6"/>
  <c r="A68" i="7"/>
  <c r="D68" i="6"/>
  <c r="D180" i="6"/>
  <c r="A180" i="7"/>
  <c r="A53" i="7"/>
  <c r="D53" i="6"/>
  <c r="D346" i="6"/>
  <c r="A346" i="7"/>
  <c r="D858" i="6"/>
  <c r="A858" i="7"/>
  <c r="A28" i="7"/>
  <c r="D28" i="6"/>
  <c r="A140" i="7"/>
  <c r="D140" i="6"/>
  <c r="F398" i="6"/>
  <c r="E397" i="6"/>
  <c r="G399" i="6"/>
  <c r="I577" i="6"/>
  <c r="H576" i="6"/>
  <c r="E573" i="6"/>
  <c r="D402" i="6"/>
  <c r="A402" i="7"/>
  <c r="G16" i="6"/>
  <c r="H17" i="6"/>
  <c r="G768" i="6"/>
  <c r="E766" i="6"/>
  <c r="I770" i="6"/>
  <c r="F767" i="6"/>
  <c r="H769" i="6"/>
  <c r="E91" i="6"/>
  <c r="F92" i="6"/>
  <c r="G289" i="6"/>
  <c r="G1065" i="6"/>
  <c r="I674" i="6"/>
  <c r="I654" i="6"/>
  <c r="H653" i="6"/>
  <c r="F651" i="6"/>
  <c r="I1070" i="6"/>
  <c r="G1068" i="6"/>
  <c r="I95" i="6"/>
  <c r="F288" i="6"/>
  <c r="E967" i="6"/>
  <c r="I1067" i="6"/>
  <c r="F671" i="6"/>
  <c r="G252" i="6"/>
  <c r="I254" i="6"/>
  <c r="E842" i="6"/>
  <c r="G844" i="6"/>
  <c r="I846" i="6"/>
  <c r="F843" i="6"/>
  <c r="H845" i="6"/>
  <c r="H957" i="6"/>
  <c r="I958" i="6"/>
  <c r="G13" i="6"/>
  <c r="H14" i="6"/>
  <c r="I15" i="6"/>
  <c r="E11" i="6"/>
  <c r="H110" i="6"/>
  <c r="E107" i="6"/>
  <c r="E698" i="6"/>
  <c r="F699" i="6"/>
  <c r="G174" i="6"/>
  <c r="F173" i="6"/>
  <c r="I176" i="6"/>
  <c r="E172" i="6"/>
  <c r="F511" i="6"/>
  <c r="G512" i="6"/>
  <c r="E510" i="6"/>
  <c r="I514" i="6"/>
  <c r="H513" i="6"/>
  <c r="F248" i="6"/>
  <c r="H970" i="6"/>
  <c r="E1050" i="6"/>
  <c r="F1051" i="6"/>
  <c r="H1053" i="6"/>
  <c r="G1008" i="6"/>
  <c r="E1006" i="6"/>
  <c r="G65" i="6"/>
  <c r="F64" i="6"/>
  <c r="I67" i="6"/>
  <c r="H66" i="6"/>
  <c r="H157" i="6"/>
  <c r="F155" i="6"/>
  <c r="F363" i="6"/>
  <c r="H365" i="6"/>
  <c r="E362" i="6"/>
  <c r="I366" i="6"/>
  <c r="G364" i="6"/>
  <c r="E142" i="6"/>
  <c r="I146" i="6"/>
  <c r="F703" i="6"/>
  <c r="H705" i="6"/>
  <c r="I382" i="6"/>
  <c r="H381" i="6"/>
  <c r="G380" i="6"/>
  <c r="G460" i="6"/>
  <c r="F459" i="6"/>
  <c r="H461" i="6"/>
  <c r="I462" i="6"/>
  <c r="E458" i="6"/>
  <c r="F667" i="6"/>
  <c r="H669" i="6"/>
  <c r="E666" i="6"/>
  <c r="G668" i="6"/>
  <c r="I325" i="6"/>
  <c r="G323" i="6"/>
  <c r="F26" i="6"/>
  <c r="H667" i="6"/>
  <c r="H30" i="6"/>
  <c r="H173" i="6"/>
  <c r="G172" i="6"/>
  <c r="E170" i="6"/>
  <c r="E474" i="6"/>
  <c r="G476" i="6"/>
  <c r="I478" i="6"/>
  <c r="H589" i="6"/>
  <c r="G588" i="6"/>
  <c r="G448" i="6"/>
  <c r="E446" i="6"/>
  <c r="H449" i="6"/>
  <c r="F447" i="6"/>
  <c r="I450" i="6"/>
  <c r="H1025" i="6"/>
  <c r="I1026" i="6"/>
  <c r="I83" i="6"/>
  <c r="H82" i="6"/>
  <c r="G81" i="6"/>
  <c r="F80" i="6"/>
  <c r="E79" i="6"/>
  <c r="A422" i="7"/>
  <c r="D422" i="6"/>
  <c r="A518" i="7"/>
  <c r="D518" i="6"/>
  <c r="A423" i="7"/>
  <c r="D423" i="6"/>
  <c r="D295" i="6"/>
  <c r="A295" i="7"/>
  <c r="A312" i="7"/>
  <c r="D312" i="6"/>
  <c r="A677" i="7"/>
  <c r="D677" i="6"/>
  <c r="A565" i="7"/>
  <c r="D565" i="6"/>
  <c r="A1003" i="7"/>
  <c r="D1003" i="6"/>
  <c r="E93" i="6"/>
  <c r="F94" i="6"/>
  <c r="H96" i="6"/>
  <c r="I97" i="6"/>
  <c r="G95" i="6"/>
  <c r="D204" i="6"/>
  <c r="A204" i="7"/>
  <c r="A524" i="7"/>
  <c r="D524" i="6"/>
  <c r="A764" i="7"/>
  <c r="D764" i="6"/>
  <c r="E1069" i="6"/>
  <c r="F1070" i="6"/>
  <c r="I1073" i="6"/>
  <c r="H1072" i="6"/>
  <c r="A787" i="7"/>
  <c r="D787" i="6"/>
  <c r="A1092" i="7"/>
  <c r="D1092" i="6"/>
  <c r="D1054" i="6"/>
  <c r="A1054" i="7"/>
  <c r="F1058" i="6"/>
  <c r="H1060" i="6"/>
  <c r="G1059" i="6"/>
  <c r="I1061" i="6"/>
  <c r="E1057" i="6"/>
  <c r="A753" i="7"/>
  <c r="D753" i="6"/>
  <c r="A306" i="7"/>
  <c r="D306" i="6"/>
  <c r="A275" i="7"/>
  <c r="D275" i="6"/>
  <c r="A387" i="7"/>
  <c r="D387" i="6"/>
  <c r="G951" i="6"/>
  <c r="I953" i="6"/>
  <c r="A36" i="7"/>
  <c r="D36" i="6"/>
  <c r="A148" i="7"/>
  <c r="D148" i="6"/>
  <c r="A21" i="7"/>
  <c r="D21" i="6"/>
  <c r="A102" i="7"/>
  <c r="D102" i="6"/>
  <c r="A214" i="7"/>
  <c r="D214" i="6"/>
  <c r="D630" i="6"/>
  <c r="A630" i="7"/>
  <c r="A934" i="7"/>
  <c r="D934" i="6"/>
  <c r="A87" i="7"/>
  <c r="D87" i="6"/>
  <c r="A887" i="7"/>
  <c r="D887" i="6"/>
  <c r="D104" i="6"/>
  <c r="A104" i="7"/>
  <c r="A216" i="7"/>
  <c r="D216" i="6"/>
  <c r="A616" i="7"/>
  <c r="D616" i="6"/>
  <c r="A1052" i="7"/>
  <c r="D1052" i="6"/>
  <c r="D730" i="6"/>
  <c r="A730" i="7"/>
  <c r="A620" i="7"/>
  <c r="D620" i="6"/>
  <c r="A699" i="7"/>
  <c r="D699" i="6"/>
  <c r="A597" i="7"/>
  <c r="D597" i="6"/>
  <c r="A1089" i="7"/>
  <c r="D1089" i="6"/>
  <c r="A899" i="7"/>
  <c r="D899" i="6"/>
  <c r="A773" i="7"/>
  <c r="D773" i="6"/>
  <c r="A79" i="7"/>
  <c r="D79" i="6"/>
  <c r="A207" i="7"/>
  <c r="D207" i="6"/>
  <c r="A335" i="7"/>
  <c r="D335" i="6"/>
  <c r="D463" i="6"/>
  <c r="A463" i="7"/>
  <c r="A591" i="7"/>
  <c r="D591" i="6"/>
  <c r="D719" i="6"/>
  <c r="A719" i="7"/>
  <c r="A847" i="7"/>
  <c r="D847" i="6"/>
  <c r="D975" i="6"/>
  <c r="A975" i="7"/>
  <c r="D689" i="6"/>
  <c r="A689" i="7"/>
  <c r="I469" i="6"/>
  <c r="F466" i="6"/>
  <c r="D560" i="6"/>
  <c r="A560" i="7"/>
  <c r="A433" i="7"/>
  <c r="D433" i="6"/>
  <c r="A545" i="7"/>
  <c r="D545" i="6"/>
  <c r="A850" i="7"/>
  <c r="D850" i="6"/>
  <c r="A260" i="7"/>
  <c r="D260" i="6"/>
  <c r="D341" i="6"/>
  <c r="A341" i="7"/>
  <c r="D706" i="6"/>
  <c r="A706" i="7"/>
  <c r="A1058" i="7"/>
  <c r="D1058" i="6"/>
  <c r="A1091" i="7"/>
  <c r="D1091" i="6"/>
  <c r="A992" i="7"/>
  <c r="D992" i="6"/>
  <c r="D289" i="6"/>
  <c r="A289" i="7"/>
  <c r="A577" i="7"/>
  <c r="D577" i="6"/>
  <c r="D610" i="6"/>
  <c r="A610" i="7"/>
  <c r="A210" i="7"/>
  <c r="D210" i="6"/>
  <c r="A292" i="7"/>
  <c r="D292" i="6"/>
  <c r="A38" i="7"/>
  <c r="D38" i="6"/>
  <c r="A358" i="7"/>
  <c r="D358" i="6"/>
  <c r="A135" i="7"/>
  <c r="D135" i="6"/>
  <c r="A343" i="7"/>
  <c r="D343" i="6"/>
  <c r="A1029" i="7"/>
  <c r="D1029" i="6"/>
  <c r="D807" i="6"/>
  <c r="A807" i="7"/>
  <c r="A900" i="7"/>
  <c r="D900" i="6"/>
  <c r="D696" i="6"/>
  <c r="A696" i="7"/>
  <c r="A916" i="7"/>
  <c r="D916" i="6"/>
  <c r="D684" i="6"/>
  <c r="A684" i="7"/>
  <c r="A821" i="7"/>
  <c r="D821" i="6"/>
  <c r="A252" i="7"/>
  <c r="D252" i="6"/>
  <c r="A6" i="7"/>
  <c r="A1075" i="7"/>
  <c r="D1075" i="6"/>
  <c r="D756" i="6"/>
  <c r="A756" i="7"/>
  <c r="I378" i="6"/>
  <c r="G376" i="6"/>
  <c r="H377" i="6"/>
  <c r="F375" i="6"/>
  <c r="E374" i="6"/>
  <c r="A611" i="7"/>
  <c r="D611" i="6"/>
  <c r="A127" i="7"/>
  <c r="D127" i="6"/>
  <c r="A255" i="7"/>
  <c r="D255" i="6"/>
  <c r="A383" i="7"/>
  <c r="D383" i="6"/>
  <c r="A511" i="7"/>
  <c r="D511" i="6"/>
  <c r="D639" i="6"/>
  <c r="A639" i="7"/>
  <c r="A767" i="7"/>
  <c r="D767" i="6"/>
  <c r="A895" i="7"/>
  <c r="D895" i="6"/>
  <c r="A1023" i="7"/>
  <c r="D1023" i="6"/>
  <c r="A65" i="7"/>
  <c r="D65" i="6"/>
  <c r="D833" i="6"/>
  <c r="A833" i="7"/>
  <c r="A114" i="7"/>
  <c r="D114" i="6"/>
  <c r="A546" i="7"/>
  <c r="D546" i="6"/>
  <c r="D323" i="6"/>
  <c r="A323" i="7"/>
  <c r="A501" i="7"/>
  <c r="D501" i="6"/>
  <c r="D84" i="6"/>
  <c r="A84" i="7"/>
  <c r="E110" i="6"/>
  <c r="G112" i="6"/>
  <c r="E478" i="6"/>
  <c r="I482" i="6"/>
  <c r="H481" i="6"/>
  <c r="F847" i="6"/>
  <c r="I850" i="6"/>
  <c r="H849" i="6"/>
  <c r="G848" i="6"/>
  <c r="E846" i="6"/>
  <c r="I915" i="6"/>
  <c r="F912" i="6"/>
  <c r="H914" i="6"/>
  <c r="G913" i="6"/>
  <c r="E911" i="6"/>
  <c r="D150" i="6"/>
  <c r="A150" i="7"/>
  <c r="A678" i="7"/>
  <c r="D678" i="6"/>
  <c r="D870" i="6"/>
  <c r="A870" i="7"/>
  <c r="A535" i="7"/>
  <c r="D535" i="6"/>
  <c r="Y15" i="5"/>
  <c r="AD15" i="5" s="1"/>
  <c r="D23" i="6"/>
  <c r="A23" i="7"/>
  <c r="A599" i="7"/>
  <c r="D599" i="6"/>
  <c r="D935" i="6"/>
  <c r="A935" i="7"/>
  <c r="D552" i="6"/>
  <c r="A552" i="7"/>
  <c r="A40" i="7"/>
  <c r="D40" i="6"/>
  <c r="D152" i="6"/>
  <c r="A152" i="7"/>
  <c r="D360" i="6"/>
  <c r="A360" i="7"/>
  <c r="A472" i="7"/>
  <c r="D472" i="6"/>
  <c r="A747" i="7"/>
  <c r="D747" i="6"/>
  <c r="A940" i="7"/>
  <c r="D940" i="6"/>
  <c r="G935" i="6"/>
  <c r="H936" i="6"/>
  <c r="I937" i="6"/>
  <c r="A853" i="7"/>
  <c r="D853" i="6"/>
  <c r="A450" i="7"/>
  <c r="D450" i="6"/>
  <c r="A357" i="7"/>
  <c r="D357" i="6"/>
  <c r="A770" i="7"/>
  <c r="D770" i="6"/>
  <c r="A1074" i="7"/>
  <c r="D1074" i="6"/>
  <c r="A500" i="7"/>
  <c r="D500" i="6"/>
  <c r="A337" i="7"/>
  <c r="D337" i="6"/>
  <c r="A593" i="7"/>
  <c r="D593" i="6"/>
  <c r="D705" i="6"/>
  <c r="A705" i="7"/>
  <c r="D626" i="6"/>
  <c r="A626" i="7"/>
  <c r="A531" i="7"/>
  <c r="D531" i="6"/>
  <c r="I135" i="6"/>
  <c r="F132" i="6"/>
  <c r="G133" i="6"/>
  <c r="E131" i="6"/>
  <c r="H134" i="6"/>
  <c r="A226" i="7"/>
  <c r="D226" i="6"/>
  <c r="A819" i="7"/>
  <c r="D819" i="6"/>
  <c r="E284" i="6"/>
  <c r="F285" i="6"/>
  <c r="I288" i="6"/>
  <c r="G286" i="6"/>
  <c r="I210" i="6"/>
  <c r="E206" i="6"/>
  <c r="H209" i="6"/>
  <c r="G208" i="6"/>
  <c r="F207" i="6"/>
  <c r="G656" i="6"/>
  <c r="F655" i="6"/>
  <c r="E654" i="6"/>
  <c r="H657" i="6"/>
  <c r="I658" i="6"/>
  <c r="G97" i="6"/>
  <c r="I99" i="6"/>
  <c r="F96" i="6"/>
  <c r="D262" i="6"/>
  <c r="A262" i="7"/>
  <c r="A374" i="7"/>
  <c r="D374" i="6"/>
  <c r="A167" i="7"/>
  <c r="D167" i="6"/>
  <c r="A375" i="7"/>
  <c r="D375" i="6"/>
  <c r="A679" i="7"/>
  <c r="D679" i="6"/>
  <c r="D712" i="6"/>
  <c r="A712" i="7"/>
  <c r="A968" i="7"/>
  <c r="D968" i="6"/>
  <c r="A716" i="7"/>
  <c r="D716" i="6"/>
  <c r="I913" i="6"/>
  <c r="E909" i="6"/>
  <c r="H912" i="6"/>
  <c r="G911" i="6"/>
  <c r="F910" i="6"/>
  <c r="A901" i="7"/>
  <c r="D901" i="6"/>
  <c r="A955" i="7"/>
  <c r="D955" i="6"/>
  <c r="A284" i="7"/>
  <c r="D284" i="6"/>
  <c r="D290" i="6"/>
  <c r="A290" i="7"/>
  <c r="D388" i="6"/>
  <c r="A388" i="7"/>
  <c r="D627" i="6"/>
  <c r="A627" i="7"/>
  <c r="A1006" i="7"/>
  <c r="D1006" i="6"/>
  <c r="A961" i="7"/>
  <c r="D961" i="6"/>
  <c r="A15" i="7"/>
  <c r="D15" i="6"/>
  <c r="D143" i="6"/>
  <c r="A143" i="7"/>
  <c r="A271" i="7"/>
  <c r="D271" i="6"/>
  <c r="A399" i="7"/>
  <c r="D399" i="6"/>
  <c r="D527" i="6"/>
  <c r="A527" i="7"/>
  <c r="A655" i="7"/>
  <c r="D655" i="6"/>
  <c r="A783" i="7"/>
  <c r="D783" i="6"/>
  <c r="D911" i="6"/>
  <c r="A911" i="7"/>
  <c r="A1039" i="7"/>
  <c r="D1039" i="6"/>
  <c r="A177" i="7"/>
  <c r="D177" i="6"/>
  <c r="D321" i="6"/>
  <c r="A321" i="7"/>
  <c r="A816" i="7"/>
  <c r="D816" i="6"/>
  <c r="A97" i="7"/>
  <c r="D97" i="6"/>
  <c r="A849" i="7"/>
  <c r="D849" i="6"/>
  <c r="A1009" i="7"/>
  <c r="D1009" i="6"/>
  <c r="A484" i="7"/>
  <c r="D484" i="6"/>
  <c r="A166" i="7"/>
  <c r="D166" i="6"/>
  <c r="A582" i="7"/>
  <c r="D582" i="6"/>
  <c r="A694" i="7"/>
  <c r="D694" i="6"/>
  <c r="D886" i="6"/>
  <c r="A886" i="7"/>
  <c r="A551" i="7"/>
  <c r="D551" i="6"/>
  <c r="A39" i="7"/>
  <c r="D39" i="6"/>
  <c r="A695" i="7"/>
  <c r="D695" i="6"/>
  <c r="A951" i="7"/>
  <c r="D951" i="6"/>
  <c r="A1063" i="7"/>
  <c r="D1063" i="6"/>
  <c r="D568" i="6"/>
  <c r="A568" i="7"/>
  <c r="A56" i="7"/>
  <c r="D56" i="6"/>
  <c r="A364" i="7"/>
  <c r="D364" i="6"/>
  <c r="H382" i="6"/>
  <c r="I383" i="6"/>
  <c r="E379" i="6"/>
  <c r="A474" i="7"/>
  <c r="D474" i="6"/>
  <c r="D682" i="6"/>
  <c r="A682" i="7"/>
  <c r="A986" i="7"/>
  <c r="D986" i="6"/>
  <c r="A763" i="7"/>
  <c r="D763" i="6"/>
  <c r="D988" i="6"/>
  <c r="A988" i="7"/>
  <c r="A869" i="7"/>
  <c r="D869" i="6"/>
  <c r="D460" i="6"/>
  <c r="A460" i="7"/>
  <c r="D466" i="6"/>
  <c r="A466" i="7"/>
  <c r="A405" i="7"/>
  <c r="D405" i="6"/>
  <c r="A512" i="7"/>
  <c r="D512" i="6"/>
  <c r="D353" i="6"/>
  <c r="A353" i="7"/>
  <c r="A609" i="7"/>
  <c r="D609" i="6"/>
  <c r="D995" i="6"/>
  <c r="A995" i="7"/>
  <c r="A660" i="7"/>
  <c r="D660" i="6"/>
  <c r="A85" i="7"/>
  <c r="D85" i="6"/>
  <c r="G400" i="6"/>
  <c r="E398" i="6"/>
  <c r="H401" i="6"/>
  <c r="D278" i="6"/>
  <c r="A278" i="7"/>
  <c r="A790" i="7"/>
  <c r="D790" i="6"/>
  <c r="A183" i="7"/>
  <c r="D183" i="6"/>
  <c r="A391" i="7"/>
  <c r="D391" i="6"/>
  <c r="A439" i="7"/>
  <c r="D439" i="6"/>
  <c r="A952" i="7"/>
  <c r="D952" i="6"/>
  <c r="D728" i="6"/>
  <c r="A728" i="7"/>
  <c r="G415" i="6"/>
  <c r="E413" i="6"/>
  <c r="A732" i="7"/>
  <c r="D732" i="6"/>
  <c r="A972" i="7"/>
  <c r="D972" i="6"/>
  <c r="A917" i="7"/>
  <c r="D917" i="6"/>
  <c r="A586" i="7"/>
  <c r="D586" i="6"/>
  <c r="A971" i="7"/>
  <c r="D971" i="6"/>
  <c r="A60" i="7"/>
  <c r="D60" i="6"/>
  <c r="A172" i="7"/>
  <c r="D172" i="6"/>
  <c r="A596" i="7"/>
  <c r="D596" i="6"/>
  <c r="A785" i="7"/>
  <c r="D785" i="6"/>
  <c r="A866" i="7"/>
  <c r="D866" i="6"/>
  <c r="A643" i="7"/>
  <c r="D643" i="6"/>
  <c r="A740" i="7"/>
  <c r="D740" i="6"/>
  <c r="D1022" i="6"/>
  <c r="A1022" i="7"/>
  <c r="D31" i="6"/>
  <c r="A31" i="7"/>
  <c r="A159" i="7"/>
  <c r="D159" i="6"/>
  <c r="A287" i="7"/>
  <c r="D287" i="6"/>
  <c r="A415" i="7"/>
  <c r="D415" i="6"/>
  <c r="D543" i="6"/>
  <c r="A543" i="7"/>
  <c r="A671" i="7"/>
  <c r="D671" i="6"/>
  <c r="A799" i="7"/>
  <c r="D799" i="6"/>
  <c r="D927" i="6"/>
  <c r="A927" i="7"/>
  <c r="D1055" i="6"/>
  <c r="A1055" i="7"/>
  <c r="D193" i="6"/>
  <c r="A193" i="7"/>
  <c r="D832" i="6"/>
  <c r="A832" i="7"/>
  <c r="A1024" i="7"/>
  <c r="D1024" i="6"/>
  <c r="A497" i="7"/>
  <c r="D497" i="6"/>
  <c r="A865" i="7"/>
  <c r="D865" i="6"/>
  <c r="D1041" i="6"/>
  <c r="A1041" i="7"/>
  <c r="E708" i="6"/>
  <c r="F709" i="6"/>
  <c r="H711" i="6"/>
  <c r="G710" i="6"/>
  <c r="I712" i="6"/>
  <c r="D579" i="6"/>
  <c r="A579" i="7"/>
  <c r="A243" i="7"/>
  <c r="D243" i="6"/>
  <c r="A324" i="7"/>
  <c r="D324" i="6"/>
  <c r="A884" i="7"/>
  <c r="D884" i="6"/>
  <c r="I255" i="6"/>
  <c r="E251" i="6"/>
  <c r="H49" i="6"/>
  <c r="F47" i="6"/>
  <c r="G48" i="6"/>
  <c r="E46" i="6"/>
  <c r="I50" i="6"/>
  <c r="I611" i="6"/>
  <c r="F608" i="6"/>
  <c r="H610" i="6"/>
  <c r="E607" i="6"/>
  <c r="G609" i="6"/>
  <c r="G230" i="6"/>
  <c r="H231" i="6"/>
  <c r="A70" i="7"/>
  <c r="D70" i="6"/>
  <c r="A182" i="7"/>
  <c r="D182" i="6"/>
  <c r="A1094" i="7"/>
  <c r="D1094" i="6"/>
  <c r="A55" i="7"/>
  <c r="D55" i="6"/>
  <c r="A711" i="7"/>
  <c r="D711" i="6"/>
  <c r="A855" i="7"/>
  <c r="D855" i="6"/>
  <c r="A967" i="7"/>
  <c r="D967" i="6"/>
  <c r="A197" i="7"/>
  <c r="D197" i="6"/>
  <c r="A72" i="7"/>
  <c r="D72" i="6"/>
  <c r="A165" i="7"/>
  <c r="D165" i="6"/>
  <c r="A1060" i="7"/>
  <c r="D1060" i="6"/>
  <c r="D282" i="6"/>
  <c r="A282" i="7"/>
  <c r="A490" i="7"/>
  <c r="D490" i="6"/>
  <c r="A698" i="7"/>
  <c r="D698" i="6"/>
  <c r="A1002" i="7"/>
  <c r="D1002" i="6"/>
  <c r="A667" i="7"/>
  <c r="D667" i="6"/>
  <c r="A779" i="7"/>
  <c r="D779" i="6"/>
  <c r="A149" i="7"/>
  <c r="D149" i="6"/>
  <c r="D517" i="6"/>
  <c r="A517" i="7"/>
  <c r="A476" i="7"/>
  <c r="D476" i="6"/>
  <c r="H824" i="6"/>
  <c r="E821" i="6"/>
  <c r="F822" i="6"/>
  <c r="A421" i="7"/>
  <c r="D421" i="6"/>
  <c r="A528" i="7"/>
  <c r="D528" i="6"/>
  <c r="D34" i="6"/>
  <c r="A34" i="7"/>
  <c r="A146" i="7"/>
  <c r="D146" i="6"/>
  <c r="A355" i="7"/>
  <c r="D355" i="6"/>
  <c r="A116" i="7"/>
  <c r="D116" i="6"/>
  <c r="D101" i="6"/>
  <c r="A101" i="7"/>
  <c r="E743" i="6"/>
  <c r="I48" i="6"/>
  <c r="F687" i="6"/>
  <c r="G688" i="6"/>
  <c r="I690" i="6"/>
  <c r="A294" i="7"/>
  <c r="D294" i="6"/>
  <c r="A199" i="7"/>
  <c r="D199" i="6"/>
  <c r="A455" i="7"/>
  <c r="D455" i="6"/>
  <c r="A984" i="7"/>
  <c r="D984" i="6"/>
  <c r="A184" i="7"/>
  <c r="D184" i="6"/>
  <c r="A392" i="7"/>
  <c r="D392" i="6"/>
  <c r="D872" i="6"/>
  <c r="A872" i="7"/>
  <c r="A1020" i="7"/>
  <c r="D1020" i="6"/>
  <c r="A933" i="7"/>
  <c r="D933" i="6"/>
  <c r="D602" i="6"/>
  <c r="A602" i="7"/>
  <c r="A875" i="7"/>
  <c r="D875" i="6"/>
  <c r="A628" i="7"/>
  <c r="D628" i="6"/>
  <c r="A978" i="7"/>
  <c r="D978" i="6"/>
  <c r="A818" i="7"/>
  <c r="D818" i="6"/>
  <c r="D835" i="6"/>
  <c r="A835" i="7"/>
  <c r="A852" i="7"/>
  <c r="D852" i="6"/>
  <c r="A47" i="7"/>
  <c r="D47" i="6"/>
  <c r="A175" i="7"/>
  <c r="D175" i="6"/>
  <c r="A303" i="7"/>
  <c r="D303" i="6"/>
  <c r="A431" i="7"/>
  <c r="D431" i="6"/>
  <c r="D559" i="6"/>
  <c r="A559" i="7"/>
  <c r="A687" i="7"/>
  <c r="D687" i="6"/>
  <c r="A815" i="7"/>
  <c r="D815" i="6"/>
  <c r="A943" i="7"/>
  <c r="D943" i="6"/>
  <c r="A1071" i="7"/>
  <c r="D1071" i="6"/>
  <c r="A17" i="7"/>
  <c r="D17" i="6"/>
  <c r="D209" i="6"/>
  <c r="A209" i="7"/>
  <c r="A432" i="7"/>
  <c r="D432" i="6"/>
  <c r="A736" i="7"/>
  <c r="D736" i="6"/>
  <c r="A848" i="7"/>
  <c r="D848" i="6"/>
  <c r="A1040" i="7"/>
  <c r="D1040" i="6"/>
  <c r="A722" i="7"/>
  <c r="D722" i="6"/>
  <c r="A867" i="7"/>
  <c r="D867" i="6"/>
  <c r="A354" i="7"/>
  <c r="D354" i="6"/>
  <c r="D723" i="6"/>
  <c r="A723" i="7"/>
  <c r="D228" i="6"/>
  <c r="A228" i="7"/>
  <c r="A340" i="7"/>
  <c r="D340" i="6"/>
  <c r="G129" i="6"/>
  <c r="E127" i="6"/>
  <c r="F128" i="6"/>
  <c r="H130" i="6"/>
  <c r="I131" i="6"/>
  <c r="E207" i="6"/>
  <c r="F208" i="6"/>
  <c r="I211" i="6"/>
  <c r="H210" i="6"/>
  <c r="G209" i="6"/>
  <c r="H850" i="6"/>
  <c r="F848" i="6"/>
  <c r="I851" i="6"/>
  <c r="E847" i="6"/>
  <c r="G849" i="6"/>
  <c r="A406" i="7"/>
  <c r="D406" i="6"/>
  <c r="A279" i="7"/>
  <c r="D279" i="6"/>
  <c r="A296" i="7"/>
  <c r="D296" i="6"/>
  <c r="D613" i="6"/>
  <c r="A613" i="7"/>
  <c r="A245" i="7"/>
  <c r="D245" i="6"/>
  <c r="A394" i="7"/>
  <c r="D394" i="6"/>
  <c r="D506" i="6"/>
  <c r="A506" i="7"/>
  <c r="D906" i="6"/>
  <c r="A906" i="7"/>
  <c r="D1018" i="6"/>
  <c r="A1018" i="7"/>
  <c r="A316" i="7"/>
  <c r="D316" i="6"/>
  <c r="A514" i="7"/>
  <c r="D514" i="6"/>
  <c r="A277" i="7"/>
  <c r="D277" i="6"/>
  <c r="A508" i="7"/>
  <c r="D508" i="6"/>
  <c r="A944" i="7"/>
  <c r="D944" i="6"/>
  <c r="A129" i="7"/>
  <c r="D129" i="6"/>
  <c r="A50" i="7"/>
  <c r="D50" i="6"/>
  <c r="A371" i="7"/>
  <c r="D371" i="6"/>
  <c r="D467" i="6"/>
  <c r="A467" i="7"/>
  <c r="A132" i="7"/>
  <c r="D132" i="6"/>
  <c r="A548" i="7"/>
  <c r="D548" i="6"/>
  <c r="H335" i="6"/>
  <c r="F333" i="6"/>
  <c r="G334" i="6"/>
  <c r="F317" i="6"/>
  <c r="E316" i="6"/>
  <c r="E223" i="6"/>
  <c r="G225" i="6"/>
  <c r="H546" i="6"/>
  <c r="F544" i="6"/>
  <c r="E543" i="6"/>
  <c r="A614" i="7"/>
  <c r="D614" i="6"/>
  <c r="A918" i="7"/>
  <c r="D918" i="6"/>
  <c r="A200" i="7"/>
  <c r="D200" i="6"/>
  <c r="A408" i="7"/>
  <c r="D408" i="6"/>
  <c r="A428" i="7"/>
  <c r="D428" i="6"/>
  <c r="A1036" i="7"/>
  <c r="D1036" i="6"/>
  <c r="I1039" i="6"/>
  <c r="E1035" i="6"/>
  <c r="Y14" i="5"/>
  <c r="AD14" i="5" s="1"/>
  <c r="A644" i="7"/>
  <c r="D644" i="6"/>
  <c r="A883" i="7"/>
  <c r="D883" i="6"/>
  <c r="A389" i="7"/>
  <c r="D389" i="6"/>
  <c r="A63" i="7"/>
  <c r="D63" i="6"/>
  <c r="A191" i="7"/>
  <c r="D191" i="6"/>
  <c r="D319" i="6"/>
  <c r="A319" i="7"/>
  <c r="A447" i="7"/>
  <c r="D447" i="6"/>
  <c r="A575" i="7"/>
  <c r="D575" i="6"/>
  <c r="D703" i="6"/>
  <c r="A703" i="7"/>
  <c r="D831" i="6"/>
  <c r="A831" i="7"/>
  <c r="A959" i="7"/>
  <c r="D959" i="6"/>
  <c r="A1087" i="7"/>
  <c r="D1087" i="6"/>
  <c r="A33" i="7"/>
  <c r="D33" i="6"/>
  <c r="A241" i="7"/>
  <c r="D241" i="6"/>
  <c r="I965" i="6"/>
  <c r="G963" i="6"/>
  <c r="H964" i="6"/>
  <c r="F962" i="6"/>
  <c r="E961" i="6"/>
  <c r="A385" i="7"/>
  <c r="D385" i="6"/>
  <c r="A529" i="7"/>
  <c r="D529" i="6"/>
  <c r="I167" i="6"/>
  <c r="E163" i="6"/>
  <c r="H166" i="6"/>
  <c r="G165" i="6"/>
  <c r="F164" i="6"/>
  <c r="A370" i="7"/>
  <c r="D370" i="6"/>
  <c r="A802" i="7"/>
  <c r="D802" i="6"/>
  <c r="A739" i="7"/>
  <c r="D739" i="6"/>
  <c r="A804" i="7"/>
  <c r="D804" i="6"/>
  <c r="A836" i="7"/>
  <c r="D836" i="6"/>
  <c r="A244" i="7"/>
  <c r="D244" i="6"/>
  <c r="D661" i="6"/>
  <c r="A661" i="7"/>
  <c r="K12" i="9" l="1"/>
  <c r="K13" i="9" s="1"/>
  <c r="H852" i="6"/>
  <c r="G851" i="6"/>
  <c r="I853" i="6"/>
  <c r="E849" i="6"/>
  <c r="F850" i="6"/>
  <c r="H163" i="6"/>
  <c r="F161" i="6"/>
  <c r="I164" i="6"/>
  <c r="E160" i="6"/>
  <c r="G162" i="6"/>
  <c r="E552" i="6"/>
  <c r="G554" i="6"/>
  <c r="F553" i="6"/>
  <c r="I556" i="6"/>
  <c r="H555" i="6"/>
  <c r="E850" i="6"/>
  <c r="I854" i="6"/>
  <c r="G852" i="6"/>
  <c r="H853" i="6"/>
  <c r="F851" i="6"/>
  <c r="E16" i="6"/>
  <c r="I20" i="6"/>
  <c r="G18" i="6"/>
  <c r="F17" i="6"/>
  <c r="H19" i="6"/>
  <c r="H683" i="6"/>
  <c r="G682" i="6"/>
  <c r="F681" i="6"/>
  <c r="I684" i="6"/>
  <c r="E680" i="6"/>
  <c r="G340" i="6"/>
  <c r="H341" i="6"/>
  <c r="F339" i="6"/>
  <c r="E338" i="6"/>
  <c r="I342" i="6"/>
  <c r="H539" i="6"/>
  <c r="G538" i="6"/>
  <c r="F537" i="6"/>
  <c r="E536" i="6"/>
  <c r="I540" i="6"/>
  <c r="F698" i="6"/>
  <c r="H700" i="6"/>
  <c r="I701" i="6"/>
  <c r="G699" i="6"/>
  <c r="E697" i="6"/>
  <c r="E39" i="6"/>
  <c r="F40" i="6"/>
  <c r="I43" i="6"/>
  <c r="H42" i="6"/>
  <c r="G41" i="6"/>
  <c r="H581" i="6"/>
  <c r="G580" i="6"/>
  <c r="F579" i="6"/>
  <c r="I582" i="6"/>
  <c r="E578" i="6"/>
  <c r="I550" i="6"/>
  <c r="E546" i="6"/>
  <c r="H549" i="6"/>
  <c r="G548" i="6"/>
  <c r="F547" i="6"/>
  <c r="E336" i="6"/>
  <c r="G338" i="6"/>
  <c r="H339" i="6"/>
  <c r="F337" i="6"/>
  <c r="I340" i="6"/>
  <c r="H16" i="6"/>
  <c r="E13" i="6"/>
  <c r="F14" i="6"/>
  <c r="G15" i="6"/>
  <c r="I17" i="6"/>
  <c r="G111" i="6"/>
  <c r="E109" i="6"/>
  <c r="F110" i="6"/>
  <c r="I113" i="6"/>
  <c r="H112" i="6"/>
  <c r="H611" i="6"/>
  <c r="G610" i="6"/>
  <c r="E608" i="6"/>
  <c r="I612" i="6"/>
  <c r="F609" i="6"/>
  <c r="I641" i="6"/>
  <c r="G639" i="6"/>
  <c r="F638" i="6"/>
  <c r="E637" i="6"/>
  <c r="H640" i="6"/>
  <c r="E864" i="6"/>
  <c r="F865" i="6"/>
  <c r="H867" i="6"/>
  <c r="I868" i="6"/>
  <c r="G866" i="6"/>
  <c r="H248" i="6"/>
  <c r="I249" i="6"/>
  <c r="E245" i="6"/>
  <c r="G247" i="6"/>
  <c r="F246" i="6"/>
  <c r="G388" i="6"/>
  <c r="I390" i="6"/>
  <c r="E386" i="6"/>
  <c r="H389" i="6"/>
  <c r="F387" i="6"/>
  <c r="H396" i="6"/>
  <c r="G395" i="6"/>
  <c r="F394" i="6"/>
  <c r="E393" i="6"/>
  <c r="I397" i="6"/>
  <c r="G834" i="6"/>
  <c r="F833" i="6"/>
  <c r="I836" i="6"/>
  <c r="E832" i="6"/>
  <c r="H835" i="6"/>
  <c r="F1038" i="6"/>
  <c r="H1040" i="6"/>
  <c r="E1037" i="6"/>
  <c r="I1041" i="6"/>
  <c r="G1039" i="6"/>
  <c r="F946" i="6"/>
  <c r="I949" i="6"/>
  <c r="E945" i="6"/>
  <c r="H948" i="6"/>
  <c r="G947" i="6"/>
  <c r="F247" i="6"/>
  <c r="I250" i="6"/>
  <c r="G248" i="6"/>
  <c r="H249" i="6"/>
  <c r="E246" i="6"/>
  <c r="F724" i="6"/>
  <c r="E723" i="6"/>
  <c r="H726" i="6"/>
  <c r="G725" i="6"/>
  <c r="I727" i="6"/>
  <c r="H435" i="6"/>
  <c r="E432" i="6"/>
  <c r="F433" i="6"/>
  <c r="G434" i="6"/>
  <c r="I436" i="6"/>
  <c r="I840" i="6"/>
  <c r="G838" i="6"/>
  <c r="H839" i="6"/>
  <c r="E836" i="6"/>
  <c r="F837" i="6"/>
  <c r="G185" i="6"/>
  <c r="F184" i="6"/>
  <c r="H186" i="6"/>
  <c r="I187" i="6"/>
  <c r="E183" i="6"/>
  <c r="H803" i="6"/>
  <c r="E800" i="6"/>
  <c r="I804" i="6"/>
  <c r="F801" i="6"/>
  <c r="G802" i="6"/>
  <c r="E661" i="6"/>
  <c r="I665" i="6"/>
  <c r="H664" i="6"/>
  <c r="G663" i="6"/>
  <c r="F662" i="6"/>
  <c r="F871" i="6"/>
  <c r="G872" i="6"/>
  <c r="E870" i="6"/>
  <c r="H873" i="6"/>
  <c r="I874" i="6"/>
  <c r="G1066" i="6"/>
  <c r="I1068" i="6"/>
  <c r="H1067" i="6"/>
  <c r="F1065" i="6"/>
  <c r="E1064" i="6"/>
  <c r="F657" i="6"/>
  <c r="H659" i="6"/>
  <c r="E656" i="6"/>
  <c r="I660" i="6"/>
  <c r="G658" i="6"/>
  <c r="I721" i="6"/>
  <c r="H720" i="6"/>
  <c r="E717" i="6"/>
  <c r="G719" i="6"/>
  <c r="F718" i="6"/>
  <c r="G475" i="6"/>
  <c r="E473" i="6"/>
  <c r="F474" i="6"/>
  <c r="H476" i="6"/>
  <c r="I477" i="6"/>
  <c r="I557" i="6"/>
  <c r="H556" i="6"/>
  <c r="E553" i="6"/>
  <c r="F554" i="6"/>
  <c r="G555" i="6"/>
  <c r="G346" i="6"/>
  <c r="E344" i="6"/>
  <c r="H347" i="6"/>
  <c r="F345" i="6"/>
  <c r="I348" i="6"/>
  <c r="E217" i="6"/>
  <c r="H220" i="6"/>
  <c r="G219" i="6"/>
  <c r="F218" i="6"/>
  <c r="I221" i="6"/>
  <c r="G349" i="6"/>
  <c r="F348" i="6"/>
  <c r="E347" i="6"/>
  <c r="I351" i="6"/>
  <c r="H350" i="6"/>
  <c r="H1011" i="6"/>
  <c r="I1012" i="6"/>
  <c r="F1009" i="6"/>
  <c r="G1010" i="6"/>
  <c r="E1008" i="6"/>
  <c r="G443" i="6"/>
  <c r="H444" i="6"/>
  <c r="F442" i="6"/>
  <c r="I445" i="6"/>
  <c r="E441" i="6"/>
  <c r="I545" i="6"/>
  <c r="F542" i="6"/>
  <c r="G543" i="6"/>
  <c r="E541" i="6"/>
  <c r="H544" i="6"/>
  <c r="F440" i="6"/>
  <c r="I443" i="6"/>
  <c r="H442" i="6"/>
  <c r="E439" i="6"/>
  <c r="G441" i="6"/>
  <c r="G202" i="6"/>
  <c r="I204" i="6"/>
  <c r="F201" i="6"/>
  <c r="H203" i="6"/>
  <c r="E200" i="6"/>
  <c r="H904" i="6"/>
  <c r="G903" i="6"/>
  <c r="E901" i="6"/>
  <c r="F902" i="6"/>
  <c r="I905" i="6"/>
  <c r="H310" i="6"/>
  <c r="E307" i="6"/>
  <c r="G309" i="6"/>
  <c r="I311" i="6"/>
  <c r="F308" i="6"/>
  <c r="H791" i="6"/>
  <c r="E788" i="6"/>
  <c r="G790" i="6"/>
  <c r="I792" i="6"/>
  <c r="F789" i="6"/>
  <c r="F679" i="6"/>
  <c r="E678" i="6"/>
  <c r="G680" i="6"/>
  <c r="I682" i="6"/>
  <c r="H681" i="6"/>
  <c r="F241" i="6"/>
  <c r="H243" i="6"/>
  <c r="I244" i="6"/>
  <c r="G242" i="6"/>
  <c r="E240" i="6"/>
  <c r="F798" i="6"/>
  <c r="I801" i="6"/>
  <c r="E797" i="6"/>
  <c r="H800" i="6"/>
  <c r="G799" i="6"/>
  <c r="F674" i="6"/>
  <c r="E673" i="6"/>
  <c r="G675" i="6"/>
  <c r="H676" i="6"/>
  <c r="I677" i="6"/>
  <c r="G885" i="6"/>
  <c r="H886" i="6"/>
  <c r="E883" i="6"/>
  <c r="F884" i="6"/>
  <c r="I887" i="6"/>
  <c r="I653" i="6"/>
  <c r="F650" i="6"/>
  <c r="E649" i="6"/>
  <c r="G651" i="6"/>
  <c r="H652" i="6"/>
  <c r="H772" i="6"/>
  <c r="G771" i="6"/>
  <c r="I773" i="6"/>
  <c r="E769" i="6"/>
  <c r="F770" i="6"/>
  <c r="G975" i="6"/>
  <c r="H976" i="6"/>
  <c r="E973" i="6"/>
  <c r="F974" i="6"/>
  <c r="I977" i="6"/>
  <c r="F772" i="6"/>
  <c r="G773" i="6"/>
  <c r="E771" i="6"/>
  <c r="I775" i="6"/>
  <c r="H774" i="6"/>
  <c r="H979" i="6"/>
  <c r="I980" i="6"/>
  <c r="F977" i="6"/>
  <c r="G978" i="6"/>
  <c r="E976" i="6"/>
  <c r="E1090" i="6"/>
  <c r="H1093" i="6"/>
  <c r="G1092" i="6"/>
  <c r="I1094" i="6"/>
  <c r="F1091" i="6"/>
  <c r="I1057" i="6"/>
  <c r="E1053" i="6"/>
  <c r="G1055" i="6"/>
  <c r="H1056" i="6"/>
  <c r="F1054" i="6"/>
  <c r="E525" i="6"/>
  <c r="F526" i="6"/>
  <c r="I529" i="6"/>
  <c r="G527" i="6"/>
  <c r="H528" i="6"/>
  <c r="F838" i="6"/>
  <c r="E837" i="6"/>
  <c r="H840" i="6"/>
  <c r="I841" i="6"/>
  <c r="G839" i="6"/>
  <c r="I380" i="6"/>
  <c r="G378" i="6"/>
  <c r="E376" i="6"/>
  <c r="F377" i="6"/>
  <c r="H379" i="6"/>
  <c r="F1005" i="6"/>
  <c r="H1007" i="6"/>
  <c r="G1006" i="6"/>
  <c r="E1004" i="6"/>
  <c r="I1008" i="6"/>
  <c r="F881" i="6"/>
  <c r="G882" i="6"/>
  <c r="H883" i="6"/>
  <c r="I884" i="6"/>
  <c r="E880" i="6"/>
  <c r="G653" i="6"/>
  <c r="I655" i="6"/>
  <c r="H654" i="6"/>
  <c r="F652" i="6"/>
  <c r="E651" i="6"/>
  <c r="G787" i="6"/>
  <c r="H788" i="6"/>
  <c r="I789" i="6"/>
  <c r="F786" i="6"/>
  <c r="E785" i="6"/>
  <c r="H651" i="6"/>
  <c r="E648" i="6"/>
  <c r="G650" i="6"/>
  <c r="I652" i="6"/>
  <c r="F649" i="6"/>
  <c r="I263" i="6"/>
  <c r="F260" i="6"/>
  <c r="H262" i="6"/>
  <c r="G261" i="6"/>
  <c r="E259" i="6"/>
  <c r="E646" i="6"/>
  <c r="H649" i="6"/>
  <c r="I650" i="6"/>
  <c r="F647" i="6"/>
  <c r="G648" i="6"/>
  <c r="I484" i="6"/>
  <c r="F481" i="6"/>
  <c r="H483" i="6"/>
  <c r="G482" i="6"/>
  <c r="E480" i="6"/>
  <c r="G98" i="6"/>
  <c r="H99" i="6"/>
  <c r="E96" i="6"/>
  <c r="I100" i="6"/>
  <c r="F97" i="6"/>
  <c r="I68" i="6"/>
  <c r="H67" i="6"/>
  <c r="G66" i="6"/>
  <c r="F65" i="6"/>
  <c r="E64" i="6"/>
  <c r="E22" i="6"/>
  <c r="F23" i="6"/>
  <c r="I26" i="6"/>
  <c r="H25" i="6"/>
  <c r="G24" i="6"/>
  <c r="G425" i="6"/>
  <c r="I427" i="6"/>
  <c r="E423" i="6"/>
  <c r="H426" i="6"/>
  <c r="F424" i="6"/>
  <c r="I553" i="6"/>
  <c r="G551" i="6"/>
  <c r="F550" i="6"/>
  <c r="H552" i="6"/>
  <c r="E549" i="6"/>
  <c r="E1019" i="6"/>
  <c r="H1022" i="6"/>
  <c r="F1020" i="6"/>
  <c r="I1023" i="6"/>
  <c r="G1021" i="6"/>
  <c r="G970" i="6"/>
  <c r="H971" i="6"/>
  <c r="E968" i="6"/>
  <c r="I972" i="6"/>
  <c r="F969" i="6"/>
  <c r="I614" i="6"/>
  <c r="G612" i="6"/>
  <c r="E610" i="6"/>
  <c r="H613" i="6"/>
  <c r="F611" i="6"/>
  <c r="G667" i="6"/>
  <c r="H668" i="6"/>
  <c r="E665" i="6"/>
  <c r="I669" i="6"/>
  <c r="F666" i="6"/>
  <c r="G341" i="6"/>
  <c r="E339" i="6"/>
  <c r="H342" i="6"/>
  <c r="F340" i="6"/>
  <c r="I343" i="6"/>
  <c r="H252" i="6"/>
  <c r="I253" i="6"/>
  <c r="E249" i="6"/>
  <c r="F250" i="6"/>
  <c r="G251" i="6"/>
  <c r="H1081" i="6"/>
  <c r="I1082" i="6"/>
  <c r="F1079" i="6"/>
  <c r="E1078" i="6"/>
  <c r="G1080" i="6"/>
  <c r="G1022" i="6"/>
  <c r="F1021" i="6"/>
  <c r="E1020" i="6"/>
  <c r="I1024" i="6"/>
  <c r="H1023" i="6"/>
  <c r="F328" i="6"/>
  <c r="G329" i="6"/>
  <c r="E327" i="6"/>
  <c r="I331" i="6"/>
  <c r="H330" i="6"/>
  <c r="G749" i="6"/>
  <c r="H750" i="6"/>
  <c r="I751" i="6"/>
  <c r="F748" i="6"/>
  <c r="E747" i="6"/>
  <c r="G85" i="6"/>
  <c r="I87" i="6"/>
  <c r="H86" i="6"/>
  <c r="E83" i="6"/>
  <c r="F84" i="6"/>
  <c r="E919" i="6"/>
  <c r="F920" i="6"/>
  <c r="I923" i="6"/>
  <c r="H922" i="6"/>
  <c r="G921" i="6"/>
  <c r="E1072" i="6"/>
  <c r="I1076" i="6"/>
  <c r="H1075" i="6"/>
  <c r="G1074" i="6"/>
  <c r="F1073" i="6"/>
  <c r="H851" i="6"/>
  <c r="E848" i="6"/>
  <c r="G850" i="6"/>
  <c r="F849" i="6"/>
  <c r="I852" i="6"/>
  <c r="G358" i="6"/>
  <c r="I360" i="6"/>
  <c r="H359" i="6"/>
  <c r="F357" i="6"/>
  <c r="E356" i="6"/>
  <c r="I703" i="6"/>
  <c r="G701" i="6"/>
  <c r="F700" i="6"/>
  <c r="E699" i="6"/>
  <c r="H702" i="6"/>
  <c r="H1098" i="6"/>
  <c r="I1099" i="6"/>
  <c r="F1096" i="6"/>
  <c r="E1095" i="6"/>
  <c r="G1097" i="6"/>
  <c r="F245" i="6"/>
  <c r="G246" i="6"/>
  <c r="H247" i="6"/>
  <c r="E244" i="6"/>
  <c r="I248" i="6"/>
  <c r="I790" i="6"/>
  <c r="E786" i="6"/>
  <c r="F787" i="6"/>
  <c r="G788" i="6"/>
  <c r="H789" i="6"/>
  <c r="I737" i="6"/>
  <c r="G735" i="6"/>
  <c r="F734" i="6"/>
  <c r="E733" i="6"/>
  <c r="H736" i="6"/>
  <c r="F185" i="6"/>
  <c r="I188" i="6"/>
  <c r="E184" i="6"/>
  <c r="H187" i="6"/>
  <c r="G186" i="6"/>
  <c r="F486" i="6"/>
  <c r="H488" i="6"/>
  <c r="G487" i="6"/>
  <c r="I489" i="6"/>
  <c r="E485" i="6"/>
  <c r="I182" i="6"/>
  <c r="E178" i="6"/>
  <c r="G180" i="6"/>
  <c r="F179" i="6"/>
  <c r="H181" i="6"/>
  <c r="I532" i="6"/>
  <c r="H531" i="6"/>
  <c r="G530" i="6"/>
  <c r="E528" i="6"/>
  <c r="F529" i="6"/>
  <c r="G360" i="6"/>
  <c r="E358" i="6"/>
  <c r="F359" i="6"/>
  <c r="H361" i="6"/>
  <c r="I362" i="6"/>
  <c r="H364" i="6"/>
  <c r="E361" i="6"/>
  <c r="F362" i="6"/>
  <c r="I365" i="6"/>
  <c r="G363" i="6"/>
  <c r="H108" i="6"/>
  <c r="I109" i="6"/>
  <c r="F106" i="6"/>
  <c r="G107" i="6"/>
  <c r="E105" i="6"/>
  <c r="H299" i="6"/>
  <c r="I300" i="6"/>
  <c r="E296" i="6"/>
  <c r="F297" i="6"/>
  <c r="G298" i="6"/>
  <c r="I928" i="6"/>
  <c r="G926" i="6"/>
  <c r="E924" i="6"/>
  <c r="F925" i="6"/>
  <c r="H927" i="6"/>
  <c r="G1015" i="6"/>
  <c r="H1016" i="6"/>
  <c r="E1013" i="6"/>
  <c r="F1014" i="6"/>
  <c r="I1017" i="6"/>
  <c r="H1030" i="6"/>
  <c r="I1031" i="6"/>
  <c r="E1027" i="6"/>
  <c r="F1028" i="6"/>
  <c r="G1029" i="6"/>
  <c r="G1073" i="6"/>
  <c r="F1072" i="6"/>
  <c r="I1075" i="6"/>
  <c r="E1071" i="6"/>
  <c r="H1074" i="6"/>
  <c r="H739" i="6"/>
  <c r="F737" i="6"/>
  <c r="E736" i="6"/>
  <c r="I740" i="6"/>
  <c r="G738" i="6"/>
  <c r="I1048" i="6"/>
  <c r="G1046" i="6"/>
  <c r="F1045" i="6"/>
  <c r="E1044" i="6"/>
  <c r="H1047" i="6"/>
  <c r="G579" i="6"/>
  <c r="H580" i="6"/>
  <c r="I581" i="6"/>
  <c r="F578" i="6"/>
  <c r="E577" i="6"/>
  <c r="F374" i="6"/>
  <c r="G375" i="6"/>
  <c r="I377" i="6"/>
  <c r="E373" i="6"/>
  <c r="H376" i="6"/>
  <c r="E833" i="6"/>
  <c r="I837" i="6"/>
  <c r="G835" i="6"/>
  <c r="F834" i="6"/>
  <c r="H836" i="6"/>
  <c r="I212" i="6"/>
  <c r="H211" i="6"/>
  <c r="E208" i="6"/>
  <c r="F209" i="6"/>
  <c r="G210" i="6"/>
  <c r="I536" i="6"/>
  <c r="F533" i="6"/>
  <c r="E532" i="6"/>
  <c r="H535" i="6"/>
  <c r="G534" i="6"/>
  <c r="G938" i="6"/>
  <c r="H939" i="6"/>
  <c r="F937" i="6"/>
  <c r="I940" i="6"/>
  <c r="E936" i="6"/>
  <c r="F872" i="6"/>
  <c r="E871" i="6"/>
  <c r="I875" i="6"/>
  <c r="G873" i="6"/>
  <c r="H874" i="6"/>
  <c r="F513" i="6"/>
  <c r="E512" i="6"/>
  <c r="G514" i="6"/>
  <c r="I516" i="6"/>
  <c r="H515" i="6"/>
  <c r="G292" i="6"/>
  <c r="F291" i="6"/>
  <c r="E290" i="6"/>
  <c r="H293" i="6"/>
  <c r="I294" i="6"/>
  <c r="I855" i="6"/>
  <c r="H854" i="6"/>
  <c r="E851" i="6"/>
  <c r="F852" i="6"/>
  <c r="G853" i="6"/>
  <c r="I394" i="6"/>
  <c r="F391" i="6"/>
  <c r="E390" i="6"/>
  <c r="G392" i="6"/>
  <c r="H393" i="6"/>
  <c r="H618" i="6"/>
  <c r="F616" i="6"/>
  <c r="I619" i="6"/>
  <c r="G617" i="6"/>
  <c r="E615" i="6"/>
  <c r="H54" i="6"/>
  <c r="I55" i="6"/>
  <c r="G53" i="6"/>
  <c r="F52" i="6"/>
  <c r="E51" i="6"/>
  <c r="E944" i="6"/>
  <c r="I948" i="6"/>
  <c r="G946" i="6"/>
  <c r="F945" i="6"/>
  <c r="H947" i="6"/>
  <c r="I809" i="6"/>
  <c r="F806" i="6"/>
  <c r="E805" i="6"/>
  <c r="G807" i="6"/>
  <c r="H808" i="6"/>
  <c r="F577" i="6"/>
  <c r="E576" i="6"/>
  <c r="I580" i="6"/>
  <c r="G578" i="6"/>
  <c r="H579" i="6"/>
  <c r="I137" i="6"/>
  <c r="E133" i="6"/>
  <c r="F134" i="6"/>
  <c r="G135" i="6"/>
  <c r="H136" i="6"/>
  <c r="I519" i="6"/>
  <c r="E515" i="6"/>
  <c r="F516" i="6"/>
  <c r="H518" i="6"/>
  <c r="G517" i="6"/>
  <c r="I911" i="6"/>
  <c r="F908" i="6"/>
  <c r="G909" i="6"/>
  <c r="E907" i="6"/>
  <c r="H910" i="6"/>
  <c r="I618" i="6"/>
  <c r="F615" i="6"/>
  <c r="G616" i="6"/>
  <c r="H617" i="6"/>
  <c r="E614" i="6"/>
  <c r="I728" i="6"/>
  <c r="E724" i="6"/>
  <c r="G726" i="6"/>
  <c r="F725" i="6"/>
  <c r="H727" i="6"/>
  <c r="H988" i="6"/>
  <c r="I989" i="6"/>
  <c r="E985" i="6"/>
  <c r="F986" i="6"/>
  <c r="G987" i="6"/>
  <c r="F423" i="6"/>
  <c r="E422" i="6"/>
  <c r="H425" i="6"/>
  <c r="I426" i="6"/>
  <c r="G424" i="6"/>
  <c r="F857" i="6"/>
  <c r="I860" i="6"/>
  <c r="H859" i="6"/>
  <c r="G858" i="6"/>
  <c r="E856" i="6"/>
  <c r="F867" i="6"/>
  <c r="H869" i="6"/>
  <c r="E866" i="6"/>
  <c r="G868" i="6"/>
  <c r="I870" i="6"/>
  <c r="E587" i="6"/>
  <c r="I591" i="6"/>
  <c r="F588" i="6"/>
  <c r="G589" i="6"/>
  <c r="H590" i="6"/>
  <c r="G697" i="6"/>
  <c r="H698" i="6"/>
  <c r="I699" i="6"/>
  <c r="E695" i="6"/>
  <c r="F696" i="6"/>
  <c r="E98" i="6"/>
  <c r="I102" i="6"/>
  <c r="F99" i="6"/>
  <c r="G100" i="6"/>
  <c r="H101" i="6"/>
  <c r="F1008" i="6"/>
  <c r="I1011" i="6"/>
  <c r="H1010" i="6"/>
  <c r="G1009" i="6"/>
  <c r="E1007" i="6"/>
  <c r="E168" i="6"/>
  <c r="F169" i="6"/>
  <c r="G170" i="6"/>
  <c r="I172" i="6"/>
  <c r="H171" i="6"/>
  <c r="F264" i="6"/>
  <c r="G265" i="6"/>
  <c r="I267" i="6"/>
  <c r="E263" i="6"/>
  <c r="H266" i="6"/>
  <c r="I824" i="6"/>
  <c r="H823" i="6"/>
  <c r="F821" i="6"/>
  <c r="E820" i="6"/>
  <c r="G822" i="6"/>
  <c r="F749" i="6"/>
  <c r="G750" i="6"/>
  <c r="H751" i="6"/>
  <c r="E748" i="6"/>
  <c r="I752" i="6"/>
  <c r="E600" i="6"/>
  <c r="I604" i="6"/>
  <c r="F601" i="6"/>
  <c r="G602" i="6"/>
  <c r="H603" i="6"/>
  <c r="H682" i="6"/>
  <c r="E679" i="6"/>
  <c r="G681" i="6"/>
  <c r="I683" i="6"/>
  <c r="F680" i="6"/>
  <c r="G549" i="6"/>
  <c r="F548" i="6"/>
  <c r="I551" i="6"/>
  <c r="E547" i="6"/>
  <c r="H550" i="6"/>
  <c r="I616" i="6"/>
  <c r="G614" i="6"/>
  <c r="H615" i="6"/>
  <c r="E612" i="6"/>
  <c r="F613" i="6"/>
  <c r="E993" i="6"/>
  <c r="I997" i="6"/>
  <c r="H996" i="6"/>
  <c r="F994" i="6"/>
  <c r="G995" i="6"/>
  <c r="E80" i="6"/>
  <c r="G82" i="6"/>
  <c r="I84" i="6"/>
  <c r="F81" i="6"/>
  <c r="H83" i="6"/>
  <c r="H427" i="6"/>
  <c r="F425" i="6"/>
  <c r="G426" i="6"/>
  <c r="I428" i="6"/>
  <c r="E424" i="6"/>
  <c r="F753" i="6"/>
  <c r="H755" i="6"/>
  <c r="I756" i="6"/>
  <c r="E752" i="6"/>
  <c r="G754" i="6"/>
  <c r="G445" i="6"/>
  <c r="I447" i="6"/>
  <c r="F444" i="6"/>
  <c r="H446" i="6"/>
  <c r="E443" i="6"/>
  <c r="H140" i="6"/>
  <c r="I141" i="6"/>
  <c r="F138" i="6"/>
  <c r="G139" i="6"/>
  <c r="E137" i="6"/>
  <c r="F275" i="6"/>
  <c r="I278" i="6"/>
  <c r="G276" i="6"/>
  <c r="E274" i="6"/>
  <c r="H277" i="6"/>
  <c r="E939" i="6"/>
  <c r="H942" i="6"/>
  <c r="F940" i="6"/>
  <c r="I943" i="6"/>
  <c r="G941" i="6"/>
  <c r="G354" i="6"/>
  <c r="E352" i="6"/>
  <c r="H355" i="6"/>
  <c r="F353" i="6"/>
  <c r="I356" i="6"/>
  <c r="F428" i="6"/>
  <c r="I431" i="6"/>
  <c r="H430" i="6"/>
  <c r="E427" i="6"/>
  <c r="G429" i="6"/>
  <c r="E1058" i="6"/>
  <c r="H1061" i="6"/>
  <c r="G1060" i="6"/>
  <c r="F1059" i="6"/>
  <c r="I1062" i="6"/>
  <c r="G1005" i="6"/>
  <c r="E1003" i="6"/>
  <c r="I1007" i="6"/>
  <c r="F1004" i="6"/>
  <c r="H1006" i="6"/>
  <c r="G869" i="6"/>
  <c r="E867" i="6"/>
  <c r="H870" i="6"/>
  <c r="I871" i="6"/>
  <c r="F868" i="6"/>
  <c r="I369" i="6"/>
  <c r="G367" i="6"/>
  <c r="F366" i="6"/>
  <c r="H368" i="6"/>
  <c r="E365" i="6"/>
  <c r="E375" i="6"/>
  <c r="G377" i="6"/>
  <c r="F376" i="6"/>
  <c r="H378" i="6"/>
  <c r="I379" i="6"/>
  <c r="H643" i="6"/>
  <c r="I644" i="6"/>
  <c r="G642" i="6"/>
  <c r="E640" i="6"/>
  <c r="F641" i="6"/>
  <c r="I189" i="6"/>
  <c r="F186" i="6"/>
  <c r="H188" i="6"/>
  <c r="G187" i="6"/>
  <c r="E185" i="6"/>
  <c r="I711" i="6"/>
  <c r="G709" i="6"/>
  <c r="H710" i="6"/>
  <c r="E707" i="6"/>
  <c r="F708" i="6"/>
  <c r="E935" i="6"/>
  <c r="I939" i="6"/>
  <c r="G937" i="6"/>
  <c r="H938" i="6"/>
  <c r="F936" i="6"/>
  <c r="G56" i="6"/>
  <c r="E54" i="6"/>
  <c r="H57" i="6"/>
  <c r="I58" i="6"/>
  <c r="F55" i="6"/>
  <c r="H432" i="6"/>
  <c r="G431" i="6"/>
  <c r="F430" i="6"/>
  <c r="I433" i="6"/>
  <c r="E429" i="6"/>
  <c r="G1023" i="6"/>
  <c r="E1021" i="6"/>
  <c r="I1025" i="6"/>
  <c r="H1024" i="6"/>
  <c r="F1022" i="6"/>
  <c r="H179" i="6"/>
  <c r="G178" i="6"/>
  <c r="I180" i="6"/>
  <c r="F177" i="6"/>
  <c r="E176" i="6"/>
  <c r="F103" i="6"/>
  <c r="E102" i="6"/>
  <c r="I106" i="6"/>
  <c r="H105" i="6"/>
  <c r="G104" i="6"/>
  <c r="G63" i="6"/>
  <c r="F62" i="6"/>
  <c r="E61" i="6"/>
  <c r="H64" i="6"/>
  <c r="I65" i="6"/>
  <c r="E354" i="6"/>
  <c r="I358" i="6"/>
  <c r="G356" i="6"/>
  <c r="F355" i="6"/>
  <c r="H357" i="6"/>
  <c r="F684" i="6"/>
  <c r="E683" i="6"/>
  <c r="I687" i="6"/>
  <c r="G685" i="6"/>
  <c r="H686" i="6"/>
  <c r="I404" i="6"/>
  <c r="E400" i="6"/>
  <c r="F401" i="6"/>
  <c r="H403" i="6"/>
  <c r="G402" i="6"/>
  <c r="I388" i="6"/>
  <c r="G386" i="6"/>
  <c r="E384" i="6"/>
  <c r="H387" i="6"/>
  <c r="F385" i="6"/>
  <c r="D47" i="7"/>
  <c r="D48" i="7"/>
  <c r="W16" i="7"/>
  <c r="W23" i="7" s="1"/>
  <c r="E685" i="6"/>
  <c r="I689" i="6"/>
  <c r="G687" i="6"/>
  <c r="F686" i="6"/>
  <c r="H688" i="6"/>
  <c r="F889" i="6"/>
  <c r="I892" i="6"/>
  <c r="H891" i="6"/>
  <c r="G890" i="6"/>
  <c r="E888" i="6"/>
  <c r="H634" i="6"/>
  <c r="E631" i="6"/>
  <c r="F632" i="6"/>
  <c r="G633" i="6"/>
  <c r="I635" i="6"/>
  <c r="F182" i="6"/>
  <c r="H184" i="6"/>
  <c r="I185" i="6"/>
  <c r="G183" i="6"/>
  <c r="E181" i="6"/>
  <c r="E689" i="6"/>
  <c r="H692" i="6"/>
  <c r="F690" i="6"/>
  <c r="I693" i="6"/>
  <c r="G691" i="6"/>
  <c r="G114" i="6"/>
  <c r="H115" i="6"/>
  <c r="E112" i="6"/>
  <c r="F113" i="6"/>
  <c r="I116" i="6"/>
  <c r="F1082" i="6"/>
  <c r="G1083" i="6"/>
  <c r="I1085" i="6"/>
  <c r="H1084" i="6"/>
  <c r="E1081" i="6"/>
  <c r="G895" i="6"/>
  <c r="H896" i="6"/>
  <c r="F894" i="6"/>
  <c r="I897" i="6"/>
  <c r="E893" i="6"/>
  <c r="G665" i="6"/>
  <c r="E663" i="6"/>
  <c r="H666" i="6"/>
  <c r="I667" i="6"/>
  <c r="F664" i="6"/>
  <c r="G197" i="6"/>
  <c r="F196" i="6"/>
  <c r="I199" i="6"/>
  <c r="H198" i="6"/>
  <c r="E195" i="6"/>
  <c r="G597" i="6"/>
  <c r="F596" i="6"/>
  <c r="I599" i="6"/>
  <c r="E595" i="6"/>
  <c r="H598" i="6"/>
  <c r="H635" i="6"/>
  <c r="E632" i="6"/>
  <c r="G634" i="6"/>
  <c r="F633" i="6"/>
  <c r="I636" i="6"/>
  <c r="G824" i="6"/>
  <c r="I826" i="6"/>
  <c r="F823" i="6"/>
  <c r="H825" i="6"/>
  <c r="E822" i="6"/>
  <c r="H955" i="6"/>
  <c r="E952" i="6"/>
  <c r="F953" i="6"/>
  <c r="G954" i="6"/>
  <c r="I956" i="6"/>
  <c r="H150" i="6"/>
  <c r="F148" i="6"/>
  <c r="E147" i="6"/>
  <c r="G149" i="6"/>
  <c r="I151" i="6"/>
  <c r="H60" i="6"/>
  <c r="G59" i="6"/>
  <c r="E57" i="6"/>
  <c r="F58" i="6"/>
  <c r="I61" i="6"/>
  <c r="H296" i="6"/>
  <c r="E293" i="6"/>
  <c r="G295" i="6"/>
  <c r="I297" i="6"/>
  <c r="F294" i="6"/>
  <c r="F404" i="6"/>
  <c r="I407" i="6"/>
  <c r="G405" i="6"/>
  <c r="H406" i="6"/>
  <c r="E403" i="6"/>
  <c r="I1051" i="6"/>
  <c r="F1048" i="6"/>
  <c r="E1047" i="6"/>
  <c r="G1049" i="6"/>
  <c r="H1050" i="6"/>
  <c r="G953" i="6"/>
  <c r="F952" i="6"/>
  <c r="I955" i="6"/>
  <c r="H954" i="6"/>
  <c r="E951" i="6"/>
  <c r="H566" i="6"/>
  <c r="F564" i="6"/>
  <c r="I567" i="6"/>
  <c r="E563" i="6"/>
  <c r="G565" i="6"/>
  <c r="F263" i="6"/>
  <c r="G264" i="6"/>
  <c r="E262" i="6"/>
  <c r="I266" i="6"/>
  <c r="H265" i="6"/>
  <c r="F738" i="6"/>
  <c r="I741" i="6"/>
  <c r="E737" i="6"/>
  <c r="G739" i="6"/>
  <c r="H740" i="6"/>
  <c r="E987" i="6"/>
  <c r="I991" i="6"/>
  <c r="H990" i="6"/>
  <c r="F988" i="6"/>
  <c r="G989" i="6"/>
  <c r="G964" i="6"/>
  <c r="F963" i="6"/>
  <c r="H965" i="6"/>
  <c r="E962" i="6"/>
  <c r="I966" i="6"/>
  <c r="E902" i="6"/>
  <c r="G904" i="6"/>
  <c r="H905" i="6"/>
  <c r="I906" i="6"/>
  <c r="F903" i="6"/>
  <c r="I438" i="6"/>
  <c r="E434" i="6"/>
  <c r="G436" i="6"/>
  <c r="H437" i="6"/>
  <c r="F435" i="6"/>
  <c r="F705" i="6"/>
  <c r="E704" i="6"/>
  <c r="I708" i="6"/>
  <c r="H707" i="6"/>
  <c r="G706" i="6"/>
  <c r="I308" i="6"/>
  <c r="E304" i="6"/>
  <c r="F305" i="6"/>
  <c r="G306" i="6"/>
  <c r="H307" i="6"/>
  <c r="G674" i="6"/>
  <c r="F673" i="6"/>
  <c r="E672" i="6"/>
  <c r="H675" i="6"/>
  <c r="I676" i="6"/>
  <c r="I960" i="6"/>
  <c r="F957" i="6"/>
  <c r="G958" i="6"/>
  <c r="H959" i="6"/>
  <c r="E956" i="6"/>
  <c r="G756" i="6"/>
  <c r="I758" i="6"/>
  <c r="H757" i="6"/>
  <c r="F755" i="6"/>
  <c r="E754" i="6"/>
  <c r="I317" i="6"/>
  <c r="H316" i="6"/>
  <c r="G315" i="6"/>
  <c r="E313" i="6"/>
  <c r="F314" i="6"/>
  <c r="G742" i="6"/>
  <c r="I744" i="6"/>
  <c r="F741" i="6"/>
  <c r="E740" i="6"/>
  <c r="H743" i="6"/>
  <c r="H451" i="6"/>
  <c r="G450" i="6"/>
  <c r="F449" i="6"/>
  <c r="I452" i="6"/>
  <c r="E448" i="6"/>
  <c r="I321" i="6"/>
  <c r="F318" i="6"/>
  <c r="G319" i="6"/>
  <c r="H320" i="6"/>
  <c r="E317" i="6"/>
  <c r="H283" i="6"/>
  <c r="G282" i="6"/>
  <c r="F281" i="6"/>
  <c r="E280" i="6"/>
  <c r="I284" i="6"/>
  <c r="H344" i="6"/>
  <c r="F342" i="6"/>
  <c r="G343" i="6"/>
  <c r="E341" i="6"/>
  <c r="I345" i="6"/>
  <c r="G435" i="6"/>
  <c r="E433" i="6"/>
  <c r="F434" i="6"/>
  <c r="I437" i="6"/>
  <c r="H436" i="6"/>
  <c r="F980" i="6"/>
  <c r="G981" i="6"/>
  <c r="E979" i="6"/>
  <c r="I983" i="6"/>
  <c r="H982" i="6"/>
  <c r="F118" i="6"/>
  <c r="H120" i="6"/>
  <c r="I121" i="6"/>
  <c r="G119" i="6"/>
  <c r="E117" i="6"/>
  <c r="F519" i="6"/>
  <c r="E518" i="6"/>
  <c r="I522" i="6"/>
  <c r="H521" i="6"/>
  <c r="G520" i="6"/>
  <c r="I716" i="6"/>
  <c r="F713" i="6"/>
  <c r="H715" i="6"/>
  <c r="E712" i="6"/>
  <c r="G714" i="6"/>
  <c r="G887" i="6"/>
  <c r="E885" i="6"/>
  <c r="F886" i="6"/>
  <c r="H888" i="6"/>
  <c r="I889" i="6"/>
  <c r="F581" i="6"/>
  <c r="G582" i="6"/>
  <c r="H583" i="6"/>
  <c r="E580" i="6"/>
  <c r="I584" i="6"/>
  <c r="I198" i="6"/>
  <c r="H197" i="6"/>
  <c r="E194" i="6"/>
  <c r="G196" i="6"/>
  <c r="F195" i="6"/>
  <c r="G546" i="6"/>
  <c r="I548" i="6"/>
  <c r="H547" i="6"/>
  <c r="E544" i="6"/>
  <c r="F545" i="6"/>
  <c r="F997" i="6"/>
  <c r="I1000" i="6"/>
  <c r="H999" i="6"/>
  <c r="E996" i="6"/>
  <c r="G998" i="6"/>
  <c r="E475" i="6"/>
  <c r="G477" i="6"/>
  <c r="I479" i="6"/>
  <c r="F476" i="6"/>
  <c r="H478" i="6"/>
  <c r="F584" i="6"/>
  <c r="G585" i="6"/>
  <c r="H586" i="6"/>
  <c r="I587" i="6"/>
  <c r="E583" i="6"/>
  <c r="I393" i="6"/>
  <c r="E389" i="6"/>
  <c r="F390" i="6"/>
  <c r="H392" i="6"/>
  <c r="G391" i="6"/>
  <c r="F116" i="6"/>
  <c r="E115" i="6"/>
  <c r="I119" i="6"/>
  <c r="G117" i="6"/>
  <c r="H118" i="6"/>
  <c r="I921" i="6"/>
  <c r="G919" i="6"/>
  <c r="H920" i="6"/>
  <c r="F918" i="6"/>
  <c r="E917" i="6"/>
  <c r="E611" i="6"/>
  <c r="G613" i="6"/>
  <c r="F612" i="6"/>
  <c r="H614" i="6"/>
  <c r="I615" i="6"/>
  <c r="I346" i="6"/>
  <c r="F343" i="6"/>
  <c r="E342" i="6"/>
  <c r="G344" i="6"/>
  <c r="H345" i="6"/>
  <c r="G776" i="6"/>
  <c r="H777" i="6"/>
  <c r="F775" i="6"/>
  <c r="I778" i="6"/>
  <c r="E774" i="6"/>
  <c r="H218" i="6"/>
  <c r="E215" i="6"/>
  <c r="F216" i="6"/>
  <c r="G217" i="6"/>
  <c r="I219" i="6"/>
  <c r="I392" i="6"/>
  <c r="G390" i="6"/>
  <c r="E388" i="6"/>
  <c r="H391" i="6"/>
  <c r="F389" i="6"/>
  <c r="H72" i="6"/>
  <c r="I73" i="6"/>
  <c r="F70" i="6"/>
  <c r="G71" i="6"/>
  <c r="E69" i="6"/>
  <c r="E624" i="6"/>
  <c r="F625" i="6"/>
  <c r="H627" i="6"/>
  <c r="I628" i="6"/>
  <c r="G626" i="6"/>
  <c r="E620" i="6"/>
  <c r="G622" i="6"/>
  <c r="F621" i="6"/>
  <c r="I624" i="6"/>
  <c r="H623" i="6"/>
  <c r="F1088" i="6"/>
  <c r="I1091" i="6"/>
  <c r="H1090" i="6"/>
  <c r="G1089" i="6"/>
  <c r="E1087" i="6"/>
  <c r="F233" i="6"/>
  <c r="H235" i="6"/>
  <c r="G234" i="6"/>
  <c r="I236" i="6"/>
  <c r="E232" i="6"/>
  <c r="I909" i="6"/>
  <c r="H908" i="6"/>
  <c r="F906" i="6"/>
  <c r="E905" i="6"/>
  <c r="G907" i="6"/>
  <c r="F225" i="6"/>
  <c r="H227" i="6"/>
  <c r="E224" i="6"/>
  <c r="G226" i="6"/>
  <c r="I228" i="6"/>
  <c r="G783" i="6"/>
  <c r="E781" i="6"/>
  <c r="H784" i="6"/>
  <c r="I785" i="6"/>
  <c r="F782" i="6"/>
  <c r="F565" i="6"/>
  <c r="I568" i="6"/>
  <c r="E564" i="6"/>
  <c r="H567" i="6"/>
  <c r="G566" i="6"/>
  <c r="F478" i="6"/>
  <c r="G479" i="6"/>
  <c r="I481" i="6"/>
  <c r="E477" i="6"/>
  <c r="H480" i="6"/>
  <c r="H890" i="6"/>
  <c r="E887" i="6"/>
  <c r="F888" i="6"/>
  <c r="G889" i="6"/>
  <c r="I891" i="6"/>
  <c r="F646" i="6"/>
  <c r="G647" i="6"/>
  <c r="H648" i="6"/>
  <c r="I649" i="6"/>
  <c r="E645" i="6"/>
  <c r="H819" i="6"/>
  <c r="F817" i="6"/>
  <c r="G818" i="6"/>
  <c r="E816" i="6"/>
  <c r="I820" i="6"/>
  <c r="H879" i="6"/>
  <c r="I880" i="6"/>
  <c r="G878" i="6"/>
  <c r="E876" i="6"/>
  <c r="F877" i="6"/>
  <c r="G793" i="6"/>
  <c r="E791" i="6"/>
  <c r="H794" i="6"/>
  <c r="I795" i="6"/>
  <c r="F792" i="6"/>
  <c r="H1043" i="6"/>
  <c r="E1040" i="6"/>
  <c r="F1041" i="6"/>
  <c r="G1042" i="6"/>
  <c r="I1044" i="6"/>
  <c r="H716" i="6"/>
  <c r="E713" i="6"/>
  <c r="F714" i="6"/>
  <c r="I717" i="6"/>
  <c r="G715" i="6"/>
  <c r="F721" i="6"/>
  <c r="H723" i="6"/>
  <c r="I724" i="6"/>
  <c r="G722" i="6"/>
  <c r="E720" i="6"/>
  <c r="H1091" i="6"/>
  <c r="I1092" i="6"/>
  <c r="F1089" i="6"/>
  <c r="E1088" i="6"/>
  <c r="G1090" i="6"/>
  <c r="F410" i="6"/>
  <c r="I413" i="6"/>
  <c r="G411" i="6"/>
  <c r="E409" i="6"/>
  <c r="H412" i="6"/>
  <c r="E48" i="6"/>
  <c r="F49" i="6"/>
  <c r="I52" i="6"/>
  <c r="H51" i="6"/>
  <c r="G50" i="6"/>
  <c r="H783" i="6"/>
  <c r="G782" i="6"/>
  <c r="F781" i="6"/>
  <c r="I784" i="6"/>
  <c r="E780" i="6"/>
  <c r="F74" i="6"/>
  <c r="E73" i="6"/>
  <c r="H76" i="6"/>
  <c r="I77" i="6"/>
  <c r="G75" i="6"/>
  <c r="E416" i="6"/>
  <c r="F417" i="6"/>
  <c r="G418" i="6"/>
  <c r="I420" i="6"/>
  <c r="H419" i="6"/>
  <c r="G1025" i="6"/>
  <c r="H1026" i="6"/>
  <c r="E1023" i="6"/>
  <c r="F1024" i="6"/>
  <c r="I1027" i="6"/>
  <c r="F973" i="6"/>
  <c r="E972" i="6"/>
  <c r="H975" i="6"/>
  <c r="G974" i="6"/>
  <c r="I976" i="6"/>
  <c r="F697" i="6"/>
  <c r="I700" i="6"/>
  <c r="G698" i="6"/>
  <c r="E696" i="6"/>
  <c r="H699" i="6"/>
  <c r="E272" i="6"/>
  <c r="I276" i="6"/>
  <c r="H275" i="6"/>
  <c r="F273" i="6"/>
  <c r="G274" i="6"/>
  <c r="E941" i="6"/>
  <c r="H944" i="6"/>
  <c r="F942" i="6"/>
  <c r="I945" i="6"/>
  <c r="G943" i="6"/>
  <c r="E502" i="6"/>
  <c r="H505" i="6"/>
  <c r="F503" i="6"/>
  <c r="I506" i="6"/>
  <c r="G504" i="6"/>
  <c r="I260" i="6"/>
  <c r="H259" i="6"/>
  <c r="F257" i="6"/>
  <c r="G258" i="6"/>
  <c r="E256" i="6"/>
  <c r="H256" i="6"/>
  <c r="F254" i="6"/>
  <c r="E253" i="6"/>
  <c r="I257" i="6"/>
  <c r="G255" i="6"/>
  <c r="E808" i="6"/>
  <c r="I812" i="6"/>
  <c r="F809" i="6"/>
  <c r="H811" i="6"/>
  <c r="G810" i="6"/>
  <c r="F562" i="6"/>
  <c r="H564" i="6"/>
  <c r="I565" i="6"/>
  <c r="E561" i="6"/>
  <c r="G563" i="6"/>
  <c r="G594" i="6"/>
  <c r="I596" i="6"/>
  <c r="E592" i="6"/>
  <c r="H595" i="6"/>
  <c r="F593" i="6"/>
  <c r="H703" i="6"/>
  <c r="F701" i="6"/>
  <c r="I704" i="6"/>
  <c r="G702" i="6"/>
  <c r="E700" i="6"/>
  <c r="F732" i="6"/>
  <c r="G733" i="6"/>
  <c r="I735" i="6"/>
  <c r="E731" i="6"/>
  <c r="H734" i="6"/>
  <c r="F89" i="6"/>
  <c r="E88" i="6"/>
  <c r="I92" i="6"/>
  <c r="G90" i="6"/>
  <c r="H91" i="6"/>
  <c r="G595" i="6"/>
  <c r="H596" i="6"/>
  <c r="E593" i="6"/>
  <c r="I597" i="6"/>
  <c r="F594" i="6"/>
  <c r="F826" i="6"/>
  <c r="H828" i="6"/>
  <c r="E825" i="6"/>
  <c r="I829" i="6"/>
  <c r="G827" i="6"/>
  <c r="E322" i="6"/>
  <c r="I326" i="6"/>
  <c r="F323" i="6"/>
  <c r="G324" i="6"/>
  <c r="H325" i="6"/>
  <c r="H35" i="6"/>
  <c r="G34" i="6"/>
  <c r="E32" i="6"/>
  <c r="I36" i="6"/>
  <c r="F33" i="6"/>
  <c r="F1077" i="6"/>
  <c r="I1080" i="6"/>
  <c r="E1076" i="6"/>
  <c r="H1079" i="6"/>
  <c r="G1078" i="6"/>
  <c r="I631" i="6"/>
  <c r="F628" i="6"/>
  <c r="E627" i="6"/>
  <c r="H630" i="6"/>
  <c r="G629" i="6"/>
  <c r="E85" i="6"/>
  <c r="F86" i="6"/>
  <c r="G87" i="6"/>
  <c r="H88" i="6"/>
  <c r="I89" i="6"/>
  <c r="I1028" i="6"/>
  <c r="F1025" i="6"/>
  <c r="E1024" i="6"/>
  <c r="H1027" i="6"/>
  <c r="G1026" i="6"/>
  <c r="F990" i="6"/>
  <c r="E989" i="6"/>
  <c r="H992" i="6"/>
  <c r="I993" i="6"/>
  <c r="G991" i="6"/>
  <c r="I455" i="6"/>
  <c r="G453" i="6"/>
  <c r="H454" i="6"/>
  <c r="F452" i="6"/>
  <c r="E451" i="6"/>
  <c r="H156" i="6"/>
  <c r="G155" i="6"/>
  <c r="F154" i="6"/>
  <c r="E153" i="6"/>
  <c r="I157" i="6"/>
  <c r="E896" i="6"/>
  <c r="I900" i="6"/>
  <c r="F897" i="6"/>
  <c r="G898" i="6"/>
  <c r="H899" i="6"/>
  <c r="E1030" i="6"/>
  <c r="I1034" i="6"/>
  <c r="F1031" i="6"/>
  <c r="G1032" i="6"/>
  <c r="H1033" i="6"/>
  <c r="H601" i="6"/>
  <c r="I602" i="6"/>
  <c r="F599" i="6"/>
  <c r="E598" i="6"/>
  <c r="G600" i="6"/>
  <c r="E149" i="6"/>
  <c r="F150" i="6"/>
  <c r="G151" i="6"/>
  <c r="H152" i="6"/>
  <c r="I153" i="6"/>
  <c r="H144" i="6"/>
  <c r="G143" i="6"/>
  <c r="F142" i="6"/>
  <c r="I145" i="6"/>
  <c r="E141" i="6"/>
  <c r="H862" i="6"/>
  <c r="E859" i="6"/>
  <c r="F860" i="6"/>
  <c r="I863" i="6"/>
  <c r="G861" i="6"/>
  <c r="G486" i="6"/>
  <c r="H487" i="6"/>
  <c r="E484" i="6"/>
  <c r="I488" i="6"/>
  <c r="F485" i="6"/>
  <c r="F922" i="6"/>
  <c r="I925" i="6"/>
  <c r="G923" i="6"/>
  <c r="E921" i="6"/>
  <c r="H924" i="6"/>
  <c r="F382" i="6"/>
  <c r="E381" i="6"/>
  <c r="H384" i="6"/>
  <c r="I385" i="6"/>
  <c r="G383" i="6"/>
  <c r="E1073" i="6"/>
  <c r="I1077" i="6"/>
  <c r="G1075" i="6"/>
  <c r="F1074" i="6"/>
  <c r="H1076" i="6"/>
  <c r="E71" i="6"/>
  <c r="H74" i="6"/>
  <c r="I75" i="6"/>
  <c r="F72" i="6"/>
  <c r="G73" i="6"/>
  <c r="I177" i="6"/>
  <c r="E173" i="6"/>
  <c r="F174" i="6"/>
  <c r="G175" i="6"/>
  <c r="H176" i="6"/>
  <c r="G971" i="6"/>
  <c r="H972" i="6"/>
  <c r="I973" i="6"/>
  <c r="E969" i="6"/>
  <c r="F970" i="6"/>
  <c r="F855" i="6"/>
  <c r="H857" i="6"/>
  <c r="G856" i="6"/>
  <c r="I858" i="6"/>
  <c r="E854" i="6"/>
  <c r="I140" i="6"/>
  <c r="F137" i="6"/>
  <c r="G138" i="6"/>
  <c r="E136" i="6"/>
  <c r="H139" i="6"/>
  <c r="E34" i="6"/>
  <c r="H37" i="6"/>
  <c r="F35" i="6"/>
  <c r="I38" i="6"/>
  <c r="G36" i="6"/>
  <c r="E884" i="6"/>
  <c r="F885" i="6"/>
  <c r="G886" i="6"/>
  <c r="I888" i="6"/>
  <c r="H887" i="6"/>
  <c r="H459" i="6"/>
  <c r="G458" i="6"/>
  <c r="E456" i="6"/>
  <c r="F457" i="6"/>
  <c r="I460" i="6"/>
  <c r="H286" i="6"/>
  <c r="E283" i="6"/>
  <c r="G285" i="6"/>
  <c r="I287" i="6"/>
  <c r="F284" i="6"/>
  <c r="E498" i="6"/>
  <c r="I502" i="6"/>
  <c r="F499" i="6"/>
  <c r="H501" i="6"/>
  <c r="G500" i="6"/>
  <c r="E741" i="6"/>
  <c r="I745" i="6"/>
  <c r="F742" i="6"/>
  <c r="G743" i="6"/>
  <c r="H744" i="6"/>
  <c r="G920" i="6"/>
  <c r="H921" i="6"/>
  <c r="F919" i="6"/>
  <c r="I922" i="6"/>
  <c r="E918" i="6"/>
  <c r="F954" i="6"/>
  <c r="G955" i="6"/>
  <c r="E953" i="6"/>
  <c r="H956" i="6"/>
  <c r="I957" i="6"/>
  <c r="F280" i="6"/>
  <c r="G281" i="6"/>
  <c r="H282" i="6"/>
  <c r="E279" i="6"/>
  <c r="I283" i="6"/>
  <c r="F468" i="6"/>
  <c r="H470" i="6"/>
  <c r="G469" i="6"/>
  <c r="E467" i="6"/>
  <c r="I471" i="6"/>
  <c r="F913" i="6"/>
  <c r="E912" i="6"/>
  <c r="G914" i="6"/>
  <c r="H915" i="6"/>
  <c r="I916" i="6"/>
  <c r="H230" i="6"/>
  <c r="I231" i="6"/>
  <c r="F228" i="6"/>
  <c r="E227" i="6"/>
  <c r="G229" i="6"/>
  <c r="G708" i="6"/>
  <c r="E706" i="6"/>
  <c r="F707" i="6"/>
  <c r="H709" i="6"/>
  <c r="I710" i="6"/>
  <c r="F502" i="6"/>
  <c r="G503" i="6"/>
  <c r="H504" i="6"/>
  <c r="I505" i="6"/>
  <c r="E501" i="6"/>
  <c r="F1093" i="6"/>
  <c r="H1095" i="6"/>
  <c r="E1092" i="6"/>
  <c r="G1094" i="6"/>
  <c r="I1096" i="6"/>
  <c r="F901" i="6"/>
  <c r="G902" i="6"/>
  <c r="E900" i="6"/>
  <c r="I904" i="6"/>
  <c r="H903" i="6"/>
  <c r="E103" i="6"/>
  <c r="H106" i="6"/>
  <c r="G105" i="6"/>
  <c r="F104" i="6"/>
  <c r="I107" i="6"/>
  <c r="H279" i="6"/>
  <c r="F277" i="6"/>
  <c r="I280" i="6"/>
  <c r="G278" i="6"/>
  <c r="E276" i="6"/>
  <c r="G957" i="6"/>
  <c r="I959" i="6"/>
  <c r="F956" i="6"/>
  <c r="H958" i="6"/>
  <c r="E955" i="6"/>
  <c r="E1036" i="6"/>
  <c r="H1039" i="6"/>
  <c r="G1038" i="6"/>
  <c r="I1040" i="6"/>
  <c r="F1037" i="6"/>
  <c r="E125" i="6"/>
  <c r="F126" i="6"/>
  <c r="I129" i="6"/>
  <c r="H128" i="6"/>
  <c r="G127" i="6"/>
  <c r="E120" i="6"/>
  <c r="F121" i="6"/>
  <c r="H123" i="6"/>
  <c r="I124" i="6"/>
  <c r="G122" i="6"/>
  <c r="H584" i="6"/>
  <c r="G583" i="6"/>
  <c r="I585" i="6"/>
  <c r="E581" i="6"/>
  <c r="F582" i="6"/>
  <c r="I843" i="6"/>
  <c r="H842" i="6"/>
  <c r="G841" i="6"/>
  <c r="F840" i="6"/>
  <c r="E839" i="6"/>
  <c r="G271" i="6"/>
  <c r="E269" i="6"/>
  <c r="F270" i="6"/>
  <c r="I273" i="6"/>
  <c r="H272" i="6"/>
  <c r="G760" i="6"/>
  <c r="H761" i="6"/>
  <c r="I762" i="6"/>
  <c r="E758" i="6"/>
  <c r="F759" i="6"/>
  <c r="H494" i="6"/>
  <c r="G493" i="6"/>
  <c r="E491" i="6"/>
  <c r="F492" i="6"/>
  <c r="I495" i="6"/>
  <c r="G408" i="6"/>
  <c r="I410" i="6"/>
  <c r="E406" i="6"/>
  <c r="F407" i="6"/>
  <c r="H409" i="6"/>
  <c r="E355" i="6"/>
  <c r="I359" i="6"/>
  <c r="H358" i="6"/>
  <c r="F356" i="6"/>
  <c r="G357" i="6"/>
  <c r="I90" i="6"/>
  <c r="G88" i="6"/>
  <c r="H89" i="6"/>
  <c r="E86" i="6"/>
  <c r="F87" i="6"/>
  <c r="F373" i="6"/>
  <c r="I376" i="6"/>
  <c r="H375" i="6"/>
  <c r="G374" i="6"/>
  <c r="E372" i="6"/>
  <c r="H1059" i="6"/>
  <c r="E1056" i="6"/>
  <c r="I1060" i="6"/>
  <c r="F1057" i="6"/>
  <c r="G1058" i="6"/>
  <c r="E530" i="6"/>
  <c r="G532" i="6"/>
  <c r="F531" i="6"/>
  <c r="I534" i="6"/>
  <c r="H533" i="6"/>
  <c r="G962" i="6"/>
  <c r="H963" i="6"/>
  <c r="E960" i="6"/>
  <c r="I964" i="6"/>
  <c r="F961" i="6"/>
  <c r="F321" i="6"/>
  <c r="H323" i="6"/>
  <c r="G322" i="6"/>
  <c r="I324" i="6"/>
  <c r="E320" i="6"/>
  <c r="E201" i="6"/>
  <c r="G203" i="6"/>
  <c r="F202" i="6"/>
  <c r="H204" i="6"/>
  <c r="I205" i="6"/>
  <c r="I513" i="6"/>
  <c r="H512" i="6"/>
  <c r="F510" i="6"/>
  <c r="E509" i="6"/>
  <c r="G511" i="6"/>
  <c r="F298" i="6"/>
  <c r="H300" i="6"/>
  <c r="E297" i="6"/>
  <c r="I301" i="6"/>
  <c r="G299" i="6"/>
  <c r="I233" i="6"/>
  <c r="G231" i="6"/>
  <c r="E229" i="6"/>
  <c r="F230" i="6"/>
  <c r="H232" i="6"/>
  <c r="E1041" i="6"/>
  <c r="H1044" i="6"/>
  <c r="G1043" i="6"/>
  <c r="I1045" i="6"/>
  <c r="F1042" i="6"/>
  <c r="I857" i="6"/>
  <c r="G855" i="6"/>
  <c r="H856" i="6"/>
  <c r="F854" i="6"/>
  <c r="E853" i="6"/>
  <c r="H532" i="6"/>
  <c r="I533" i="6"/>
  <c r="F530" i="6"/>
  <c r="E529" i="6"/>
  <c r="G531" i="6"/>
  <c r="I672" i="6"/>
  <c r="G670" i="6"/>
  <c r="H671" i="6"/>
  <c r="F669" i="6"/>
  <c r="E668" i="6"/>
  <c r="I202" i="6"/>
  <c r="G200" i="6"/>
  <c r="F199" i="6"/>
  <c r="E198" i="6"/>
  <c r="H201" i="6"/>
  <c r="G290" i="6"/>
  <c r="E288" i="6"/>
  <c r="I292" i="6"/>
  <c r="H291" i="6"/>
  <c r="F289" i="6"/>
  <c r="G766" i="6"/>
  <c r="E764" i="6"/>
  <c r="I768" i="6"/>
  <c r="H767" i="6"/>
  <c r="F765" i="6"/>
  <c r="F41" i="6"/>
  <c r="H43" i="6"/>
  <c r="G42" i="6"/>
  <c r="I44" i="6"/>
  <c r="E40" i="6"/>
  <c r="E1010" i="6"/>
  <c r="I1014" i="6"/>
  <c r="G1012" i="6"/>
  <c r="H1013" i="6"/>
  <c r="F1011" i="6"/>
  <c r="E628" i="6"/>
  <c r="G630" i="6"/>
  <c r="I632" i="6"/>
  <c r="F629" i="6"/>
  <c r="H631" i="6"/>
  <c r="F292" i="6"/>
  <c r="G293" i="6"/>
  <c r="I295" i="6"/>
  <c r="E291" i="6"/>
  <c r="H294" i="6"/>
  <c r="F595" i="6"/>
  <c r="G596" i="6"/>
  <c r="E594" i="6"/>
  <c r="I598" i="6"/>
  <c r="H597" i="6"/>
  <c r="I45" i="6"/>
  <c r="E41" i="6"/>
  <c r="H44" i="6"/>
  <c r="G43" i="6"/>
  <c r="F42" i="6"/>
  <c r="I28" i="6"/>
  <c r="G26" i="6"/>
  <c r="E24" i="6"/>
  <c r="H27" i="6"/>
  <c r="F25" i="6"/>
  <c r="E151" i="6"/>
  <c r="G153" i="6"/>
  <c r="F152" i="6"/>
  <c r="I155" i="6"/>
  <c r="H154" i="6"/>
  <c r="G836" i="6"/>
  <c r="H837" i="6"/>
  <c r="F835" i="6"/>
  <c r="E834" i="6"/>
  <c r="I838" i="6"/>
  <c r="F129" i="6"/>
  <c r="I132" i="6"/>
  <c r="G130" i="6"/>
  <c r="H131" i="6"/>
  <c r="E128" i="6"/>
  <c r="F360" i="6"/>
  <c r="G361" i="6"/>
  <c r="I363" i="6"/>
  <c r="H362" i="6"/>
  <c r="E359" i="6"/>
  <c r="I625" i="6"/>
  <c r="F622" i="6"/>
  <c r="H624" i="6"/>
  <c r="G623" i="6"/>
  <c r="E621" i="6"/>
  <c r="H1058" i="6"/>
  <c r="I1059" i="6"/>
  <c r="E1055" i="6"/>
  <c r="F1056" i="6"/>
  <c r="G1057" i="6"/>
  <c r="G207" i="6"/>
  <c r="F206" i="6"/>
  <c r="H208" i="6"/>
  <c r="E205" i="6"/>
  <c r="I209" i="6"/>
  <c r="I103" i="6"/>
  <c r="G101" i="6"/>
  <c r="F100" i="6"/>
  <c r="E99" i="6"/>
  <c r="H102" i="6"/>
  <c r="G483" i="6"/>
  <c r="F482" i="6"/>
  <c r="I485" i="6"/>
  <c r="E481" i="6"/>
  <c r="H484" i="6"/>
  <c r="H499" i="6"/>
  <c r="E496" i="6"/>
  <c r="F497" i="6"/>
  <c r="G498" i="6"/>
  <c r="I500" i="6"/>
  <c r="I27" i="6"/>
  <c r="H26" i="6"/>
  <c r="F24" i="6"/>
  <c r="G25" i="6"/>
  <c r="E23" i="6"/>
  <c r="G223" i="6"/>
  <c r="F222" i="6"/>
  <c r="E221" i="6"/>
  <c r="I225" i="6"/>
  <c r="H224" i="6"/>
  <c r="F605" i="6"/>
  <c r="E604" i="6"/>
  <c r="I608" i="6"/>
  <c r="G606" i="6"/>
  <c r="H607" i="6"/>
  <c r="F717" i="6"/>
  <c r="I720" i="6"/>
  <c r="H719" i="6"/>
  <c r="E716" i="6"/>
  <c r="G718" i="6"/>
  <c r="E450" i="6"/>
  <c r="H453" i="6"/>
  <c r="F451" i="6"/>
  <c r="G452" i="6"/>
  <c r="I454" i="6"/>
  <c r="F536" i="6"/>
  <c r="H538" i="6"/>
  <c r="E535" i="6"/>
  <c r="G537" i="6"/>
  <c r="I539" i="6"/>
  <c r="E392" i="6"/>
  <c r="G394" i="6"/>
  <c r="F393" i="6"/>
  <c r="H395" i="6"/>
  <c r="I396" i="6"/>
  <c r="F279" i="6"/>
  <c r="I282" i="6"/>
  <c r="H281" i="6"/>
  <c r="G280" i="6"/>
  <c r="E278" i="6"/>
  <c r="E819" i="6"/>
  <c r="H822" i="6"/>
  <c r="G821" i="6"/>
  <c r="I823" i="6"/>
  <c r="F820" i="6"/>
  <c r="H245" i="6"/>
  <c r="G244" i="6"/>
  <c r="I246" i="6"/>
  <c r="E242" i="6"/>
  <c r="F243" i="6"/>
  <c r="G168" i="6"/>
  <c r="I170" i="6"/>
  <c r="F167" i="6"/>
  <c r="H169" i="6"/>
  <c r="E166" i="6"/>
  <c r="E468" i="6"/>
  <c r="G470" i="6"/>
  <c r="F469" i="6"/>
  <c r="I472" i="6"/>
  <c r="H471" i="6"/>
  <c r="H410" i="6"/>
  <c r="G409" i="6"/>
  <c r="I411" i="6"/>
  <c r="F408" i="6"/>
  <c r="E407" i="6"/>
  <c r="H691" i="6"/>
  <c r="G690" i="6"/>
  <c r="I692" i="6"/>
  <c r="E688" i="6"/>
  <c r="F689" i="6"/>
  <c r="H153" i="6"/>
  <c r="I154" i="6"/>
  <c r="F151" i="6"/>
  <c r="E150" i="6"/>
  <c r="G152" i="6"/>
  <c r="H806" i="6"/>
  <c r="E803" i="6"/>
  <c r="F804" i="6"/>
  <c r="G805" i="6"/>
  <c r="I807" i="6"/>
  <c r="F508" i="6"/>
  <c r="I511" i="6"/>
  <c r="G509" i="6"/>
  <c r="E507" i="6"/>
  <c r="H510" i="6"/>
  <c r="H606" i="6"/>
  <c r="E603" i="6"/>
  <c r="F604" i="6"/>
  <c r="I607" i="6"/>
  <c r="G605" i="6"/>
  <c r="G37" i="6"/>
  <c r="F36" i="6"/>
  <c r="I39" i="6"/>
  <c r="E35" i="6"/>
  <c r="H38" i="6"/>
  <c r="H133" i="6"/>
  <c r="F131" i="6"/>
  <c r="I134" i="6"/>
  <c r="G132" i="6"/>
  <c r="E130" i="6"/>
  <c r="G397" i="6"/>
  <c r="E395" i="6"/>
  <c r="H398" i="6"/>
  <c r="I399" i="6"/>
  <c r="F396" i="6"/>
  <c r="F211" i="6"/>
  <c r="E210" i="6"/>
  <c r="I214" i="6"/>
  <c r="H213" i="6"/>
  <c r="G212" i="6"/>
  <c r="H787" i="6"/>
  <c r="I788" i="6"/>
  <c r="E784" i="6"/>
  <c r="G786" i="6"/>
  <c r="F785" i="6"/>
  <c r="E285" i="6"/>
  <c r="I289" i="6"/>
  <c r="H288" i="6"/>
  <c r="G287" i="6"/>
  <c r="F286" i="6"/>
  <c r="F212" i="6"/>
  <c r="G213" i="6"/>
  <c r="I215" i="6"/>
  <c r="E211" i="6"/>
  <c r="H214" i="6"/>
  <c r="F262" i="6"/>
  <c r="G263" i="6"/>
  <c r="I265" i="6"/>
  <c r="E261" i="6"/>
  <c r="H264" i="6"/>
  <c r="F38" i="6"/>
  <c r="H40" i="6"/>
  <c r="G39" i="6"/>
  <c r="I41" i="6"/>
  <c r="E37" i="6"/>
  <c r="G31" i="6"/>
  <c r="F30" i="6"/>
  <c r="I33" i="6"/>
  <c r="E29" i="6"/>
  <c r="H32" i="6"/>
  <c r="F803" i="6"/>
  <c r="E802" i="6"/>
  <c r="H805" i="6"/>
  <c r="I806" i="6"/>
  <c r="G804" i="6"/>
  <c r="E1089" i="6"/>
  <c r="H1092" i="6"/>
  <c r="I1093" i="6"/>
  <c r="F1090" i="6"/>
  <c r="G1091" i="6"/>
  <c r="E405" i="6"/>
  <c r="I409" i="6"/>
  <c r="F406" i="6"/>
  <c r="H408" i="6"/>
  <c r="G407" i="6"/>
  <c r="H137" i="6"/>
  <c r="I138" i="6"/>
  <c r="G136" i="6"/>
  <c r="E134" i="6"/>
  <c r="F135" i="6"/>
  <c r="G759" i="6"/>
  <c r="H760" i="6"/>
  <c r="I761" i="6"/>
  <c r="F758" i="6"/>
  <c r="E757" i="6"/>
  <c r="G1044" i="6"/>
  <c r="I1046" i="6"/>
  <c r="F1043" i="6"/>
  <c r="H1045" i="6"/>
  <c r="E1042" i="6"/>
  <c r="G875" i="6"/>
  <c r="F874" i="6"/>
  <c r="I877" i="6"/>
  <c r="E873" i="6"/>
  <c r="H876" i="6"/>
  <c r="E295" i="6"/>
  <c r="G297" i="6"/>
  <c r="H298" i="6"/>
  <c r="I299" i="6"/>
  <c r="F296" i="6"/>
  <c r="F869" i="6"/>
  <c r="H871" i="6"/>
  <c r="E868" i="6"/>
  <c r="I872" i="6"/>
  <c r="G870" i="6"/>
  <c r="G936" i="6"/>
  <c r="F935" i="6"/>
  <c r="I938" i="6"/>
  <c r="H937" i="6"/>
  <c r="E934" i="6"/>
  <c r="I1065" i="6"/>
  <c r="E1061" i="6"/>
  <c r="G1063" i="6"/>
  <c r="H1064" i="6"/>
  <c r="F1062" i="6"/>
  <c r="H600" i="6"/>
  <c r="I601" i="6"/>
  <c r="F598" i="6"/>
  <c r="E597" i="6"/>
  <c r="G599" i="6"/>
  <c r="F730" i="6"/>
  <c r="I733" i="6"/>
  <c r="E729" i="6"/>
  <c r="H732" i="6"/>
  <c r="G731" i="6"/>
  <c r="H147" i="6"/>
  <c r="F145" i="6"/>
  <c r="G146" i="6"/>
  <c r="I148" i="6"/>
  <c r="E144" i="6"/>
  <c r="H327" i="6"/>
  <c r="G326" i="6"/>
  <c r="F325" i="6"/>
  <c r="I328" i="6"/>
  <c r="E324" i="6"/>
  <c r="H771" i="6"/>
  <c r="F769" i="6"/>
  <c r="I772" i="6"/>
  <c r="E768" i="6"/>
  <c r="G770" i="6"/>
  <c r="F618" i="6"/>
  <c r="G619" i="6"/>
  <c r="E617" i="6"/>
  <c r="H620" i="6"/>
  <c r="I621" i="6"/>
  <c r="E331" i="6"/>
  <c r="H334" i="6"/>
  <c r="F332" i="6"/>
  <c r="G333" i="6"/>
  <c r="I335" i="6"/>
  <c r="F663" i="6"/>
  <c r="H665" i="6"/>
  <c r="E662" i="6"/>
  <c r="G664" i="6"/>
  <c r="I666" i="6"/>
  <c r="G373" i="6"/>
  <c r="H374" i="6"/>
  <c r="E371" i="6"/>
  <c r="F372" i="6"/>
  <c r="I375" i="6"/>
  <c r="I196" i="6"/>
  <c r="H195" i="6"/>
  <c r="E192" i="6"/>
  <c r="F193" i="6"/>
  <c r="G194" i="6"/>
  <c r="G20" i="6"/>
  <c r="E18" i="6"/>
  <c r="F19" i="6"/>
  <c r="I22" i="6"/>
  <c r="H21" i="6"/>
  <c r="E560" i="6"/>
  <c r="H563" i="6"/>
  <c r="F561" i="6"/>
  <c r="I564" i="6"/>
  <c r="G562" i="6"/>
  <c r="F630" i="6"/>
  <c r="E629" i="6"/>
  <c r="I633" i="6"/>
  <c r="G631" i="6"/>
  <c r="H632" i="6"/>
  <c r="H59" i="6"/>
  <c r="F57" i="6"/>
  <c r="G58" i="6"/>
  <c r="I60" i="6"/>
  <c r="E56" i="6"/>
  <c r="I329" i="6"/>
  <c r="F326" i="6"/>
  <c r="E325" i="6"/>
  <c r="H328" i="6"/>
  <c r="G327" i="6"/>
  <c r="F1026" i="6"/>
  <c r="I1029" i="6"/>
  <c r="E1025" i="6"/>
  <c r="G1027" i="6"/>
  <c r="H1028" i="6"/>
  <c r="G930" i="6"/>
  <c r="H931" i="6"/>
  <c r="F929" i="6"/>
  <c r="E928" i="6"/>
  <c r="I932" i="6"/>
  <c r="E644" i="6"/>
  <c r="H647" i="6"/>
  <c r="I648" i="6"/>
  <c r="G646" i="6"/>
  <c r="F645" i="6"/>
  <c r="H443" i="6"/>
  <c r="F441" i="6"/>
  <c r="I444" i="6"/>
  <c r="G442" i="6"/>
  <c r="E440" i="6"/>
  <c r="E513" i="6"/>
  <c r="I517" i="6"/>
  <c r="G515" i="6"/>
  <c r="H516" i="6"/>
  <c r="F514" i="6"/>
  <c r="F462" i="6"/>
  <c r="I465" i="6"/>
  <c r="G463" i="6"/>
  <c r="E461" i="6"/>
  <c r="H464" i="6"/>
  <c r="I573" i="6"/>
  <c r="G571" i="6"/>
  <c r="E569" i="6"/>
  <c r="F570" i="6"/>
  <c r="H572" i="6"/>
  <c r="I171" i="6"/>
  <c r="G169" i="6"/>
  <c r="H170" i="6"/>
  <c r="E167" i="6"/>
  <c r="F168" i="6"/>
  <c r="H820" i="6"/>
  <c r="I821" i="6"/>
  <c r="G819" i="6"/>
  <c r="E817" i="6"/>
  <c r="F818" i="6"/>
  <c r="G1077" i="6"/>
  <c r="H1078" i="6"/>
  <c r="E1075" i="6"/>
  <c r="I1079" i="6"/>
  <c r="F1076" i="6"/>
  <c r="I70" i="6"/>
  <c r="G68" i="6"/>
  <c r="H69" i="6"/>
  <c r="F67" i="6"/>
  <c r="E66" i="6"/>
  <c r="G1061" i="6"/>
  <c r="F1060" i="6"/>
  <c r="H1062" i="6"/>
  <c r="E1059" i="6"/>
  <c r="I1063" i="6"/>
  <c r="E690" i="6"/>
  <c r="F691" i="6"/>
  <c r="H693" i="6"/>
  <c r="I694" i="6"/>
  <c r="G692" i="6"/>
  <c r="G466" i="6"/>
  <c r="F465" i="6"/>
  <c r="I468" i="6"/>
  <c r="E464" i="6"/>
  <c r="H467" i="6"/>
  <c r="E1093" i="6"/>
  <c r="F1094" i="6"/>
  <c r="G1095" i="6"/>
  <c r="I1097" i="6"/>
  <c r="H1096" i="6"/>
  <c r="E765" i="6"/>
  <c r="F766" i="6"/>
  <c r="H768" i="6"/>
  <c r="I769" i="6"/>
  <c r="G767" i="6"/>
  <c r="H569" i="6"/>
  <c r="F567" i="6"/>
  <c r="E566" i="6"/>
  <c r="G568" i="6"/>
  <c r="I570" i="6"/>
  <c r="F520" i="6"/>
  <c r="G521" i="6"/>
  <c r="I523" i="6"/>
  <c r="E519" i="6"/>
  <c r="H522" i="6"/>
  <c r="H311" i="6"/>
  <c r="I312" i="6"/>
  <c r="G310" i="6"/>
  <c r="F309" i="6"/>
  <c r="E308" i="6"/>
  <c r="H371" i="6"/>
  <c r="I372" i="6"/>
  <c r="F369" i="6"/>
  <c r="G370" i="6"/>
  <c r="E368" i="6"/>
  <c r="G765" i="6"/>
  <c r="F764" i="6"/>
  <c r="I767" i="6"/>
  <c r="E763" i="6"/>
  <c r="H766" i="6"/>
  <c r="G459" i="6"/>
  <c r="H460" i="6"/>
  <c r="E457" i="6"/>
  <c r="F458" i="6"/>
  <c r="I461" i="6"/>
  <c r="H313" i="6"/>
  <c r="F311" i="6"/>
  <c r="I314" i="6"/>
  <c r="G312" i="6"/>
  <c r="E310" i="6"/>
  <c r="G84" i="6"/>
  <c r="H85" i="6"/>
  <c r="E82" i="6"/>
  <c r="I86" i="6"/>
  <c r="F83" i="6"/>
  <c r="G121" i="6"/>
  <c r="H122" i="6"/>
  <c r="I123" i="6"/>
  <c r="F120" i="6"/>
  <c r="E119" i="6"/>
  <c r="I908" i="6"/>
  <c r="G906" i="6"/>
  <c r="E904" i="6"/>
  <c r="F905" i="6"/>
  <c r="H907" i="6"/>
  <c r="H995" i="6"/>
  <c r="I996" i="6"/>
  <c r="F993" i="6"/>
  <c r="G994" i="6"/>
  <c r="E992" i="6"/>
  <c r="L12" i="9" l="1"/>
  <c r="N12" i="9"/>
  <c r="M12" i="9"/>
  <c r="K14" i="9"/>
  <c r="N13" i="9"/>
  <c r="L13" i="9"/>
  <c r="M13" i="9"/>
  <c r="G31" i="7"/>
  <c r="G19" i="7"/>
  <c r="G43" i="7"/>
  <c r="G39" i="7"/>
  <c r="G38" i="7"/>
  <c r="G17" i="7"/>
  <c r="G34" i="7"/>
  <c r="G21" i="7"/>
  <c r="G3" i="7"/>
  <c r="G5" i="7"/>
  <c r="G23" i="7"/>
  <c r="G32" i="7"/>
  <c r="G36" i="7"/>
  <c r="G40" i="7"/>
  <c r="G42" i="7"/>
  <c r="G33" i="7"/>
  <c r="G10" i="7"/>
  <c r="G29" i="7"/>
  <c r="G20" i="7"/>
  <c r="G22" i="7"/>
  <c r="G12" i="7"/>
  <c r="G14" i="7"/>
  <c r="G6" i="7"/>
  <c r="G4" i="7"/>
  <c r="G26" i="7"/>
  <c r="G41" i="7"/>
  <c r="G9" i="7"/>
  <c r="G44" i="7"/>
  <c r="G35" i="7"/>
  <c r="G7" i="7"/>
  <c r="G11" i="7"/>
  <c r="G25" i="7"/>
  <c r="G28" i="7"/>
  <c r="G16" i="7"/>
  <c r="G24" i="7"/>
  <c r="G13" i="7"/>
  <c r="G8" i="7"/>
  <c r="G30" i="7"/>
  <c r="G15" i="7"/>
  <c r="G18" i="7"/>
  <c r="G37" i="7"/>
  <c r="G27" i="7"/>
  <c r="K15" i="9" l="1"/>
  <c r="N14" i="9"/>
  <c r="L14" i="9"/>
  <c r="M14" i="9"/>
  <c r="K16" i="9" l="1"/>
  <c r="N15" i="9"/>
  <c r="L15" i="9"/>
  <c r="M15" i="9"/>
  <c r="K17" i="9" l="1"/>
  <c r="L16" i="9"/>
  <c r="N16" i="9"/>
  <c r="M16" i="9"/>
  <c r="K18" i="9" l="1"/>
  <c r="N17" i="9"/>
  <c r="L17" i="9"/>
  <c r="M17" i="9"/>
  <c r="K19" i="9" l="1"/>
  <c r="N18" i="9"/>
  <c r="L18" i="9"/>
  <c r="M18" i="9"/>
  <c r="K20" i="9" l="1"/>
  <c r="N19" i="9"/>
  <c r="L19" i="9"/>
  <c r="M19" i="9"/>
  <c r="K21" i="9" l="1"/>
  <c r="L20" i="9"/>
  <c r="N20" i="9"/>
  <c r="M20" i="9"/>
  <c r="K22" i="9" l="1"/>
  <c r="N21" i="9"/>
  <c r="L21" i="9"/>
  <c r="M21" i="9"/>
  <c r="K23" i="9" l="1"/>
  <c r="L22" i="9"/>
  <c r="N22" i="9"/>
  <c r="M22" i="9"/>
  <c r="K24" i="9" l="1"/>
  <c r="L23" i="9"/>
  <c r="N23" i="9"/>
  <c r="M23" i="9"/>
  <c r="K25" i="9" l="1"/>
  <c r="L24" i="9"/>
  <c r="N24" i="9"/>
  <c r="M24" i="9"/>
  <c r="K26" i="9" l="1"/>
  <c r="L25" i="9"/>
  <c r="N25" i="9"/>
  <c r="M25" i="9"/>
  <c r="K27" i="9" l="1"/>
  <c r="N26" i="9"/>
  <c r="L26" i="9"/>
  <c r="M26" i="9"/>
  <c r="K28" i="9" l="1"/>
  <c r="N27" i="9"/>
  <c r="L27" i="9"/>
  <c r="M27" i="9"/>
  <c r="K29" i="9" l="1"/>
  <c r="N28" i="9"/>
  <c r="L28" i="9"/>
  <c r="M28" i="9"/>
  <c r="K30" i="9" l="1"/>
  <c r="L29" i="9"/>
  <c r="N29" i="9"/>
  <c r="M29" i="9"/>
  <c r="K31" i="9" l="1"/>
  <c r="L30" i="9"/>
  <c r="N30" i="9"/>
  <c r="M30" i="9"/>
  <c r="K32" i="9" l="1"/>
  <c r="L31" i="9"/>
  <c r="N31" i="9"/>
  <c r="M31" i="9"/>
  <c r="K33" i="9" l="1"/>
  <c r="N32" i="9"/>
  <c r="L32" i="9"/>
  <c r="M32" i="9"/>
  <c r="K34" i="9" l="1"/>
  <c r="N33" i="9"/>
  <c r="L33" i="9"/>
  <c r="M33" i="9"/>
  <c r="K35" i="9" l="1"/>
  <c r="N34" i="9"/>
  <c r="L34" i="9"/>
  <c r="M34" i="9"/>
  <c r="K36" i="9" l="1"/>
  <c r="N35" i="9"/>
  <c r="L35" i="9"/>
  <c r="M35" i="9"/>
  <c r="K37" i="9" l="1"/>
  <c r="L36" i="9"/>
  <c r="N36" i="9"/>
  <c r="M36" i="9"/>
  <c r="K38" i="9" l="1"/>
  <c r="N37" i="9"/>
  <c r="L37" i="9"/>
  <c r="M37" i="9"/>
  <c r="K39" i="9" l="1"/>
  <c r="L38" i="9"/>
  <c r="N38" i="9"/>
  <c r="M38" i="9"/>
  <c r="K40" i="9" l="1"/>
  <c r="L39" i="9"/>
  <c r="N39" i="9"/>
  <c r="M39" i="9"/>
  <c r="K41" i="9" l="1"/>
  <c r="N40" i="9"/>
  <c r="L40" i="9"/>
  <c r="M40" i="9"/>
  <c r="K42" i="9" l="1"/>
  <c r="N41" i="9"/>
  <c r="L41" i="9"/>
  <c r="M41" i="9"/>
  <c r="K43" i="9" l="1"/>
  <c r="N42" i="9"/>
  <c r="L42" i="9"/>
  <c r="M42" i="9"/>
  <c r="K44" i="9" l="1"/>
  <c r="N43" i="9"/>
  <c r="L43" i="9"/>
  <c r="M43" i="9"/>
  <c r="K45" i="9" l="1"/>
  <c r="N44" i="9"/>
  <c r="L44" i="9"/>
  <c r="M44" i="9"/>
  <c r="K46" i="9" l="1"/>
  <c r="N45" i="9"/>
  <c r="L45" i="9"/>
  <c r="M45" i="9"/>
  <c r="K47" i="9" l="1"/>
  <c r="L46" i="9"/>
  <c r="N46" i="9"/>
  <c r="M46" i="9"/>
  <c r="K48" i="9" l="1"/>
  <c r="N47" i="9"/>
  <c r="L47" i="9"/>
  <c r="M47" i="9"/>
  <c r="K49" i="9" l="1"/>
  <c r="L48" i="9"/>
  <c r="N48" i="9"/>
  <c r="M48" i="9"/>
  <c r="K50" i="9" l="1"/>
  <c r="N49" i="9"/>
  <c r="L49" i="9"/>
  <c r="M49" i="9"/>
  <c r="K51" i="9" l="1"/>
  <c r="N50" i="9"/>
  <c r="L50" i="9"/>
  <c r="M50" i="9"/>
  <c r="K52" i="9" l="1"/>
  <c r="N51" i="9"/>
  <c r="L51" i="9"/>
  <c r="M51" i="9"/>
  <c r="K53" i="9" l="1"/>
  <c r="L52" i="9"/>
  <c r="N52" i="9"/>
  <c r="M52" i="9"/>
  <c r="K54" i="9" l="1"/>
  <c r="L53" i="9"/>
  <c r="N53" i="9"/>
  <c r="M53" i="9"/>
  <c r="K55" i="9" l="1"/>
  <c r="L54" i="9"/>
  <c r="N54" i="9"/>
  <c r="M54" i="9"/>
  <c r="K56" i="9" l="1"/>
  <c r="N55" i="9"/>
  <c r="L55" i="9"/>
  <c r="M55" i="9"/>
  <c r="K57" i="9" l="1"/>
  <c r="N56" i="9"/>
  <c r="L56" i="9"/>
  <c r="M56" i="9"/>
  <c r="K58" i="9" l="1"/>
  <c r="N57" i="9"/>
  <c r="L57" i="9"/>
  <c r="M57" i="9"/>
  <c r="K59" i="9" l="1"/>
  <c r="N58" i="9"/>
  <c r="L58" i="9"/>
  <c r="M58" i="9"/>
  <c r="K60" i="9" l="1"/>
  <c r="N59" i="9"/>
  <c r="L59" i="9"/>
  <c r="M59" i="9"/>
  <c r="K61" i="9" l="1"/>
  <c r="N60" i="9"/>
  <c r="L60" i="9"/>
  <c r="M60" i="9"/>
  <c r="K62" i="9" l="1"/>
  <c r="N61" i="9"/>
  <c r="L61" i="9"/>
  <c r="M61" i="9"/>
  <c r="K63" i="9" l="1"/>
  <c r="L62" i="9"/>
  <c r="N62" i="9"/>
  <c r="M62" i="9"/>
  <c r="K64" i="9" l="1"/>
  <c r="N63" i="9"/>
  <c r="L63" i="9"/>
  <c r="M63" i="9"/>
  <c r="K65" i="9" l="1"/>
  <c r="L64" i="9"/>
  <c r="N64" i="9"/>
  <c r="M64" i="9"/>
  <c r="K66" i="9" l="1"/>
  <c r="N65" i="9"/>
  <c r="L65" i="9"/>
  <c r="M65" i="9"/>
  <c r="K67" i="9" l="1"/>
  <c r="N66" i="9"/>
  <c r="L66" i="9"/>
  <c r="M66" i="9"/>
  <c r="K68" i="9" l="1"/>
  <c r="L67" i="9"/>
  <c r="N67" i="9"/>
  <c r="M67" i="9"/>
  <c r="K69" i="9" l="1"/>
  <c r="L68" i="9"/>
  <c r="N68" i="9"/>
  <c r="M68" i="9"/>
  <c r="K70" i="9" l="1"/>
  <c r="N69" i="9"/>
  <c r="L69" i="9"/>
  <c r="M69" i="9"/>
  <c r="K71" i="9" l="1"/>
  <c r="L70" i="9"/>
  <c r="N70" i="9"/>
  <c r="M70" i="9"/>
  <c r="K72" i="9" l="1"/>
  <c r="L71" i="9"/>
  <c r="N71" i="9"/>
  <c r="M71" i="9"/>
  <c r="K73" i="9" l="1"/>
  <c r="N72" i="9"/>
  <c r="L72" i="9"/>
  <c r="M72" i="9"/>
  <c r="K74" i="9" l="1"/>
  <c r="N73" i="9"/>
  <c r="L73" i="9"/>
  <c r="M73" i="9"/>
  <c r="K75" i="9" l="1"/>
  <c r="L74" i="9"/>
  <c r="N74" i="9"/>
  <c r="M74" i="9"/>
  <c r="K76" i="9" l="1"/>
  <c r="N75" i="9"/>
  <c r="L75" i="9"/>
  <c r="M75" i="9"/>
  <c r="K77" i="9" l="1"/>
  <c r="N76" i="9"/>
  <c r="L76" i="9"/>
  <c r="M76" i="9"/>
  <c r="K78" i="9" l="1"/>
  <c r="L77" i="9"/>
  <c r="N77" i="9"/>
  <c r="M77" i="9"/>
  <c r="K79" i="9" l="1"/>
  <c r="N78" i="9"/>
  <c r="L78" i="9"/>
  <c r="M78" i="9"/>
  <c r="K80" i="9" l="1"/>
  <c r="N79" i="9"/>
  <c r="L79" i="9"/>
  <c r="M79" i="9"/>
  <c r="K81" i="9" l="1"/>
  <c r="N80" i="9"/>
  <c r="L80" i="9"/>
  <c r="M80" i="9"/>
  <c r="K82" i="9" l="1"/>
  <c r="L81" i="9"/>
  <c r="N81" i="9"/>
  <c r="M81" i="9"/>
  <c r="K83" i="9" l="1"/>
  <c r="N82" i="9"/>
  <c r="L82" i="9"/>
  <c r="M82" i="9"/>
  <c r="K84" i="9" l="1"/>
  <c r="N83" i="9"/>
  <c r="L83" i="9"/>
  <c r="M83" i="9"/>
  <c r="K85" i="9" l="1"/>
  <c r="N84" i="9"/>
  <c r="L84" i="9"/>
  <c r="M84" i="9"/>
  <c r="K86" i="9" l="1"/>
  <c r="L85" i="9"/>
  <c r="N85" i="9"/>
  <c r="M85" i="9"/>
  <c r="K87" i="9" l="1"/>
  <c r="N86" i="9"/>
  <c r="L86" i="9"/>
  <c r="M86" i="9"/>
  <c r="K88" i="9" l="1"/>
  <c r="N87" i="9"/>
  <c r="L87" i="9"/>
  <c r="M87" i="9"/>
  <c r="K89" i="9" l="1"/>
  <c r="N88" i="9"/>
  <c r="L88" i="9"/>
  <c r="M88" i="9"/>
  <c r="K90" i="9" l="1"/>
  <c r="N89" i="9"/>
  <c r="L89" i="9"/>
  <c r="M89" i="9"/>
  <c r="K91" i="9" l="1"/>
  <c r="L90" i="9"/>
  <c r="N90" i="9"/>
  <c r="M90" i="9"/>
  <c r="K92" i="9" l="1"/>
  <c r="N91" i="9"/>
  <c r="L91" i="9"/>
  <c r="M91" i="9"/>
  <c r="K93" i="9" l="1"/>
  <c r="N92" i="9"/>
  <c r="L92" i="9"/>
  <c r="M92" i="9"/>
  <c r="K94" i="9" l="1"/>
  <c r="N93" i="9"/>
  <c r="L93" i="9"/>
  <c r="M93" i="9"/>
  <c r="K95" i="9" l="1"/>
  <c r="N94" i="9"/>
  <c r="L94" i="9"/>
  <c r="M94" i="9"/>
  <c r="K96" i="9" l="1"/>
  <c r="N95" i="9"/>
  <c r="L95" i="9"/>
  <c r="M95" i="9"/>
  <c r="K97" i="9" l="1"/>
  <c r="L96" i="9"/>
  <c r="N96" i="9"/>
  <c r="M96" i="9"/>
  <c r="K98" i="9" l="1"/>
  <c r="N97" i="9"/>
  <c r="L97" i="9"/>
  <c r="M97" i="9"/>
  <c r="K99" i="9" l="1"/>
  <c r="N98" i="9"/>
  <c r="L98" i="9"/>
  <c r="M98" i="9"/>
  <c r="K100" i="9" l="1"/>
  <c r="N99" i="9"/>
  <c r="L99" i="9"/>
  <c r="M99" i="9"/>
  <c r="K101" i="9" l="1"/>
  <c r="L100" i="9"/>
  <c r="N100" i="9"/>
  <c r="M100" i="9"/>
  <c r="K102" i="9" l="1"/>
  <c r="N101" i="9"/>
  <c r="L101" i="9"/>
  <c r="M101" i="9"/>
  <c r="K103" i="9" l="1"/>
  <c r="L102" i="9"/>
  <c r="N102" i="9"/>
  <c r="M102" i="9"/>
  <c r="K104" i="9" l="1"/>
  <c r="N103" i="9"/>
  <c r="L103" i="9"/>
  <c r="M103" i="9"/>
  <c r="K105" i="9" l="1"/>
  <c r="N104" i="9"/>
  <c r="L104" i="9"/>
  <c r="M104" i="9"/>
  <c r="K106" i="9" l="1"/>
  <c r="L105" i="9"/>
  <c r="N105" i="9"/>
  <c r="M105" i="9"/>
  <c r="K107" i="9" l="1"/>
  <c r="N106" i="9"/>
  <c r="L106" i="9"/>
  <c r="M106" i="9"/>
  <c r="K108" i="9" l="1"/>
  <c r="L107" i="9"/>
  <c r="N107" i="9"/>
  <c r="M107" i="9"/>
  <c r="K109" i="9" l="1"/>
  <c r="L108" i="9"/>
  <c r="N108" i="9"/>
  <c r="M108" i="9"/>
  <c r="K110" i="9" l="1"/>
  <c r="L109" i="9"/>
  <c r="N109" i="9"/>
  <c r="M109" i="9"/>
  <c r="K111" i="9" l="1"/>
  <c r="L110" i="9"/>
  <c r="N110" i="9"/>
  <c r="M110" i="9"/>
  <c r="K112" i="9" l="1"/>
  <c r="L111" i="9"/>
  <c r="N111" i="9"/>
  <c r="M111" i="9"/>
  <c r="K113" i="9" l="1"/>
  <c r="N112" i="9"/>
  <c r="L112" i="9"/>
  <c r="M112" i="9"/>
  <c r="K114" i="9" l="1"/>
  <c r="N113" i="9"/>
  <c r="L113" i="9"/>
  <c r="M113" i="9"/>
  <c r="K115" i="9" l="1"/>
  <c r="N114" i="9"/>
  <c r="L114" i="9"/>
  <c r="M114" i="9"/>
  <c r="K116" i="9" l="1"/>
  <c r="L115" i="9"/>
  <c r="N115" i="9"/>
  <c r="M115" i="9"/>
  <c r="K117" i="9" l="1"/>
  <c r="L116" i="9"/>
  <c r="N116" i="9"/>
  <c r="M116" i="9"/>
  <c r="K118" i="9" l="1"/>
  <c r="N117" i="9"/>
  <c r="L117" i="9"/>
  <c r="M117" i="9"/>
  <c r="K119" i="9" l="1"/>
  <c r="N118" i="9"/>
  <c r="L118" i="9"/>
  <c r="M118" i="9"/>
  <c r="K120" i="9" l="1"/>
  <c r="N119" i="9"/>
  <c r="L119" i="9"/>
  <c r="M119" i="9"/>
  <c r="K121" i="9" l="1"/>
  <c r="N120" i="9"/>
  <c r="L120" i="9"/>
  <c r="M120" i="9"/>
  <c r="K122" i="9" l="1"/>
  <c r="N121" i="9"/>
  <c r="L121" i="9"/>
  <c r="M121" i="9"/>
  <c r="K123" i="9" l="1"/>
  <c r="L122" i="9"/>
  <c r="N122" i="9"/>
  <c r="M122" i="9"/>
  <c r="K124" i="9" l="1"/>
  <c r="L123" i="9"/>
  <c r="N123" i="9"/>
  <c r="M123" i="9"/>
  <c r="K125" i="9" l="1"/>
  <c r="L124" i="9"/>
  <c r="N124" i="9"/>
  <c r="M124" i="9"/>
  <c r="K126" i="9" l="1"/>
  <c r="N125" i="9"/>
  <c r="L125" i="9"/>
  <c r="M125" i="9"/>
  <c r="K127" i="9" l="1"/>
  <c r="N126" i="9"/>
  <c r="L126" i="9"/>
  <c r="M126" i="9"/>
  <c r="K128" i="9" l="1"/>
  <c r="L127" i="9"/>
  <c r="N127" i="9"/>
  <c r="M127" i="9"/>
  <c r="K129" i="9" l="1"/>
  <c r="N128" i="9"/>
  <c r="L128" i="9"/>
  <c r="M128" i="9"/>
  <c r="K130" i="9" l="1"/>
  <c r="L129" i="9"/>
  <c r="N129" i="9"/>
  <c r="M129" i="9"/>
  <c r="K131" i="9" l="1"/>
  <c r="L130" i="9"/>
  <c r="N130" i="9"/>
  <c r="M130" i="9"/>
  <c r="K132" i="9" l="1"/>
  <c r="L131" i="9"/>
  <c r="N131" i="9"/>
  <c r="M131" i="9"/>
  <c r="K133" i="9" l="1"/>
  <c r="L132" i="9"/>
  <c r="N132" i="9"/>
  <c r="M132" i="9"/>
  <c r="K134" i="9" l="1"/>
  <c r="N133" i="9"/>
  <c r="L133" i="9"/>
  <c r="M133" i="9"/>
  <c r="K135" i="9" l="1"/>
  <c r="L134" i="9"/>
  <c r="N134" i="9"/>
  <c r="M134" i="9"/>
  <c r="K136" i="9" l="1"/>
  <c r="N135" i="9"/>
  <c r="L135" i="9"/>
  <c r="M135" i="9"/>
  <c r="K137" i="9" l="1"/>
  <c r="N136" i="9"/>
  <c r="L136" i="9"/>
  <c r="M136" i="9"/>
  <c r="K138" i="9" l="1"/>
  <c r="N137" i="9"/>
  <c r="L137" i="9"/>
  <c r="M137" i="9"/>
  <c r="K139" i="9" l="1"/>
  <c r="N138" i="9"/>
  <c r="L138" i="9"/>
  <c r="M138" i="9"/>
  <c r="K140" i="9" l="1"/>
  <c r="L139" i="9"/>
  <c r="N139" i="9"/>
  <c r="M139" i="9"/>
  <c r="K141" i="9" l="1"/>
  <c r="N140" i="9"/>
  <c r="L140" i="9"/>
  <c r="M140" i="9"/>
  <c r="K142" i="9" l="1"/>
  <c r="N141" i="9"/>
  <c r="L141" i="9"/>
  <c r="M141" i="9"/>
  <c r="K143" i="9" l="1"/>
  <c r="N142" i="9"/>
  <c r="L142" i="9"/>
  <c r="M142" i="9"/>
  <c r="K144" i="9" l="1"/>
  <c r="N143" i="9"/>
  <c r="L143" i="9"/>
  <c r="M143" i="9"/>
  <c r="K145" i="9" l="1"/>
  <c r="N144" i="9"/>
  <c r="L144" i="9"/>
  <c r="M144" i="9"/>
  <c r="K146" i="9" l="1"/>
  <c r="N145" i="9"/>
  <c r="L145" i="9"/>
  <c r="M145" i="9"/>
  <c r="K147" i="9" l="1"/>
  <c r="L146" i="9"/>
  <c r="N146" i="9"/>
  <c r="M146" i="9"/>
  <c r="K148" i="9" l="1"/>
  <c r="N147" i="9"/>
  <c r="L147" i="9"/>
  <c r="M147" i="9"/>
  <c r="K149" i="9" l="1"/>
  <c r="L148" i="9"/>
  <c r="N148" i="9"/>
  <c r="M148" i="9"/>
  <c r="K150" i="9" l="1"/>
  <c r="L149" i="9"/>
  <c r="N149" i="9"/>
  <c r="M149" i="9"/>
  <c r="K151" i="9" l="1"/>
  <c r="L150" i="9"/>
  <c r="N150" i="9"/>
  <c r="M150" i="9"/>
  <c r="K152" i="9" l="1"/>
  <c r="L151" i="9"/>
  <c r="N151" i="9"/>
  <c r="M151" i="9"/>
  <c r="K153" i="9" l="1"/>
  <c r="N152" i="9"/>
  <c r="L152" i="9"/>
  <c r="M152" i="9"/>
  <c r="K154" i="9" l="1"/>
  <c r="L153" i="9"/>
  <c r="N153" i="9"/>
  <c r="M153" i="9"/>
  <c r="K155" i="9" l="1"/>
  <c r="L154" i="9"/>
  <c r="N154" i="9"/>
  <c r="M154" i="9"/>
  <c r="K156" i="9" l="1"/>
  <c r="L155" i="9"/>
  <c r="N155" i="9"/>
  <c r="M155" i="9"/>
  <c r="K157" i="9" l="1"/>
  <c r="N156" i="9"/>
  <c r="L156" i="9"/>
  <c r="M156" i="9"/>
  <c r="K158" i="9" l="1"/>
  <c r="L157" i="9"/>
  <c r="N157" i="9"/>
  <c r="M157" i="9"/>
  <c r="K159" i="9" l="1"/>
  <c r="N158" i="9"/>
  <c r="L158" i="9"/>
  <c r="M158" i="9"/>
  <c r="K160" i="9" l="1"/>
  <c r="N159" i="9"/>
  <c r="L159" i="9"/>
  <c r="M159" i="9"/>
  <c r="K161" i="9" l="1"/>
  <c r="N160" i="9"/>
  <c r="L160" i="9"/>
  <c r="M160" i="9"/>
  <c r="K162" i="9" l="1"/>
  <c r="L161" i="9"/>
  <c r="N161" i="9"/>
  <c r="M161" i="9"/>
  <c r="K163" i="9" l="1"/>
  <c r="L162" i="9"/>
  <c r="N162" i="9"/>
  <c r="M162" i="9"/>
  <c r="K164" i="9" l="1"/>
  <c r="N163" i="9"/>
  <c r="L163" i="9"/>
  <c r="M163" i="9"/>
  <c r="K165" i="9" l="1"/>
  <c r="N164" i="9"/>
  <c r="L164" i="9"/>
  <c r="M164" i="9"/>
  <c r="K166" i="9" l="1"/>
  <c r="N165" i="9"/>
  <c r="L165" i="9"/>
  <c r="M165" i="9"/>
  <c r="K167" i="9" l="1"/>
  <c r="N166" i="9"/>
  <c r="L166" i="9"/>
  <c r="M166" i="9"/>
  <c r="K168" i="9" l="1"/>
  <c r="N167" i="9"/>
  <c r="L167" i="9"/>
  <c r="M167" i="9"/>
  <c r="K169" i="9" l="1"/>
  <c r="N168" i="9"/>
  <c r="L168" i="9"/>
  <c r="M168" i="9"/>
  <c r="K170" i="9" l="1"/>
  <c r="N169" i="9"/>
  <c r="L169" i="9"/>
  <c r="M169" i="9"/>
  <c r="K171" i="9" l="1"/>
  <c r="N170" i="9"/>
  <c r="L170" i="9"/>
  <c r="M170" i="9"/>
  <c r="K172" i="9" l="1"/>
  <c r="L171" i="9"/>
  <c r="N171" i="9"/>
  <c r="M171" i="9"/>
  <c r="K173" i="9" l="1"/>
  <c r="L172" i="9"/>
  <c r="N172" i="9"/>
  <c r="M172" i="9"/>
  <c r="K174" i="9" l="1"/>
  <c r="N173" i="9"/>
  <c r="L173" i="9"/>
  <c r="M173" i="9"/>
  <c r="K175" i="9" l="1"/>
  <c r="L174" i="9"/>
  <c r="N174" i="9"/>
  <c r="M174" i="9"/>
  <c r="K176" i="9" l="1"/>
  <c r="N175" i="9"/>
  <c r="L175" i="9"/>
  <c r="M175" i="9"/>
  <c r="K177" i="9" l="1"/>
  <c r="N176" i="9"/>
  <c r="L176" i="9"/>
  <c r="M176" i="9"/>
  <c r="K178" i="9" l="1"/>
  <c r="N177" i="9"/>
  <c r="L177" i="9"/>
  <c r="M177" i="9"/>
  <c r="K179" i="9" l="1"/>
  <c r="L178" i="9"/>
  <c r="N178" i="9"/>
  <c r="M178" i="9"/>
  <c r="K180" i="9" l="1"/>
  <c r="N179" i="9"/>
  <c r="L179" i="9"/>
  <c r="M179" i="9"/>
  <c r="K181" i="9" l="1"/>
  <c r="N180" i="9"/>
  <c r="L180" i="9"/>
  <c r="M180" i="9"/>
  <c r="K182" i="9" l="1"/>
  <c r="N181" i="9"/>
  <c r="L181" i="9"/>
  <c r="M181" i="9"/>
  <c r="K183" i="9" l="1"/>
  <c r="L182" i="9"/>
  <c r="N182" i="9"/>
  <c r="M182" i="9"/>
  <c r="K184" i="9" l="1"/>
  <c r="N183" i="9"/>
  <c r="L183" i="9"/>
  <c r="M183" i="9"/>
  <c r="K185" i="9" l="1"/>
  <c r="N184" i="9"/>
  <c r="L184" i="9"/>
  <c r="M184" i="9"/>
  <c r="K186" i="9" l="1"/>
  <c r="N185" i="9"/>
  <c r="L185" i="9"/>
  <c r="M185" i="9"/>
  <c r="K187" i="9" l="1"/>
  <c r="N186" i="9"/>
  <c r="L186" i="9"/>
  <c r="M186" i="9"/>
  <c r="K188" i="9" l="1"/>
  <c r="L187" i="9"/>
  <c r="N187" i="9"/>
  <c r="M187" i="9"/>
  <c r="K189" i="9" l="1"/>
  <c r="N188" i="9"/>
  <c r="L188" i="9"/>
  <c r="M188" i="9"/>
  <c r="K190" i="9" l="1"/>
  <c r="L189" i="9"/>
  <c r="N189" i="9"/>
  <c r="M189" i="9"/>
  <c r="K191" i="9" l="1"/>
  <c r="L190" i="9"/>
  <c r="N190" i="9"/>
  <c r="M190" i="9"/>
  <c r="K192" i="9" l="1"/>
  <c r="N191" i="9"/>
  <c r="L191" i="9"/>
  <c r="M191" i="9"/>
  <c r="K193" i="9" l="1"/>
  <c r="N192" i="9"/>
  <c r="L192" i="9"/>
  <c r="M192" i="9"/>
  <c r="K194" i="9" l="1"/>
  <c r="L193" i="9"/>
  <c r="N193" i="9"/>
  <c r="M193" i="9"/>
  <c r="K195" i="9" l="1"/>
  <c r="N194" i="9"/>
  <c r="L194" i="9"/>
  <c r="M194" i="9"/>
  <c r="K196" i="9" l="1"/>
  <c r="N195" i="9"/>
  <c r="L195" i="9"/>
  <c r="M195" i="9"/>
  <c r="K197" i="9" l="1"/>
  <c r="L196" i="9"/>
  <c r="N196" i="9"/>
  <c r="M196" i="9"/>
  <c r="K198" i="9" l="1"/>
  <c r="L197" i="9"/>
  <c r="N197" i="9"/>
  <c r="M197" i="9"/>
  <c r="K199" i="9" l="1"/>
  <c r="L198" i="9"/>
  <c r="N198" i="9"/>
  <c r="M198" i="9"/>
  <c r="K200" i="9" l="1"/>
  <c r="L199" i="9"/>
  <c r="N199" i="9"/>
  <c r="M199" i="9"/>
  <c r="K201" i="9" l="1"/>
  <c r="L200" i="9"/>
  <c r="N200" i="9"/>
  <c r="M200" i="9"/>
  <c r="K202" i="9" l="1"/>
  <c r="N201" i="9"/>
  <c r="L201" i="9"/>
  <c r="M201" i="9"/>
  <c r="K203" i="9" l="1"/>
  <c r="N202" i="9"/>
  <c r="L202" i="9"/>
  <c r="M202" i="9"/>
  <c r="K204" i="9" l="1"/>
  <c r="N203" i="9"/>
  <c r="L203" i="9"/>
  <c r="M203" i="9"/>
  <c r="K205" i="9" l="1"/>
  <c r="N204" i="9"/>
  <c r="L204" i="9"/>
  <c r="M204" i="9"/>
  <c r="K206" i="9" l="1"/>
  <c r="L205" i="9"/>
  <c r="N205" i="9"/>
  <c r="M205" i="9"/>
  <c r="K207" i="9" l="1"/>
  <c r="N206" i="9"/>
  <c r="L206" i="9"/>
  <c r="M206" i="9"/>
  <c r="K208" i="9" l="1"/>
  <c r="L207" i="9"/>
  <c r="N207" i="9"/>
  <c r="M207" i="9"/>
  <c r="K209" i="9" l="1"/>
  <c r="L208" i="9"/>
  <c r="N208" i="9"/>
  <c r="M208" i="9"/>
  <c r="K210" i="9" l="1"/>
  <c r="N209" i="9"/>
  <c r="L209" i="9"/>
  <c r="M209" i="9"/>
  <c r="K211" i="9" l="1"/>
  <c r="N210" i="9"/>
  <c r="L210" i="9"/>
  <c r="M210" i="9"/>
  <c r="K212" i="9" l="1"/>
  <c r="L211" i="9"/>
  <c r="N211" i="9"/>
  <c r="M211" i="9"/>
  <c r="K213" i="9" l="1"/>
  <c r="L212" i="9"/>
  <c r="N212" i="9"/>
  <c r="M212" i="9"/>
  <c r="K214" i="9" l="1"/>
  <c r="L213" i="9"/>
  <c r="N213" i="9"/>
  <c r="M213" i="9"/>
  <c r="K215" i="9" l="1"/>
  <c r="N214" i="9"/>
  <c r="L214" i="9"/>
  <c r="M214" i="9"/>
  <c r="K216" i="9" l="1"/>
  <c r="L215" i="9"/>
  <c r="N215" i="9"/>
  <c r="M215" i="9"/>
  <c r="K217" i="9" l="1"/>
  <c r="L216" i="9"/>
  <c r="N216" i="9"/>
  <c r="M216" i="9"/>
  <c r="K218" i="9" l="1"/>
  <c r="L217" i="9"/>
  <c r="N217" i="9"/>
  <c r="M217" i="9"/>
  <c r="K219" i="9" l="1"/>
  <c r="L218" i="9"/>
  <c r="N218" i="9"/>
  <c r="M218" i="9"/>
  <c r="K220" i="9" l="1"/>
  <c r="N219" i="9"/>
  <c r="L219" i="9"/>
  <c r="M219" i="9"/>
  <c r="K221" i="9" l="1"/>
  <c r="N220" i="9"/>
  <c r="L220" i="9"/>
  <c r="M220" i="9"/>
  <c r="K222" i="9" l="1"/>
  <c r="N221" i="9"/>
  <c r="L221" i="9"/>
  <c r="M221" i="9"/>
  <c r="K223" i="9" l="1"/>
  <c r="N222" i="9"/>
  <c r="L222" i="9"/>
  <c r="M222" i="9"/>
  <c r="K224" i="9" l="1"/>
  <c r="L223" i="9"/>
  <c r="N223" i="9"/>
  <c r="M223" i="9"/>
  <c r="K225" i="9" l="1"/>
  <c r="N224" i="9"/>
  <c r="L224" i="9"/>
  <c r="M224" i="9"/>
  <c r="K226" i="9" l="1"/>
  <c r="N225" i="9"/>
  <c r="L225" i="9"/>
  <c r="M225" i="9"/>
  <c r="K227" i="9" l="1"/>
  <c r="N226" i="9"/>
  <c r="L226" i="9"/>
  <c r="M226" i="9"/>
  <c r="K228" i="9" l="1"/>
  <c r="N227" i="9"/>
  <c r="L227" i="9"/>
  <c r="M227" i="9"/>
  <c r="K229" i="9" l="1"/>
  <c r="L228" i="9"/>
  <c r="N228" i="9"/>
  <c r="M228" i="9"/>
  <c r="K230" i="9" l="1"/>
  <c r="L229" i="9"/>
  <c r="N229" i="9"/>
  <c r="M229" i="9"/>
  <c r="K231" i="9" l="1"/>
  <c r="L230" i="9"/>
  <c r="N230" i="9"/>
  <c r="M230" i="9"/>
  <c r="K232" i="9" l="1"/>
  <c r="L231" i="9"/>
  <c r="N231" i="9"/>
  <c r="M231" i="9"/>
  <c r="K233" i="9" l="1"/>
  <c r="L232" i="9"/>
  <c r="N232" i="9"/>
  <c r="M232" i="9"/>
  <c r="K234" i="9" l="1"/>
  <c r="N233" i="9"/>
  <c r="L233" i="9"/>
  <c r="M233" i="9"/>
  <c r="K235" i="9" l="1"/>
  <c r="N234" i="9"/>
  <c r="L234" i="9"/>
  <c r="M234" i="9"/>
  <c r="K236" i="9" l="1"/>
  <c r="L235" i="9"/>
  <c r="N235" i="9"/>
  <c r="M235" i="9"/>
  <c r="K237" i="9" l="1"/>
  <c r="L236" i="9"/>
  <c r="N236" i="9"/>
  <c r="M236" i="9"/>
  <c r="K238" i="9" l="1"/>
  <c r="N237" i="9"/>
  <c r="L237" i="9"/>
  <c r="M237" i="9"/>
  <c r="K239" i="9" l="1"/>
  <c r="N238" i="9"/>
  <c r="L238" i="9"/>
  <c r="M238" i="9"/>
  <c r="K240" i="9" l="1"/>
  <c r="L239" i="9"/>
  <c r="N239" i="9"/>
  <c r="M239" i="9"/>
  <c r="K241" i="9" l="1"/>
  <c r="N240" i="9"/>
  <c r="L240" i="9"/>
  <c r="M240" i="9"/>
  <c r="K242" i="9" l="1"/>
  <c r="N241" i="9"/>
  <c r="L241" i="9"/>
  <c r="M241" i="9"/>
  <c r="K243" i="9" l="1"/>
  <c r="L242" i="9"/>
  <c r="N242" i="9"/>
  <c r="M242" i="9"/>
  <c r="K244" i="9" l="1"/>
  <c r="N243" i="9"/>
  <c r="L243" i="9"/>
  <c r="M243" i="9"/>
  <c r="K245" i="9" l="1"/>
  <c r="N244" i="9"/>
  <c r="L244" i="9"/>
  <c r="M244" i="9"/>
  <c r="K246" i="9" l="1"/>
  <c r="L245" i="9"/>
  <c r="N245" i="9"/>
  <c r="M245" i="9"/>
  <c r="K247" i="9" l="1"/>
  <c r="L246" i="9"/>
  <c r="N246" i="9"/>
  <c r="M246" i="9"/>
  <c r="K248" i="9" l="1"/>
  <c r="L247" i="9"/>
  <c r="N247" i="9"/>
  <c r="M247" i="9"/>
  <c r="K249" i="9" l="1"/>
  <c r="L248" i="9"/>
  <c r="N248" i="9"/>
  <c r="M248" i="9"/>
  <c r="K250" i="9" l="1"/>
  <c r="N249" i="9"/>
  <c r="L249" i="9"/>
  <c r="M249" i="9"/>
  <c r="K251" i="9" l="1"/>
  <c r="N250" i="9"/>
  <c r="L250" i="9"/>
  <c r="M250" i="9"/>
  <c r="K252" i="9" l="1"/>
  <c r="L251" i="9"/>
  <c r="N251" i="9"/>
  <c r="M251" i="9"/>
  <c r="K253" i="9" l="1"/>
  <c r="N252" i="9"/>
  <c r="L252" i="9"/>
  <c r="M252" i="9"/>
  <c r="K254" i="9" l="1"/>
  <c r="N253" i="9"/>
  <c r="L253" i="9"/>
  <c r="M253" i="9"/>
  <c r="K255" i="9" l="1"/>
  <c r="N254" i="9"/>
  <c r="L254" i="9"/>
  <c r="M254" i="9"/>
  <c r="K256" i="9" l="1"/>
  <c r="L255" i="9"/>
  <c r="N255" i="9"/>
  <c r="M255" i="9"/>
  <c r="K257" i="9" l="1"/>
  <c r="N256" i="9"/>
  <c r="L256" i="9"/>
  <c r="M256" i="9"/>
  <c r="K258" i="9" l="1"/>
  <c r="L257" i="9"/>
  <c r="N257" i="9"/>
  <c r="M257" i="9"/>
  <c r="K259" i="9" l="1"/>
  <c r="N258" i="9"/>
  <c r="L258" i="9"/>
  <c r="M258" i="9"/>
  <c r="K260" i="9" l="1"/>
  <c r="N259" i="9"/>
  <c r="L259" i="9"/>
  <c r="M259" i="9"/>
  <c r="K261" i="9" l="1"/>
  <c r="L260" i="9"/>
  <c r="N260" i="9"/>
  <c r="M260" i="9"/>
  <c r="K262" i="9" l="1"/>
  <c r="N261" i="9"/>
  <c r="L261" i="9"/>
  <c r="M261" i="9"/>
  <c r="K263" i="9" l="1"/>
  <c r="L262" i="9"/>
  <c r="N262" i="9"/>
  <c r="M262" i="9"/>
  <c r="K264" i="9" l="1"/>
  <c r="L263" i="9"/>
  <c r="N263" i="9"/>
  <c r="M263" i="9"/>
  <c r="K265" i="9" l="1"/>
  <c r="L264" i="9"/>
  <c r="N264" i="9"/>
  <c r="M264" i="9"/>
  <c r="K266" i="9" l="1"/>
  <c r="N265" i="9"/>
  <c r="L265" i="9"/>
  <c r="M265" i="9"/>
  <c r="K267" i="9" l="1"/>
  <c r="N266" i="9"/>
  <c r="L266" i="9"/>
  <c r="M266" i="9"/>
  <c r="K268" i="9" l="1"/>
  <c r="N267" i="9"/>
  <c r="L267" i="9"/>
  <c r="M267" i="9"/>
  <c r="K269" i="9" l="1"/>
  <c r="N268" i="9"/>
  <c r="L268" i="9"/>
  <c r="M268" i="9"/>
  <c r="K270" i="9" l="1"/>
  <c r="N269" i="9"/>
  <c r="L269" i="9"/>
  <c r="M269" i="9"/>
  <c r="K271" i="9" l="1"/>
  <c r="N270" i="9"/>
  <c r="L270" i="9"/>
  <c r="M270" i="9"/>
  <c r="K272" i="9" l="1"/>
  <c r="L271" i="9"/>
  <c r="N271" i="9"/>
  <c r="M271" i="9"/>
  <c r="K273" i="9" l="1"/>
  <c r="N272" i="9"/>
  <c r="L272" i="9"/>
  <c r="M272" i="9"/>
  <c r="K274" i="9" l="1"/>
  <c r="N273" i="9"/>
  <c r="L273" i="9"/>
  <c r="M273" i="9"/>
  <c r="K275" i="9" l="1"/>
  <c r="L274" i="9"/>
  <c r="N274" i="9"/>
  <c r="M274" i="9"/>
  <c r="K276" i="9" l="1"/>
  <c r="N275" i="9"/>
  <c r="L275" i="9"/>
  <c r="M275" i="9"/>
  <c r="K277" i="9" l="1"/>
  <c r="L276" i="9"/>
  <c r="N276" i="9"/>
  <c r="M276" i="9"/>
  <c r="K278" i="9" l="1"/>
  <c r="L277" i="9"/>
  <c r="N277" i="9"/>
  <c r="M277" i="9"/>
  <c r="K279" i="9" l="1"/>
  <c r="L278" i="9"/>
  <c r="N278" i="9"/>
  <c r="M278" i="9"/>
  <c r="K280" i="9" l="1"/>
  <c r="L279" i="9"/>
  <c r="N279" i="9"/>
  <c r="M279" i="9"/>
  <c r="K281" i="9" l="1"/>
  <c r="N280" i="9"/>
  <c r="L280" i="9"/>
  <c r="M280" i="9"/>
  <c r="K282" i="9" l="1"/>
  <c r="N281" i="9"/>
  <c r="L281" i="9"/>
  <c r="M281" i="9"/>
  <c r="K283" i="9" l="1"/>
  <c r="N282" i="9"/>
  <c r="L282" i="9"/>
  <c r="M282" i="9"/>
  <c r="K284" i="9" l="1"/>
  <c r="N283" i="9"/>
  <c r="L283" i="9"/>
  <c r="M283" i="9"/>
  <c r="K285" i="9" l="1"/>
  <c r="L284" i="9"/>
  <c r="N284" i="9"/>
  <c r="M284" i="9"/>
  <c r="K286" i="9" l="1"/>
  <c r="N285" i="9"/>
  <c r="L285" i="9"/>
  <c r="M285" i="9"/>
  <c r="K287" i="9" l="1"/>
  <c r="N286" i="9"/>
  <c r="L286" i="9"/>
  <c r="M286" i="9"/>
  <c r="K288" i="9" l="1"/>
  <c r="L287" i="9"/>
  <c r="N287" i="9"/>
  <c r="M287" i="9"/>
  <c r="K289" i="9" l="1"/>
  <c r="N288" i="9"/>
  <c r="L288" i="9"/>
  <c r="M288" i="9"/>
  <c r="K290" i="9" l="1"/>
  <c r="N289" i="9"/>
  <c r="L289" i="9"/>
  <c r="M289" i="9"/>
  <c r="K291" i="9" l="1"/>
  <c r="N290" i="9"/>
  <c r="L290" i="9"/>
  <c r="M290" i="9"/>
  <c r="K292" i="9" l="1"/>
  <c r="N291" i="9"/>
  <c r="L291" i="9"/>
  <c r="M291" i="9"/>
  <c r="K293" i="9" l="1"/>
  <c r="L292" i="9"/>
  <c r="N292" i="9"/>
  <c r="M292" i="9"/>
  <c r="K294" i="9" l="1"/>
  <c r="N293" i="9"/>
  <c r="L293" i="9"/>
  <c r="M293" i="9"/>
  <c r="K295" i="9" l="1"/>
  <c r="L294" i="9"/>
  <c r="N294" i="9"/>
  <c r="M294" i="9"/>
  <c r="K296" i="9" l="1"/>
  <c r="N295" i="9"/>
  <c r="L295" i="9"/>
  <c r="M295" i="9"/>
  <c r="K297" i="9" l="1"/>
  <c r="L296" i="9"/>
  <c r="N296" i="9"/>
  <c r="M296" i="9"/>
  <c r="K298" i="9" l="1"/>
  <c r="N297" i="9"/>
  <c r="L297" i="9"/>
  <c r="M297" i="9"/>
  <c r="K299" i="9" l="1"/>
  <c r="L298" i="9"/>
  <c r="N298" i="9"/>
  <c r="M298" i="9"/>
  <c r="K300" i="9" l="1"/>
  <c r="N299" i="9"/>
  <c r="L299" i="9"/>
  <c r="M299" i="9"/>
  <c r="K301" i="9" l="1"/>
  <c r="L300" i="9"/>
  <c r="N300" i="9"/>
  <c r="M300" i="9"/>
  <c r="K302" i="9" l="1"/>
  <c r="N301" i="9"/>
  <c r="L301" i="9"/>
  <c r="M301" i="9"/>
  <c r="K303" i="9" l="1"/>
  <c r="L302" i="9"/>
  <c r="N302" i="9"/>
  <c r="M302" i="9"/>
  <c r="K304" i="9" l="1"/>
  <c r="L303" i="9"/>
  <c r="N303" i="9"/>
  <c r="M303" i="9"/>
  <c r="K305" i="9" l="1"/>
  <c r="L304" i="9"/>
  <c r="N304" i="9"/>
  <c r="M304" i="9"/>
  <c r="K306" i="9" l="1"/>
  <c r="N305" i="9"/>
  <c r="L305" i="9"/>
  <c r="M305" i="9"/>
  <c r="K307" i="9" l="1"/>
  <c r="L306" i="9"/>
  <c r="N306" i="9"/>
  <c r="M306" i="9"/>
  <c r="K308" i="9" l="1"/>
  <c r="N307" i="9"/>
  <c r="L307" i="9"/>
  <c r="M307" i="9"/>
  <c r="K309" i="9" l="1"/>
  <c r="N308" i="9"/>
  <c r="L308" i="9"/>
  <c r="M308" i="9"/>
  <c r="K310" i="9" l="1"/>
  <c r="L309" i="9"/>
  <c r="N309" i="9"/>
  <c r="M309" i="9"/>
  <c r="K311" i="9" l="1"/>
  <c r="L310" i="9"/>
  <c r="N310" i="9"/>
  <c r="M310" i="9"/>
  <c r="K312" i="9" l="1"/>
  <c r="L311" i="9"/>
  <c r="N311" i="9"/>
  <c r="M311" i="9"/>
  <c r="K313" i="9" l="1"/>
  <c r="L312" i="9"/>
  <c r="N312" i="9"/>
  <c r="M312" i="9"/>
  <c r="K314" i="9" l="1"/>
  <c r="L313" i="9"/>
  <c r="N313" i="9"/>
  <c r="M313" i="9"/>
  <c r="K315" i="9" l="1"/>
  <c r="N314" i="9"/>
  <c r="L314" i="9"/>
  <c r="M314" i="9"/>
  <c r="K316" i="9" l="1"/>
  <c r="N315" i="9"/>
  <c r="L315" i="9"/>
  <c r="M315" i="9"/>
  <c r="K317" i="9" l="1"/>
  <c r="L316" i="9"/>
  <c r="N316" i="9"/>
  <c r="M316" i="9"/>
  <c r="K318" i="9" l="1"/>
  <c r="N317" i="9"/>
  <c r="L317" i="9"/>
  <c r="M317" i="9"/>
  <c r="K319" i="9" l="1"/>
  <c r="N318" i="9"/>
  <c r="L318" i="9"/>
  <c r="M318" i="9"/>
  <c r="K320" i="9" l="1"/>
  <c r="L319" i="9"/>
  <c r="N319" i="9"/>
  <c r="M319" i="9"/>
  <c r="K321" i="9" l="1"/>
  <c r="N320" i="9"/>
  <c r="L320" i="9"/>
  <c r="M320" i="9"/>
  <c r="K322" i="9" l="1"/>
  <c r="N321" i="9"/>
  <c r="L321" i="9"/>
  <c r="M321" i="9"/>
  <c r="K323" i="9" l="1"/>
  <c r="N322" i="9"/>
  <c r="L322" i="9"/>
  <c r="M322" i="9"/>
  <c r="K324" i="9" l="1"/>
  <c r="L323" i="9"/>
  <c r="N323" i="9"/>
  <c r="M323" i="9"/>
  <c r="K325" i="9" l="1"/>
  <c r="L324" i="9"/>
  <c r="N324" i="9"/>
  <c r="M324" i="9"/>
  <c r="K326" i="9" l="1"/>
  <c r="L325" i="9"/>
  <c r="N325" i="9"/>
  <c r="M325" i="9"/>
  <c r="K327" i="9" l="1"/>
  <c r="L326" i="9"/>
  <c r="N326" i="9"/>
  <c r="M326" i="9"/>
  <c r="K328" i="9" l="1"/>
  <c r="N327" i="9"/>
  <c r="L327" i="9"/>
  <c r="M327" i="9"/>
  <c r="K329" i="9" l="1"/>
  <c r="N328" i="9"/>
  <c r="L328" i="9"/>
  <c r="M328" i="9"/>
  <c r="K330" i="9" l="1"/>
  <c r="L329" i="9"/>
  <c r="N329" i="9"/>
  <c r="M329" i="9"/>
  <c r="K331" i="9" l="1"/>
  <c r="L330" i="9"/>
  <c r="N330" i="9"/>
  <c r="M330" i="9"/>
  <c r="K332" i="9" l="1"/>
  <c r="N331" i="9"/>
  <c r="L331" i="9"/>
  <c r="M331" i="9"/>
  <c r="K333" i="9" l="1"/>
  <c r="N332" i="9"/>
  <c r="L332" i="9"/>
  <c r="M332" i="9"/>
  <c r="K334" i="9" l="1"/>
  <c r="N333" i="9"/>
  <c r="L333" i="9"/>
  <c r="M333" i="9"/>
  <c r="K335" i="9" l="1"/>
  <c r="N334" i="9"/>
  <c r="L334" i="9"/>
  <c r="M334" i="9"/>
  <c r="K336" i="9" l="1"/>
  <c r="N335" i="9"/>
  <c r="L335" i="9"/>
  <c r="M335" i="9"/>
  <c r="K337" i="9" l="1"/>
  <c r="N336" i="9"/>
  <c r="L336" i="9"/>
  <c r="M336" i="9"/>
  <c r="K338" i="9" l="1"/>
  <c r="N337" i="9"/>
  <c r="L337" i="9"/>
  <c r="M337" i="9"/>
  <c r="K339" i="9" l="1"/>
  <c r="N338" i="9"/>
  <c r="L338" i="9"/>
  <c r="M338" i="9"/>
  <c r="K340" i="9" l="1"/>
  <c r="N339" i="9"/>
  <c r="L339" i="9"/>
  <c r="M339" i="9"/>
  <c r="K341" i="9" l="1"/>
  <c r="N340" i="9"/>
  <c r="L340" i="9"/>
  <c r="M340" i="9"/>
  <c r="K342" i="9" l="1"/>
  <c r="N341" i="9"/>
  <c r="L341" i="9"/>
  <c r="M341" i="9"/>
  <c r="K343" i="9" l="1"/>
  <c r="L342" i="9"/>
  <c r="N342" i="9"/>
  <c r="M342" i="9"/>
  <c r="K344" i="9" l="1"/>
  <c r="N343" i="9"/>
  <c r="L343" i="9"/>
  <c r="M343" i="9"/>
  <c r="K345" i="9" l="1"/>
  <c r="N344" i="9"/>
  <c r="L344" i="9"/>
  <c r="M344" i="9"/>
  <c r="K346" i="9" l="1"/>
  <c r="L345" i="9"/>
  <c r="N345" i="9"/>
  <c r="M345" i="9"/>
  <c r="K347" i="9" l="1"/>
  <c r="N346" i="9"/>
  <c r="L346" i="9"/>
  <c r="M346" i="9"/>
  <c r="K348" i="9" l="1"/>
  <c r="L347" i="9"/>
  <c r="N347" i="9"/>
  <c r="M347" i="9"/>
  <c r="K349" i="9" l="1"/>
  <c r="N348" i="9"/>
  <c r="L348" i="9"/>
  <c r="M348" i="9"/>
  <c r="K350" i="9" l="1"/>
  <c r="N349" i="9"/>
  <c r="L349" i="9"/>
  <c r="M349" i="9"/>
  <c r="K351" i="9" l="1"/>
  <c r="N350" i="9"/>
  <c r="L350" i="9"/>
  <c r="M350" i="9"/>
  <c r="K352" i="9" l="1"/>
  <c r="N351" i="9"/>
  <c r="L351" i="9"/>
  <c r="M351" i="9"/>
  <c r="K353" i="9" l="1"/>
  <c r="N352" i="9"/>
  <c r="L352" i="9"/>
  <c r="M352" i="9"/>
  <c r="K354" i="9" l="1"/>
  <c r="N353" i="9"/>
  <c r="L353" i="9"/>
  <c r="M353" i="9"/>
  <c r="K355" i="9" l="1"/>
  <c r="N354" i="9"/>
  <c r="L354" i="9"/>
  <c r="M354" i="9"/>
  <c r="K356" i="9" l="1"/>
  <c r="N355" i="9"/>
  <c r="L355" i="9"/>
  <c r="M355" i="9"/>
  <c r="K357" i="9" l="1"/>
  <c r="N356" i="9"/>
  <c r="L356" i="9"/>
  <c r="M356" i="9"/>
  <c r="K358" i="9" l="1"/>
  <c r="N357" i="9"/>
  <c r="L357" i="9"/>
  <c r="M357" i="9"/>
  <c r="K359" i="9" l="1"/>
  <c r="L358" i="9"/>
  <c r="N358" i="9"/>
  <c r="M358" i="9"/>
  <c r="K360" i="9" l="1"/>
  <c r="N359" i="9"/>
  <c r="L359" i="9"/>
  <c r="M359" i="9"/>
  <c r="K361" i="9" l="1"/>
  <c r="N360" i="9"/>
  <c r="L360" i="9"/>
  <c r="M360" i="9"/>
  <c r="K362" i="9" l="1"/>
  <c r="L361" i="9"/>
  <c r="N361" i="9"/>
  <c r="M361" i="9"/>
  <c r="K363" i="9" l="1"/>
  <c r="L362" i="9"/>
  <c r="N362" i="9"/>
  <c r="M362" i="9"/>
  <c r="K364" i="9" l="1"/>
  <c r="N363" i="9"/>
  <c r="L363" i="9"/>
  <c r="M363" i="9"/>
  <c r="K365" i="9" l="1"/>
  <c r="N364" i="9"/>
  <c r="L364" i="9"/>
  <c r="M364" i="9"/>
  <c r="K366" i="9" l="1"/>
  <c r="N365" i="9"/>
  <c r="L365" i="9"/>
  <c r="M365" i="9"/>
  <c r="K367" i="9" l="1"/>
  <c r="N366" i="9"/>
  <c r="L366" i="9"/>
  <c r="M366" i="9"/>
  <c r="K368" i="9" l="1"/>
  <c r="N367" i="9"/>
  <c r="L367" i="9"/>
  <c r="M367" i="9"/>
  <c r="K369" i="9" l="1"/>
  <c r="N368" i="9"/>
  <c r="L368" i="9"/>
  <c r="M368" i="9"/>
  <c r="K370" i="9" l="1"/>
  <c r="L369" i="9"/>
  <c r="N369" i="9"/>
  <c r="M369" i="9"/>
  <c r="K371" i="9" l="1"/>
  <c r="N370" i="9"/>
  <c r="L370" i="9"/>
  <c r="M370" i="9"/>
  <c r="K372" i="9" l="1"/>
  <c r="N371" i="9"/>
  <c r="L371" i="9"/>
  <c r="M371" i="9"/>
  <c r="K373" i="9" l="1"/>
  <c r="N372" i="9"/>
  <c r="L372" i="9"/>
  <c r="M372" i="9"/>
  <c r="K374" i="9" l="1"/>
  <c r="N373" i="9"/>
  <c r="L373" i="9"/>
  <c r="M373" i="9"/>
  <c r="K375" i="9" l="1"/>
  <c r="L374" i="9"/>
  <c r="N374" i="9"/>
  <c r="M374" i="9"/>
  <c r="K376" i="9" l="1"/>
  <c r="N375" i="9"/>
  <c r="L375" i="9"/>
  <c r="M375" i="9"/>
  <c r="K377" i="9" l="1"/>
  <c r="N376" i="9"/>
  <c r="L376" i="9"/>
  <c r="M376" i="9"/>
  <c r="K378" i="9" l="1"/>
  <c r="L377" i="9"/>
  <c r="N377" i="9"/>
  <c r="M377" i="9"/>
  <c r="K379" i="9" l="1"/>
  <c r="N378" i="9"/>
  <c r="L378" i="9"/>
  <c r="M378" i="9"/>
  <c r="K380" i="9" l="1"/>
  <c r="L379" i="9"/>
  <c r="N379" i="9"/>
  <c r="M379" i="9"/>
  <c r="K381" i="9" l="1"/>
  <c r="N380" i="9"/>
  <c r="L380" i="9"/>
  <c r="M380" i="9"/>
  <c r="K382" i="9" l="1"/>
  <c r="N381" i="9"/>
  <c r="L381" i="9"/>
  <c r="M381" i="9"/>
  <c r="K383" i="9" l="1"/>
  <c r="N382" i="9"/>
  <c r="L382" i="9"/>
  <c r="M382" i="9"/>
  <c r="K384" i="9" l="1"/>
  <c r="N383" i="9"/>
  <c r="L383" i="9"/>
  <c r="M383" i="9"/>
  <c r="K385" i="9" l="1"/>
  <c r="N384" i="9"/>
  <c r="L384" i="9"/>
  <c r="M384" i="9"/>
  <c r="K386" i="9" l="1"/>
  <c r="L385" i="9"/>
  <c r="N385" i="9"/>
  <c r="M385" i="9"/>
  <c r="K387" i="9" l="1"/>
  <c r="N386" i="9"/>
  <c r="L386" i="9"/>
  <c r="M386" i="9"/>
  <c r="K388" i="9" l="1"/>
  <c r="L387" i="9"/>
  <c r="N387" i="9"/>
  <c r="M387" i="9"/>
  <c r="K389" i="9" l="1"/>
  <c r="N388" i="9"/>
  <c r="L388" i="9"/>
  <c r="M388" i="9"/>
  <c r="K390" i="9" l="1"/>
  <c r="N389" i="9"/>
  <c r="L389" i="9"/>
  <c r="M389" i="9"/>
  <c r="K391" i="9" l="1"/>
  <c r="L390" i="9"/>
  <c r="N390" i="9"/>
  <c r="M390" i="9"/>
  <c r="K392" i="9" l="1"/>
  <c r="N391" i="9"/>
  <c r="L391" i="9"/>
  <c r="M391" i="9"/>
  <c r="K393" i="9" l="1"/>
  <c r="N392" i="9"/>
  <c r="L392" i="9"/>
  <c r="M392" i="9"/>
  <c r="K394" i="9" l="1"/>
  <c r="N393" i="9"/>
  <c r="L393" i="9"/>
  <c r="M393" i="9"/>
  <c r="K395" i="9" l="1"/>
  <c r="L394" i="9"/>
  <c r="N394" i="9"/>
  <c r="M394" i="9"/>
  <c r="K396" i="9" l="1"/>
  <c r="L395" i="9"/>
  <c r="N395" i="9"/>
  <c r="M395" i="9"/>
  <c r="K397" i="9" l="1"/>
  <c r="N396" i="9"/>
  <c r="L396" i="9"/>
  <c r="M396" i="9"/>
  <c r="K398" i="9" l="1"/>
  <c r="L397" i="9"/>
  <c r="N397" i="9"/>
  <c r="M397" i="9"/>
  <c r="K399" i="9" l="1"/>
  <c r="L398" i="9"/>
  <c r="N398" i="9"/>
  <c r="M398" i="9"/>
  <c r="K400" i="9" l="1"/>
  <c r="N399" i="9"/>
  <c r="L399" i="9"/>
  <c r="M399" i="9"/>
  <c r="K401" i="9" l="1"/>
  <c r="N400" i="9"/>
  <c r="L400" i="9"/>
  <c r="M400" i="9"/>
  <c r="K402" i="9" l="1"/>
  <c r="N401" i="9"/>
  <c r="L401" i="9"/>
  <c r="M401" i="9"/>
  <c r="K403" i="9" l="1"/>
  <c r="N402" i="9"/>
  <c r="L402" i="9"/>
  <c r="M402" i="9"/>
  <c r="K404" i="9" l="1"/>
  <c r="N403" i="9"/>
  <c r="L403" i="9"/>
  <c r="M403" i="9"/>
  <c r="K405" i="9" l="1"/>
  <c r="L404" i="9"/>
  <c r="N404" i="9"/>
  <c r="M404" i="9"/>
  <c r="K406" i="9" l="1"/>
  <c r="N405" i="9"/>
  <c r="L405" i="9"/>
  <c r="M405" i="9"/>
  <c r="K407" i="9" l="1"/>
  <c r="N406" i="9"/>
  <c r="L406" i="9"/>
  <c r="M406" i="9"/>
  <c r="K408" i="9" l="1"/>
  <c r="N407" i="9"/>
  <c r="L407" i="9"/>
  <c r="M407" i="9"/>
  <c r="K409" i="9" l="1"/>
  <c r="N408" i="9"/>
  <c r="L408" i="9"/>
  <c r="M408" i="9"/>
  <c r="K410" i="9" l="1"/>
  <c r="N409" i="9"/>
  <c r="L409" i="9"/>
  <c r="M409" i="9"/>
  <c r="K411" i="9" l="1"/>
  <c r="L410" i="9"/>
  <c r="N410" i="9"/>
  <c r="M410" i="9"/>
  <c r="K412" i="9" l="1"/>
  <c r="N411" i="9"/>
  <c r="L411" i="9"/>
  <c r="M411" i="9"/>
  <c r="K413" i="9" l="1"/>
  <c r="L412" i="9"/>
  <c r="N412" i="9"/>
  <c r="M412" i="9"/>
  <c r="K414" i="9" l="1"/>
  <c r="L413" i="9"/>
  <c r="N413" i="9"/>
  <c r="M413" i="9"/>
  <c r="K415" i="9" l="1"/>
  <c r="N414" i="9"/>
  <c r="L414" i="9"/>
  <c r="M414" i="9"/>
  <c r="K416" i="9" l="1"/>
  <c r="N415" i="9"/>
  <c r="L415" i="9"/>
  <c r="M415" i="9"/>
  <c r="K417" i="9" l="1"/>
  <c r="N416" i="9"/>
  <c r="L416" i="9"/>
  <c r="M416" i="9"/>
  <c r="K418" i="9" l="1"/>
  <c r="N417" i="9"/>
  <c r="L417" i="9"/>
  <c r="M417" i="9"/>
  <c r="K419" i="9" l="1"/>
  <c r="N418" i="9"/>
  <c r="L418" i="9"/>
  <c r="M418" i="9"/>
  <c r="K420" i="9" l="1"/>
  <c r="L419" i="9"/>
  <c r="N419" i="9"/>
  <c r="M419" i="9"/>
  <c r="K421" i="9" l="1"/>
  <c r="N420" i="9"/>
  <c r="L420" i="9"/>
  <c r="M420" i="9"/>
  <c r="K422" i="9" l="1"/>
  <c r="N421" i="9"/>
  <c r="L421" i="9"/>
  <c r="M421" i="9"/>
  <c r="K423" i="9" l="1"/>
  <c r="N422" i="9"/>
  <c r="L422" i="9"/>
  <c r="M422" i="9"/>
  <c r="K424" i="9" l="1"/>
  <c r="N423" i="9"/>
  <c r="L423" i="9"/>
  <c r="M423" i="9"/>
  <c r="K425" i="9" l="1"/>
  <c r="N424" i="9"/>
  <c r="L424" i="9"/>
  <c r="M424" i="9"/>
  <c r="K426" i="9" l="1"/>
  <c r="L425" i="9"/>
  <c r="N425" i="9"/>
  <c r="M425" i="9"/>
  <c r="K427" i="9" l="1"/>
  <c r="L426" i="9"/>
  <c r="N426" i="9"/>
  <c r="M426" i="9"/>
  <c r="K428" i="9" l="1"/>
  <c r="L427" i="9"/>
  <c r="N427" i="9"/>
  <c r="M427" i="9"/>
  <c r="K429" i="9" l="1"/>
  <c r="N428" i="9"/>
  <c r="L428" i="9"/>
  <c r="M428" i="9"/>
  <c r="K430" i="9" l="1"/>
  <c r="L429" i="9"/>
  <c r="N429" i="9"/>
  <c r="M429" i="9"/>
  <c r="K431" i="9" l="1"/>
  <c r="L430" i="9"/>
  <c r="N430" i="9"/>
  <c r="M430" i="9"/>
  <c r="K432" i="9" l="1"/>
  <c r="N431" i="9"/>
  <c r="L431" i="9"/>
  <c r="M431" i="9"/>
  <c r="K433" i="9" l="1"/>
  <c r="N432" i="9"/>
  <c r="L432" i="9"/>
  <c r="M432" i="9"/>
  <c r="K434" i="9" l="1"/>
  <c r="N433" i="9"/>
  <c r="L433" i="9"/>
  <c r="M433" i="9"/>
  <c r="K435" i="9" l="1"/>
  <c r="N434" i="9"/>
  <c r="L434" i="9"/>
  <c r="M434" i="9"/>
  <c r="K436" i="9" l="1"/>
  <c r="N435" i="9"/>
  <c r="L435" i="9"/>
  <c r="M435" i="9"/>
  <c r="K437" i="9" l="1"/>
  <c r="L436" i="9"/>
  <c r="N436" i="9"/>
  <c r="M436" i="9"/>
  <c r="K438" i="9" l="1"/>
  <c r="L437" i="9"/>
  <c r="N437" i="9"/>
  <c r="M437" i="9"/>
  <c r="K439" i="9" l="1"/>
  <c r="N438" i="9"/>
  <c r="L438" i="9"/>
  <c r="M438" i="9"/>
  <c r="K440" i="9" l="1"/>
  <c r="N439" i="9"/>
  <c r="L439" i="9"/>
  <c r="M439" i="9"/>
  <c r="K441" i="9" l="1"/>
  <c r="N440" i="9"/>
  <c r="L440" i="9"/>
  <c r="M440" i="9"/>
  <c r="K442" i="9" l="1"/>
  <c r="N441" i="9"/>
  <c r="L441" i="9"/>
  <c r="M441" i="9"/>
  <c r="K443" i="9" l="1"/>
  <c r="L442" i="9"/>
  <c r="N442" i="9"/>
  <c r="M442" i="9"/>
  <c r="K444" i="9" l="1"/>
  <c r="N443" i="9"/>
  <c r="L443" i="9"/>
  <c r="M443" i="9"/>
  <c r="K445" i="9" l="1"/>
  <c r="L444" i="9"/>
  <c r="N444" i="9"/>
  <c r="M444" i="9"/>
  <c r="K446" i="9" l="1"/>
  <c r="L445" i="9"/>
  <c r="N445" i="9"/>
  <c r="M445" i="9"/>
  <c r="K447" i="9" l="1"/>
  <c r="N446" i="9"/>
  <c r="L446" i="9"/>
  <c r="M446" i="9"/>
  <c r="K448" i="9" l="1"/>
  <c r="L447" i="9"/>
  <c r="N447" i="9"/>
  <c r="M447" i="9"/>
  <c r="K449" i="9" l="1"/>
  <c r="N448" i="9"/>
  <c r="L448" i="9"/>
  <c r="M448" i="9"/>
  <c r="K450" i="9" l="1"/>
  <c r="N449" i="9"/>
  <c r="L449" i="9"/>
  <c r="M449" i="9"/>
  <c r="K451" i="9" l="1"/>
  <c r="N450" i="9"/>
  <c r="L450" i="9"/>
  <c r="M450" i="9"/>
  <c r="K452" i="9" l="1"/>
  <c r="L451" i="9"/>
  <c r="N451" i="9"/>
  <c r="M451" i="9"/>
  <c r="K453" i="9" l="1"/>
  <c r="N452" i="9"/>
  <c r="L452" i="9"/>
  <c r="M452" i="9"/>
  <c r="K454" i="9" l="1"/>
  <c r="N453" i="9"/>
  <c r="L453" i="9"/>
  <c r="M453" i="9"/>
  <c r="K455" i="9" l="1"/>
  <c r="L454" i="9"/>
  <c r="N454" i="9"/>
  <c r="M454" i="9"/>
  <c r="K456" i="9" l="1"/>
  <c r="N455" i="9"/>
  <c r="L455" i="9"/>
  <c r="M455" i="9"/>
  <c r="K457" i="9" l="1"/>
  <c r="N456" i="9"/>
  <c r="L456" i="9"/>
  <c r="M456" i="9"/>
  <c r="K458" i="9" l="1"/>
  <c r="L457" i="9"/>
  <c r="N457" i="9"/>
  <c r="M457" i="9"/>
  <c r="K459" i="9" l="1"/>
  <c r="L458" i="9"/>
  <c r="N458" i="9"/>
  <c r="M458" i="9"/>
  <c r="K460" i="9" l="1"/>
  <c r="L459" i="9"/>
  <c r="N459" i="9"/>
  <c r="M459" i="9"/>
  <c r="K461" i="9" l="1"/>
  <c r="N460" i="9"/>
  <c r="L460" i="9"/>
  <c r="M460" i="9"/>
  <c r="K462" i="9" l="1"/>
  <c r="L461" i="9"/>
  <c r="N461" i="9"/>
  <c r="M461" i="9"/>
  <c r="K463" i="9" l="1"/>
  <c r="L462" i="9"/>
  <c r="N462" i="9"/>
  <c r="M462" i="9"/>
  <c r="K464" i="9" l="1"/>
  <c r="N463" i="9"/>
  <c r="L463" i="9"/>
  <c r="M463" i="9"/>
  <c r="K465" i="9" l="1"/>
  <c r="L464" i="9"/>
  <c r="N464" i="9"/>
  <c r="M464" i="9"/>
  <c r="K466" i="9" l="1"/>
  <c r="N465" i="9"/>
  <c r="L465" i="9"/>
  <c r="M465" i="9"/>
  <c r="K467" i="9" l="1"/>
  <c r="N466" i="9"/>
  <c r="L466" i="9"/>
  <c r="M466" i="9"/>
  <c r="K468" i="9" l="1"/>
  <c r="L467" i="9"/>
  <c r="N467" i="9"/>
  <c r="M467" i="9"/>
  <c r="K469" i="9" l="1"/>
  <c r="N468" i="9"/>
  <c r="L468" i="9"/>
  <c r="M468" i="9"/>
  <c r="K470" i="9" l="1"/>
  <c r="N469" i="9"/>
  <c r="L469" i="9"/>
  <c r="M469" i="9"/>
  <c r="K471" i="9" l="1"/>
  <c r="N470" i="9"/>
  <c r="L470" i="9"/>
  <c r="M470" i="9"/>
  <c r="K472" i="9" l="1"/>
  <c r="L471" i="9"/>
  <c r="N471" i="9"/>
  <c r="M471" i="9"/>
  <c r="K473" i="9" l="1"/>
  <c r="N472" i="9"/>
  <c r="L472" i="9"/>
  <c r="M472" i="9"/>
  <c r="K474" i="9" l="1"/>
  <c r="N473" i="9"/>
  <c r="L473" i="9"/>
  <c r="M473" i="9"/>
  <c r="K475" i="9" l="1"/>
  <c r="L474" i="9"/>
  <c r="N474" i="9"/>
  <c r="M474" i="9"/>
  <c r="K476" i="9" l="1"/>
  <c r="N475" i="9"/>
  <c r="L475" i="9"/>
  <c r="M475" i="9"/>
  <c r="K477" i="9" l="1"/>
  <c r="L476" i="9"/>
  <c r="N476" i="9"/>
  <c r="M476" i="9"/>
  <c r="K478" i="9" l="1"/>
  <c r="L477" i="9"/>
  <c r="N477" i="9"/>
  <c r="M477" i="9"/>
  <c r="K479" i="9" l="1"/>
  <c r="N478" i="9"/>
  <c r="L478" i="9"/>
  <c r="M478" i="9"/>
  <c r="K480" i="9" l="1"/>
  <c r="N479" i="9"/>
  <c r="L479" i="9"/>
  <c r="M479" i="9"/>
  <c r="K481" i="9" l="1"/>
  <c r="N480" i="9"/>
  <c r="L480" i="9"/>
  <c r="M480" i="9"/>
  <c r="K482" i="9" l="1"/>
  <c r="L481" i="9"/>
  <c r="N481" i="9"/>
  <c r="M481" i="9"/>
  <c r="K483" i="9" l="1"/>
  <c r="N482" i="9"/>
  <c r="L482" i="9"/>
  <c r="M482" i="9"/>
  <c r="K484" i="9" l="1"/>
  <c r="L483" i="9"/>
  <c r="N483" i="9"/>
  <c r="M483" i="9"/>
  <c r="K485" i="9" l="1"/>
  <c r="L484" i="9"/>
  <c r="N484" i="9"/>
  <c r="M484" i="9"/>
  <c r="K486" i="9" l="1"/>
  <c r="N485" i="9"/>
  <c r="L485" i="9"/>
  <c r="M485" i="9"/>
  <c r="K487" i="9" l="1"/>
  <c r="N486" i="9"/>
  <c r="L486" i="9"/>
  <c r="M486" i="9"/>
  <c r="K488" i="9" l="1"/>
  <c r="N487" i="9"/>
  <c r="L487" i="9"/>
  <c r="M487" i="9"/>
  <c r="K489" i="9" l="1"/>
  <c r="N488" i="9"/>
  <c r="L488" i="9"/>
  <c r="M488" i="9"/>
  <c r="K490" i="9" l="1"/>
  <c r="L489" i="9"/>
  <c r="N489" i="9"/>
  <c r="M489" i="9"/>
  <c r="K491" i="9" l="1"/>
  <c r="L490" i="9"/>
  <c r="N490" i="9"/>
  <c r="M490" i="9"/>
  <c r="K492" i="9" l="1"/>
  <c r="L491" i="9"/>
  <c r="N491" i="9"/>
  <c r="M491" i="9"/>
  <c r="K493" i="9" l="1"/>
  <c r="L492" i="9"/>
  <c r="N492" i="9"/>
  <c r="M492" i="9"/>
  <c r="K494" i="9" l="1"/>
  <c r="L493" i="9"/>
  <c r="N493" i="9"/>
  <c r="M493" i="9"/>
  <c r="K495" i="9" l="1"/>
  <c r="L494" i="9"/>
  <c r="N494" i="9"/>
  <c r="M494" i="9"/>
  <c r="K496" i="9" l="1"/>
  <c r="N495" i="9"/>
  <c r="L495" i="9"/>
  <c r="M495" i="9"/>
  <c r="K497" i="9" l="1"/>
  <c r="N496" i="9"/>
  <c r="L496" i="9"/>
  <c r="M496" i="9"/>
  <c r="K498" i="9" l="1"/>
  <c r="N497" i="9"/>
  <c r="L497" i="9"/>
  <c r="M497" i="9"/>
  <c r="K499" i="9" l="1"/>
  <c r="L498" i="9"/>
  <c r="N498" i="9"/>
  <c r="M498" i="9"/>
  <c r="K500" i="9" l="1"/>
  <c r="N499" i="9"/>
  <c r="L499" i="9"/>
  <c r="M499" i="9"/>
  <c r="K501" i="9" l="1"/>
  <c r="L500" i="9"/>
  <c r="N500" i="9"/>
  <c r="M500" i="9"/>
  <c r="K502" i="9" l="1"/>
  <c r="N501" i="9"/>
  <c r="L501" i="9"/>
  <c r="M501" i="9"/>
  <c r="K503" i="9" l="1"/>
  <c r="N502" i="9"/>
  <c r="L502" i="9"/>
  <c r="M502" i="9"/>
  <c r="K504" i="9" l="1"/>
  <c r="N503" i="9"/>
  <c r="L503" i="9"/>
  <c r="M503" i="9"/>
  <c r="K505" i="9" l="1"/>
  <c r="N504" i="9"/>
  <c r="L504" i="9"/>
  <c r="M504" i="9"/>
  <c r="K506" i="9" l="1"/>
  <c r="N505" i="9"/>
  <c r="L505" i="9"/>
  <c r="M505" i="9"/>
  <c r="K507" i="9" l="1"/>
  <c r="L506" i="9"/>
  <c r="N506" i="9"/>
  <c r="M506" i="9"/>
  <c r="K508" i="9" l="1"/>
  <c r="N507" i="9"/>
  <c r="L507" i="9"/>
  <c r="M507" i="9"/>
  <c r="K509" i="9" l="1"/>
  <c r="L508" i="9"/>
  <c r="N508" i="9"/>
  <c r="M508" i="9"/>
  <c r="K510" i="9" l="1"/>
  <c r="L509" i="9"/>
  <c r="N509" i="9"/>
  <c r="M509" i="9"/>
  <c r="K511" i="9" l="1"/>
  <c r="N510" i="9"/>
  <c r="L510" i="9"/>
  <c r="M510" i="9"/>
  <c r="K512" i="9" l="1"/>
  <c r="N511" i="9"/>
  <c r="L511" i="9"/>
  <c r="M511" i="9"/>
  <c r="K513" i="9" l="1"/>
  <c r="N512" i="9"/>
  <c r="L512" i="9"/>
  <c r="M512" i="9"/>
  <c r="K514" i="9" l="1"/>
  <c r="N513" i="9"/>
  <c r="L513" i="9"/>
  <c r="M513" i="9"/>
  <c r="K515" i="9" l="1"/>
  <c r="N514" i="9"/>
  <c r="L514" i="9"/>
  <c r="M514" i="9"/>
  <c r="K516" i="9" l="1"/>
  <c r="N515" i="9"/>
  <c r="L515" i="9"/>
  <c r="M515" i="9"/>
  <c r="K517" i="9" l="1"/>
  <c r="N516" i="9"/>
  <c r="L516" i="9"/>
  <c r="M516" i="9"/>
  <c r="K518" i="9" l="1"/>
  <c r="N517" i="9"/>
  <c r="L517" i="9"/>
  <c r="M517" i="9"/>
  <c r="K519" i="9" l="1"/>
  <c r="N518" i="9"/>
  <c r="L518" i="9"/>
  <c r="M518" i="9"/>
  <c r="K520" i="9" l="1"/>
  <c r="N519" i="9"/>
  <c r="L519" i="9"/>
  <c r="M519" i="9"/>
  <c r="K521" i="9" l="1"/>
  <c r="N520" i="9"/>
  <c r="L520" i="9"/>
  <c r="M520" i="9"/>
  <c r="K522" i="9" l="1"/>
  <c r="N521" i="9"/>
  <c r="L521" i="9"/>
  <c r="M521" i="9"/>
  <c r="K523" i="9" l="1"/>
  <c r="L522" i="9"/>
  <c r="N522" i="9"/>
  <c r="M522" i="9"/>
  <c r="K524" i="9" l="1"/>
  <c r="L523" i="9"/>
  <c r="N523" i="9"/>
  <c r="M523" i="9"/>
  <c r="K525" i="9" l="1"/>
  <c r="N524" i="9"/>
  <c r="L524" i="9"/>
  <c r="M524" i="9"/>
  <c r="K526" i="9" l="1"/>
  <c r="L525" i="9"/>
  <c r="N525" i="9"/>
  <c r="M525" i="9"/>
  <c r="K527" i="9" l="1"/>
  <c r="L526" i="9"/>
  <c r="N526" i="9"/>
  <c r="M526" i="9"/>
  <c r="K528" i="9" l="1"/>
  <c r="N527" i="9"/>
  <c r="L527" i="9"/>
  <c r="M527" i="9"/>
  <c r="K529" i="9" l="1"/>
  <c r="N528" i="9"/>
  <c r="L528" i="9"/>
  <c r="M528" i="9"/>
  <c r="K530" i="9" l="1"/>
  <c r="N529" i="9"/>
  <c r="L529" i="9"/>
  <c r="M529" i="9"/>
  <c r="K531" i="9" l="1"/>
  <c r="N530" i="9"/>
  <c r="L530" i="9"/>
  <c r="M530" i="9"/>
  <c r="K532" i="9" l="1"/>
  <c r="N531" i="9"/>
  <c r="L531" i="9"/>
  <c r="M531" i="9"/>
  <c r="K533" i="9" l="1"/>
  <c r="L532" i="9"/>
  <c r="N532" i="9"/>
  <c r="M532" i="9"/>
  <c r="K534" i="9" l="1"/>
  <c r="L533" i="9"/>
  <c r="N533" i="9"/>
  <c r="M533" i="9"/>
  <c r="K535" i="9" l="1"/>
  <c r="N534" i="9"/>
  <c r="L534" i="9"/>
  <c r="M534" i="9"/>
  <c r="K536" i="9" l="1"/>
  <c r="L535" i="9"/>
  <c r="N535" i="9"/>
  <c r="M535" i="9"/>
  <c r="K537" i="9" l="1"/>
  <c r="N536" i="9"/>
  <c r="L536" i="9"/>
  <c r="M536" i="9"/>
  <c r="K538" i="9" l="1"/>
  <c r="N537" i="9"/>
  <c r="L537" i="9"/>
  <c r="M537" i="9"/>
  <c r="K539" i="9" l="1"/>
  <c r="L538" i="9"/>
  <c r="N538" i="9"/>
  <c r="M538" i="9"/>
  <c r="K540" i="9" l="1"/>
  <c r="N539" i="9"/>
  <c r="L539" i="9"/>
  <c r="M539" i="9"/>
  <c r="K541" i="9" l="1"/>
  <c r="L540" i="9"/>
  <c r="N540" i="9"/>
  <c r="M540" i="9"/>
  <c r="K542" i="9" l="1"/>
  <c r="L541" i="9"/>
  <c r="N541" i="9"/>
  <c r="M541" i="9"/>
  <c r="K543" i="9" l="1"/>
  <c r="N542" i="9"/>
  <c r="L542" i="9"/>
  <c r="M542" i="9"/>
  <c r="K544" i="9" l="1"/>
  <c r="L543" i="9"/>
  <c r="N543" i="9"/>
  <c r="M543" i="9"/>
  <c r="K545" i="9" l="1"/>
  <c r="N544" i="9"/>
  <c r="L544" i="9"/>
  <c r="M544" i="9"/>
  <c r="K546" i="9" l="1"/>
  <c r="N545" i="9"/>
  <c r="L545" i="9"/>
  <c r="M545" i="9"/>
  <c r="K547" i="9" l="1"/>
  <c r="N546" i="9"/>
  <c r="L546" i="9"/>
  <c r="M546" i="9"/>
  <c r="K548" i="9" l="1"/>
  <c r="N547" i="9"/>
  <c r="L547" i="9"/>
  <c r="M547" i="9"/>
  <c r="K549" i="9" l="1"/>
  <c r="L548" i="9"/>
  <c r="N548" i="9"/>
  <c r="M548" i="9"/>
  <c r="K550" i="9" l="1"/>
  <c r="L549" i="9"/>
  <c r="N549" i="9"/>
  <c r="M549" i="9"/>
  <c r="K551" i="9" l="1"/>
  <c r="N550" i="9"/>
  <c r="L550" i="9"/>
  <c r="M550" i="9"/>
  <c r="K552" i="9" l="1"/>
  <c r="L551" i="9"/>
  <c r="N551" i="9"/>
  <c r="M551" i="9"/>
  <c r="K553" i="9" l="1"/>
  <c r="N552" i="9"/>
  <c r="L552" i="9"/>
  <c r="M552" i="9"/>
  <c r="K554" i="9" l="1"/>
  <c r="L553" i="9"/>
  <c r="N553" i="9"/>
  <c r="M553" i="9"/>
  <c r="K555" i="9" l="1"/>
  <c r="L554" i="9"/>
  <c r="N554" i="9"/>
  <c r="M554" i="9"/>
  <c r="K556" i="9" l="1"/>
  <c r="L555" i="9"/>
  <c r="N555" i="9"/>
  <c r="M555" i="9"/>
  <c r="K557" i="9" l="1"/>
  <c r="L556" i="9"/>
  <c r="N556" i="9"/>
  <c r="M556" i="9"/>
  <c r="K558" i="9" l="1"/>
  <c r="L557" i="9"/>
  <c r="N557" i="9"/>
  <c r="M557" i="9"/>
  <c r="K559" i="9" l="1"/>
  <c r="L558" i="9"/>
  <c r="N558" i="9"/>
  <c r="M558" i="9"/>
  <c r="K560" i="9" l="1"/>
  <c r="N559" i="9"/>
  <c r="L559" i="9"/>
  <c r="M559" i="9"/>
  <c r="K561" i="9" l="1"/>
  <c r="L560" i="9"/>
  <c r="N560" i="9"/>
  <c r="M560" i="9"/>
  <c r="K562" i="9" l="1"/>
  <c r="N561" i="9"/>
  <c r="L561" i="9"/>
  <c r="M561" i="9"/>
  <c r="K563" i="9" l="1"/>
  <c r="N562" i="9"/>
  <c r="L562" i="9"/>
  <c r="M562" i="9"/>
  <c r="K564" i="9" l="1"/>
  <c r="N563" i="9"/>
  <c r="L563" i="9"/>
  <c r="M563" i="9"/>
  <c r="K565" i="9" l="1"/>
  <c r="N564" i="9"/>
  <c r="L564" i="9"/>
  <c r="M564" i="9"/>
  <c r="K566" i="9" l="1"/>
  <c r="N565" i="9"/>
  <c r="L565" i="9"/>
  <c r="M565" i="9"/>
  <c r="K567" i="9" l="1"/>
  <c r="L566" i="9"/>
  <c r="N566" i="9"/>
  <c r="M566" i="9"/>
  <c r="K568" i="9" l="1"/>
  <c r="N567" i="9"/>
  <c r="L567" i="9"/>
  <c r="M567" i="9"/>
  <c r="K569" i="9" l="1"/>
  <c r="N568" i="9"/>
  <c r="L568" i="9"/>
  <c r="M568" i="9"/>
  <c r="K570" i="9" l="1"/>
  <c r="N569" i="9"/>
  <c r="L569" i="9"/>
  <c r="M569" i="9"/>
  <c r="K571" i="9" l="1"/>
  <c r="L570" i="9"/>
  <c r="N570" i="9"/>
  <c r="M570" i="9"/>
  <c r="K572" i="9" l="1"/>
  <c r="L571" i="9"/>
  <c r="N571" i="9"/>
  <c r="M571" i="9"/>
  <c r="K573" i="9" l="1"/>
  <c r="N572" i="9"/>
  <c r="L572" i="9"/>
  <c r="M572" i="9"/>
  <c r="K574" i="9" l="1"/>
  <c r="L573" i="9"/>
  <c r="N573" i="9"/>
  <c r="M573" i="9"/>
  <c r="K575" i="9" l="1"/>
  <c r="N574" i="9"/>
  <c r="L574" i="9"/>
  <c r="M574" i="9"/>
  <c r="K576" i="9" l="1"/>
  <c r="N575" i="9"/>
  <c r="L575" i="9"/>
  <c r="M575" i="9"/>
  <c r="K577" i="9" l="1"/>
  <c r="L576" i="9"/>
  <c r="N576" i="9"/>
  <c r="M576" i="9"/>
  <c r="K578" i="9" l="1"/>
  <c r="N577" i="9"/>
  <c r="L577" i="9"/>
  <c r="M577" i="9"/>
  <c r="K579" i="9" l="1"/>
  <c r="L578" i="9"/>
  <c r="N578" i="9"/>
  <c r="M578" i="9"/>
  <c r="K580" i="9" l="1"/>
  <c r="N579" i="9"/>
  <c r="L579" i="9"/>
  <c r="M579" i="9"/>
  <c r="K581" i="9" l="1"/>
  <c r="L580" i="9"/>
  <c r="N580" i="9"/>
  <c r="M580" i="9"/>
  <c r="K582" i="9" l="1"/>
  <c r="L581" i="9"/>
  <c r="N581" i="9"/>
  <c r="M581" i="9"/>
  <c r="K583" i="9" l="1"/>
  <c r="N582" i="9"/>
  <c r="L582" i="9"/>
  <c r="M582" i="9"/>
  <c r="K584" i="9" l="1"/>
  <c r="N583" i="9"/>
  <c r="L583" i="9"/>
  <c r="M583" i="9"/>
  <c r="K585" i="9" l="1"/>
  <c r="N584" i="9"/>
  <c r="L584" i="9"/>
  <c r="M584" i="9"/>
  <c r="K586" i="9" l="1"/>
  <c r="L585" i="9"/>
  <c r="N585" i="9"/>
  <c r="M585" i="9"/>
  <c r="K587" i="9" l="1"/>
  <c r="L586" i="9"/>
  <c r="N586" i="9"/>
  <c r="M586" i="9"/>
  <c r="K588" i="9" l="1"/>
  <c r="N587" i="9"/>
  <c r="L587" i="9"/>
  <c r="M587" i="9"/>
  <c r="K589" i="9" l="1"/>
  <c r="L588" i="9"/>
  <c r="N588" i="9"/>
  <c r="M588" i="9"/>
  <c r="K590" i="9" l="1"/>
  <c r="L589" i="9"/>
  <c r="N589" i="9"/>
  <c r="M589" i="9"/>
  <c r="K591" i="9" l="1"/>
  <c r="L590" i="9"/>
  <c r="N590" i="9"/>
  <c r="M590" i="9"/>
  <c r="K592" i="9" l="1"/>
  <c r="N591" i="9"/>
  <c r="L591" i="9"/>
  <c r="M591" i="9"/>
  <c r="K593" i="9" l="1"/>
  <c r="N592" i="9"/>
  <c r="L592" i="9"/>
  <c r="M592" i="9"/>
  <c r="K594" i="9" l="1"/>
  <c r="L593" i="9"/>
  <c r="N593" i="9"/>
  <c r="M593" i="9"/>
  <c r="K595" i="9" l="1"/>
  <c r="N594" i="9"/>
  <c r="L594" i="9"/>
  <c r="M594" i="9"/>
  <c r="K596" i="9" l="1"/>
  <c r="N595" i="9"/>
  <c r="L595" i="9"/>
  <c r="M595" i="9"/>
  <c r="K597" i="9" l="1"/>
  <c r="L596" i="9"/>
  <c r="N596" i="9"/>
  <c r="M596" i="9"/>
  <c r="K598" i="9" l="1"/>
  <c r="N597" i="9"/>
  <c r="L597" i="9"/>
  <c r="M597" i="9"/>
  <c r="K599" i="9" l="1"/>
  <c r="N598" i="9"/>
  <c r="L598" i="9"/>
  <c r="M598" i="9"/>
  <c r="K600" i="9" l="1"/>
  <c r="N599" i="9"/>
  <c r="L599" i="9"/>
  <c r="M599" i="9"/>
  <c r="K601" i="9" l="1"/>
  <c r="N600" i="9"/>
  <c r="L600" i="9"/>
  <c r="M600" i="9"/>
  <c r="K602" i="9" l="1"/>
  <c r="N601" i="9"/>
  <c r="L601" i="9"/>
  <c r="M601" i="9"/>
  <c r="K603" i="9" l="1"/>
  <c r="L602" i="9"/>
  <c r="N602" i="9"/>
  <c r="M602" i="9"/>
  <c r="K604" i="9" l="1"/>
  <c r="N603" i="9"/>
  <c r="L603" i="9"/>
  <c r="M603" i="9"/>
  <c r="K605" i="9" l="1"/>
  <c r="L604" i="9"/>
  <c r="N604" i="9"/>
  <c r="M604" i="9"/>
  <c r="K606" i="9" l="1"/>
  <c r="L605" i="9"/>
  <c r="N605" i="9"/>
  <c r="M605" i="9"/>
  <c r="K607" i="9" l="1"/>
  <c r="N606" i="9"/>
  <c r="L606" i="9"/>
  <c r="M606" i="9"/>
  <c r="K608" i="9" l="1"/>
  <c r="L607" i="9"/>
  <c r="N607" i="9"/>
  <c r="M607" i="9"/>
  <c r="K609" i="9" l="1"/>
  <c r="L608" i="9"/>
  <c r="N608" i="9"/>
  <c r="M608" i="9"/>
  <c r="K610" i="9" l="1"/>
  <c r="N609" i="9"/>
  <c r="L609" i="9"/>
  <c r="M609" i="9"/>
  <c r="K611" i="9" l="1"/>
  <c r="N610" i="9"/>
  <c r="L610" i="9"/>
  <c r="M610" i="9"/>
  <c r="K612" i="9" l="1"/>
  <c r="N611" i="9"/>
  <c r="L611" i="9"/>
  <c r="M611" i="9"/>
  <c r="K613" i="9" l="1"/>
  <c r="N612" i="9"/>
  <c r="L612" i="9"/>
  <c r="M612" i="9"/>
  <c r="K614" i="9" l="1"/>
  <c r="L613" i="9"/>
  <c r="N613" i="9"/>
  <c r="M613" i="9"/>
  <c r="K615" i="9" l="1"/>
  <c r="L614" i="9"/>
  <c r="N614" i="9"/>
  <c r="M614" i="9"/>
  <c r="K616" i="9" l="1"/>
  <c r="L615" i="9"/>
  <c r="N615" i="9"/>
  <c r="M615" i="9"/>
  <c r="K617" i="9" l="1"/>
  <c r="N616" i="9"/>
  <c r="L616" i="9"/>
  <c r="M616" i="9"/>
  <c r="K618" i="9" l="1"/>
  <c r="N617" i="9"/>
  <c r="L617" i="9"/>
  <c r="M617" i="9"/>
  <c r="K619" i="9" l="1"/>
  <c r="L618" i="9"/>
  <c r="N618" i="9"/>
  <c r="M618" i="9"/>
  <c r="K620" i="9" l="1"/>
  <c r="N619" i="9"/>
  <c r="L619" i="9"/>
  <c r="M619" i="9"/>
  <c r="K621" i="9" l="1"/>
  <c r="N620" i="9"/>
  <c r="L620" i="9"/>
  <c r="M620" i="9"/>
  <c r="K622" i="9" l="1"/>
  <c r="N621" i="9"/>
  <c r="L621" i="9"/>
  <c r="M621" i="9"/>
  <c r="K623" i="9" l="1"/>
  <c r="L622" i="9"/>
  <c r="N622" i="9"/>
  <c r="M622" i="9"/>
  <c r="K624" i="9" l="1"/>
  <c r="N623" i="9"/>
  <c r="L623" i="9"/>
  <c r="M623" i="9"/>
  <c r="K625" i="9" l="1"/>
  <c r="L624" i="9"/>
  <c r="N624" i="9"/>
  <c r="M624" i="9"/>
  <c r="K626" i="9" l="1"/>
  <c r="L625" i="9"/>
  <c r="N625" i="9"/>
  <c r="M625" i="9"/>
  <c r="K627" i="9" l="1"/>
  <c r="N626" i="9"/>
  <c r="L626" i="9"/>
  <c r="M626" i="9"/>
  <c r="K628" i="9" l="1"/>
  <c r="L627" i="9"/>
  <c r="N627" i="9"/>
  <c r="M627" i="9"/>
  <c r="K629" i="9" l="1"/>
  <c r="N628" i="9"/>
  <c r="L628" i="9"/>
  <c r="M628" i="9"/>
  <c r="K630" i="9" l="1"/>
  <c r="N629" i="9"/>
  <c r="L629" i="9"/>
  <c r="M629" i="9"/>
  <c r="K631" i="9" l="1"/>
  <c r="N630" i="9"/>
  <c r="L630" i="9"/>
  <c r="M630" i="9"/>
  <c r="K632" i="9" l="1"/>
  <c r="N631" i="9"/>
  <c r="L631" i="9"/>
  <c r="M631" i="9"/>
  <c r="K633" i="9" l="1"/>
  <c r="N632" i="9"/>
  <c r="L632" i="9"/>
  <c r="M632" i="9"/>
  <c r="K634" i="9" l="1"/>
  <c r="N633" i="9"/>
  <c r="L633" i="9"/>
  <c r="M633" i="9"/>
  <c r="K635" i="9" l="1"/>
  <c r="L634" i="9"/>
  <c r="N634" i="9"/>
  <c r="M634" i="9"/>
  <c r="K636" i="9" l="1"/>
  <c r="N635" i="9"/>
  <c r="L635" i="9"/>
  <c r="M635" i="9"/>
  <c r="K637" i="9" l="1"/>
  <c r="L636" i="9"/>
  <c r="N636" i="9"/>
  <c r="M636" i="9"/>
  <c r="K638" i="9" l="1"/>
  <c r="L637" i="9"/>
  <c r="N637" i="9"/>
  <c r="M637" i="9"/>
  <c r="K639" i="9" l="1"/>
  <c r="N638" i="9"/>
  <c r="L638" i="9"/>
  <c r="M638" i="9"/>
  <c r="K640" i="9" l="1"/>
  <c r="L639" i="9"/>
  <c r="N639" i="9"/>
  <c r="M639" i="9"/>
  <c r="K641" i="9" l="1"/>
  <c r="N640" i="9"/>
  <c r="L640" i="9"/>
  <c r="M640" i="9"/>
  <c r="K642" i="9" l="1"/>
  <c r="L641" i="9"/>
  <c r="N641" i="9"/>
  <c r="M641" i="9"/>
  <c r="K643" i="9" l="1"/>
  <c r="L642" i="9"/>
  <c r="N642" i="9"/>
  <c r="M642" i="9"/>
  <c r="K644" i="9" l="1"/>
  <c r="N643" i="9"/>
  <c r="L643" i="9"/>
  <c r="M643" i="9"/>
  <c r="K645" i="9" l="1"/>
  <c r="L644" i="9"/>
  <c r="N644" i="9"/>
  <c r="M644" i="9"/>
  <c r="K646" i="9" l="1"/>
  <c r="N645" i="9"/>
  <c r="L645" i="9"/>
  <c r="M645" i="9"/>
  <c r="K647" i="9" l="1"/>
  <c r="N646" i="9"/>
  <c r="L646" i="9"/>
  <c r="M646" i="9"/>
  <c r="K648" i="9" l="1"/>
  <c r="L647" i="9"/>
  <c r="N647" i="9"/>
  <c r="M647" i="9"/>
  <c r="K649" i="9" l="1"/>
  <c r="N648" i="9"/>
  <c r="L648" i="9"/>
  <c r="M648" i="9"/>
  <c r="K650" i="9" l="1"/>
  <c r="N649" i="9"/>
  <c r="L649" i="9"/>
  <c r="M649" i="9"/>
  <c r="K651" i="9" l="1"/>
  <c r="L650" i="9"/>
  <c r="N650" i="9"/>
  <c r="M650" i="9"/>
  <c r="K652" i="9" l="1"/>
  <c r="L651" i="9"/>
  <c r="N651" i="9"/>
  <c r="M651" i="9"/>
  <c r="K653" i="9" l="1"/>
  <c r="N652" i="9"/>
  <c r="L652" i="9"/>
  <c r="M652" i="9"/>
  <c r="K654" i="9" l="1"/>
  <c r="N653" i="9"/>
  <c r="L653" i="9"/>
  <c r="M653" i="9"/>
  <c r="K655" i="9" l="1"/>
  <c r="L654" i="9"/>
  <c r="N654" i="9"/>
  <c r="M654" i="9"/>
  <c r="K656" i="9" l="1"/>
  <c r="N655" i="9"/>
  <c r="L655" i="9"/>
  <c r="M655" i="9"/>
  <c r="K657" i="9" l="1"/>
  <c r="L656" i="9"/>
  <c r="N656" i="9"/>
  <c r="M656" i="9"/>
  <c r="K658" i="9" l="1"/>
  <c r="N657" i="9"/>
  <c r="L657" i="9"/>
  <c r="M657" i="9"/>
  <c r="K659" i="9" l="1"/>
  <c r="L658" i="9"/>
  <c r="N658" i="9"/>
  <c r="M658" i="9"/>
  <c r="K660" i="9" l="1"/>
  <c r="N659" i="9"/>
  <c r="L659" i="9"/>
  <c r="M659" i="9"/>
  <c r="K661" i="9" l="1"/>
  <c r="L660" i="9"/>
  <c r="N660" i="9"/>
  <c r="M660" i="9"/>
  <c r="K662" i="9" l="1"/>
  <c r="L661" i="9"/>
  <c r="N661" i="9"/>
  <c r="M661" i="9"/>
  <c r="K663" i="9" l="1"/>
  <c r="N662" i="9"/>
  <c r="L662" i="9"/>
  <c r="M662" i="9"/>
  <c r="K664" i="9" l="1"/>
  <c r="N663" i="9"/>
  <c r="L663" i="9"/>
  <c r="M663" i="9"/>
  <c r="K665" i="9" l="1"/>
  <c r="N664" i="9"/>
  <c r="L664" i="9"/>
  <c r="M664" i="9"/>
  <c r="K666" i="9" l="1"/>
  <c r="N665" i="9"/>
  <c r="L665" i="9"/>
  <c r="M665" i="9"/>
  <c r="K667" i="9" l="1"/>
  <c r="L666" i="9"/>
  <c r="N666" i="9"/>
  <c r="M666" i="9"/>
  <c r="K668" i="9" l="1"/>
  <c r="N667" i="9"/>
  <c r="L667" i="9"/>
  <c r="M667" i="9"/>
  <c r="K669" i="9" l="1"/>
  <c r="N668" i="9"/>
  <c r="L668" i="9"/>
  <c r="M668" i="9"/>
  <c r="K670" i="9" l="1"/>
  <c r="L669" i="9"/>
  <c r="N669" i="9"/>
  <c r="M669" i="9"/>
  <c r="K671" i="9" l="1"/>
  <c r="N670" i="9"/>
  <c r="L670" i="9"/>
  <c r="M670" i="9"/>
  <c r="K672" i="9" l="1"/>
  <c r="L671" i="9"/>
  <c r="N671" i="9"/>
  <c r="M671" i="9"/>
  <c r="K673" i="9" l="1"/>
  <c r="L672" i="9"/>
  <c r="N672" i="9"/>
  <c r="M672" i="9"/>
  <c r="K674" i="9" l="1"/>
  <c r="N673" i="9"/>
  <c r="L673" i="9"/>
  <c r="M673" i="9"/>
  <c r="K675" i="9" l="1"/>
  <c r="N674" i="9"/>
  <c r="L674" i="9"/>
  <c r="M674" i="9"/>
  <c r="K676" i="9" l="1"/>
  <c r="N675" i="9"/>
  <c r="L675" i="9"/>
  <c r="M675" i="9"/>
  <c r="K677" i="9" l="1"/>
  <c r="L676" i="9"/>
  <c r="N676" i="9"/>
  <c r="M676" i="9"/>
  <c r="K678" i="9" l="1"/>
  <c r="L677" i="9"/>
  <c r="N677" i="9"/>
  <c r="M677" i="9"/>
  <c r="K679" i="9" l="1"/>
  <c r="N678" i="9"/>
  <c r="L678" i="9"/>
  <c r="M678" i="9"/>
  <c r="K680" i="9" l="1"/>
  <c r="L679" i="9"/>
  <c r="N679" i="9"/>
  <c r="M679" i="9"/>
  <c r="K681" i="9" l="1"/>
  <c r="N680" i="9"/>
  <c r="L680" i="9"/>
  <c r="M680" i="9"/>
  <c r="K682" i="9" l="1"/>
  <c r="N681" i="9"/>
  <c r="L681" i="9"/>
  <c r="M681" i="9"/>
  <c r="K683" i="9" l="1"/>
  <c r="L682" i="9"/>
  <c r="N682" i="9"/>
  <c r="M682" i="9"/>
  <c r="K684" i="9" l="1"/>
  <c r="L683" i="9"/>
  <c r="N683" i="9"/>
  <c r="M683" i="9"/>
  <c r="K685" i="9" l="1"/>
  <c r="N684" i="9"/>
  <c r="L684" i="9"/>
  <c r="M684" i="9"/>
  <c r="K686" i="9" l="1"/>
  <c r="N685" i="9"/>
  <c r="L685" i="9"/>
  <c r="M685" i="9"/>
  <c r="K687" i="9" l="1"/>
  <c r="L686" i="9"/>
  <c r="N686" i="9"/>
  <c r="M686" i="9"/>
  <c r="K688" i="9" l="1"/>
  <c r="N687" i="9"/>
  <c r="L687" i="9"/>
  <c r="M687" i="9"/>
  <c r="K689" i="9" l="1"/>
  <c r="L688" i="9"/>
  <c r="N688" i="9"/>
  <c r="M688" i="9"/>
  <c r="K690" i="9" l="1"/>
  <c r="L689" i="9"/>
  <c r="N689" i="9"/>
  <c r="M689" i="9"/>
  <c r="K691" i="9" l="1"/>
  <c r="L690" i="9"/>
  <c r="N690" i="9"/>
  <c r="M690" i="9"/>
  <c r="K692" i="9" l="1"/>
  <c r="N691" i="9"/>
  <c r="L691" i="9"/>
  <c r="M691" i="9"/>
  <c r="K693" i="9" l="1"/>
  <c r="L692" i="9"/>
  <c r="N692" i="9"/>
  <c r="M692" i="9"/>
  <c r="K694" i="9" l="1"/>
  <c r="L693" i="9"/>
  <c r="N693" i="9"/>
  <c r="M693" i="9"/>
  <c r="K695" i="9" l="1"/>
  <c r="L694" i="9"/>
  <c r="N694" i="9"/>
  <c r="M694" i="9"/>
  <c r="K696" i="9" l="1"/>
  <c r="N695" i="9"/>
  <c r="L695" i="9"/>
  <c r="M695" i="9"/>
  <c r="K697" i="9" l="1"/>
  <c r="N696" i="9"/>
  <c r="L696" i="9"/>
  <c r="M696" i="9"/>
  <c r="K698" i="9" l="1"/>
  <c r="L697" i="9"/>
  <c r="N697" i="9"/>
  <c r="M697" i="9"/>
  <c r="K699" i="9" l="1"/>
  <c r="L698" i="9"/>
  <c r="N698" i="9"/>
  <c r="M698" i="9"/>
  <c r="K700" i="9" l="1"/>
  <c r="L699" i="9"/>
  <c r="N699" i="9"/>
  <c r="M699" i="9"/>
  <c r="K701" i="9" l="1"/>
  <c r="N700" i="9"/>
  <c r="L700" i="9"/>
  <c r="M700" i="9"/>
  <c r="K702" i="9" l="1"/>
  <c r="N701" i="9"/>
  <c r="L701" i="9"/>
  <c r="M701" i="9"/>
  <c r="K703" i="9" l="1"/>
  <c r="L702" i="9"/>
  <c r="N702" i="9"/>
  <c r="M702" i="9"/>
  <c r="K704" i="9" l="1"/>
  <c r="N703" i="9"/>
  <c r="L703" i="9"/>
  <c r="M703" i="9"/>
  <c r="K705" i="9" l="1"/>
  <c r="L704" i="9"/>
  <c r="N704" i="9"/>
  <c r="M704" i="9"/>
  <c r="K706" i="9" l="1"/>
  <c r="L705" i="9"/>
  <c r="N705" i="9"/>
  <c r="M705" i="9"/>
  <c r="K707" i="9" l="1"/>
  <c r="L706" i="9"/>
  <c r="N706" i="9"/>
  <c r="M706" i="9"/>
  <c r="K708" i="9" l="1"/>
  <c r="L707" i="9"/>
  <c r="N707" i="9"/>
  <c r="M707" i="9"/>
  <c r="K709" i="9" l="1"/>
  <c r="L708" i="9"/>
  <c r="N708" i="9"/>
  <c r="M708" i="9"/>
  <c r="K710" i="9" l="1"/>
  <c r="L709" i="9"/>
  <c r="N709" i="9"/>
  <c r="M709" i="9"/>
  <c r="K711" i="9" l="1"/>
  <c r="L710" i="9"/>
  <c r="N710" i="9"/>
  <c r="M710" i="9"/>
  <c r="K712" i="9" l="1"/>
  <c r="N711" i="9"/>
  <c r="L711" i="9"/>
  <c r="M711" i="9"/>
  <c r="K713" i="9" l="1"/>
  <c r="N712" i="9"/>
  <c r="L712" i="9"/>
  <c r="M712" i="9"/>
  <c r="K714" i="9" l="1"/>
  <c r="N713" i="9"/>
  <c r="L713" i="9"/>
  <c r="M713" i="9"/>
  <c r="K715" i="9" l="1"/>
  <c r="L714" i="9"/>
  <c r="N714" i="9"/>
  <c r="M714" i="9"/>
  <c r="K716" i="9" l="1"/>
  <c r="L715" i="9"/>
  <c r="N715" i="9"/>
  <c r="M715" i="9"/>
  <c r="K717" i="9" l="1"/>
  <c r="N716" i="9"/>
  <c r="L716" i="9"/>
  <c r="M716" i="9"/>
  <c r="K718" i="9" l="1"/>
  <c r="N717" i="9"/>
  <c r="L717" i="9"/>
  <c r="M717" i="9"/>
  <c r="K719" i="9" l="1"/>
  <c r="L718" i="9"/>
  <c r="N718" i="9"/>
  <c r="M718" i="9"/>
  <c r="K720" i="9" l="1"/>
  <c r="N719" i="9"/>
  <c r="L719" i="9"/>
  <c r="M719" i="9"/>
  <c r="K721" i="9" l="1"/>
  <c r="L720" i="9"/>
  <c r="N720" i="9"/>
  <c r="M720" i="9"/>
  <c r="K722" i="9" l="1"/>
  <c r="L721" i="9"/>
  <c r="N721" i="9"/>
  <c r="M721" i="9"/>
  <c r="K723" i="9" l="1"/>
  <c r="L722" i="9"/>
  <c r="N722" i="9"/>
  <c r="M722" i="9"/>
  <c r="K724" i="9" l="1"/>
  <c r="N723" i="9"/>
  <c r="L723" i="9"/>
  <c r="M723" i="9"/>
  <c r="K725" i="9" l="1"/>
  <c r="L724" i="9"/>
  <c r="N724" i="9"/>
  <c r="M724" i="9"/>
  <c r="K726" i="9" l="1"/>
  <c r="L725" i="9"/>
  <c r="N725" i="9"/>
  <c r="M725" i="9"/>
  <c r="K727" i="9" l="1"/>
  <c r="L726" i="9"/>
  <c r="N726" i="9"/>
  <c r="M726" i="9"/>
  <c r="K728" i="9" l="1"/>
  <c r="N727" i="9"/>
  <c r="L727" i="9"/>
  <c r="M727" i="9"/>
  <c r="K729" i="9" l="1"/>
  <c r="N728" i="9"/>
  <c r="L728" i="9"/>
  <c r="M728" i="9"/>
  <c r="K730" i="9" l="1"/>
  <c r="L729" i="9"/>
  <c r="N729" i="9"/>
  <c r="M729" i="9"/>
  <c r="K731" i="9" l="1"/>
  <c r="L730" i="9"/>
  <c r="N730" i="9"/>
  <c r="M730" i="9"/>
  <c r="K732" i="9" l="1"/>
  <c r="N731" i="9"/>
  <c r="L731" i="9"/>
  <c r="M731" i="9"/>
  <c r="K733" i="9" l="1"/>
  <c r="L732" i="9"/>
  <c r="N732" i="9"/>
  <c r="M732" i="9"/>
  <c r="K734" i="9" l="1"/>
  <c r="N733" i="9"/>
  <c r="L733" i="9"/>
  <c r="M733" i="9"/>
  <c r="K735" i="9" l="1"/>
  <c r="N734" i="9"/>
  <c r="L734" i="9"/>
  <c r="M734" i="9"/>
  <c r="K736" i="9" l="1"/>
  <c r="L735" i="9"/>
  <c r="N735" i="9"/>
  <c r="M735" i="9"/>
  <c r="K737" i="9" l="1"/>
  <c r="N736" i="9"/>
  <c r="L736" i="9"/>
  <c r="M736" i="9"/>
  <c r="K738" i="9" l="1"/>
  <c r="N737" i="9"/>
  <c r="L737" i="9"/>
  <c r="M737" i="9"/>
  <c r="K739" i="9" l="1"/>
  <c r="L738" i="9"/>
  <c r="N738" i="9"/>
  <c r="M738" i="9"/>
  <c r="K740" i="9" l="1"/>
  <c r="N739" i="9"/>
  <c r="L739" i="9"/>
  <c r="M739" i="9"/>
  <c r="K741" i="9" l="1"/>
  <c r="N740" i="9"/>
  <c r="L740" i="9"/>
  <c r="M740" i="9"/>
  <c r="K742" i="9" l="1"/>
  <c r="N741" i="9"/>
  <c r="L741" i="9"/>
  <c r="M741" i="9"/>
  <c r="K743" i="9" l="1"/>
  <c r="L742" i="9"/>
  <c r="N742" i="9"/>
  <c r="M742" i="9"/>
  <c r="K744" i="9" l="1"/>
  <c r="N743" i="9"/>
  <c r="L743" i="9"/>
  <c r="M743" i="9"/>
  <c r="K745" i="9" l="1"/>
  <c r="N744" i="9"/>
  <c r="L744" i="9"/>
  <c r="M744" i="9"/>
  <c r="K746" i="9" l="1"/>
  <c r="L745" i="9"/>
  <c r="N745" i="9"/>
  <c r="M745" i="9"/>
  <c r="K747" i="9" l="1"/>
  <c r="L746" i="9"/>
  <c r="N746" i="9"/>
  <c r="M746" i="9"/>
  <c r="K748" i="9" l="1"/>
  <c r="L747" i="9"/>
  <c r="N747" i="9"/>
  <c r="M747" i="9"/>
  <c r="K749" i="9" l="1"/>
  <c r="L748" i="9"/>
  <c r="N748" i="9"/>
  <c r="M748" i="9"/>
  <c r="K750" i="9" l="1"/>
  <c r="L749" i="9"/>
  <c r="N749" i="9"/>
  <c r="M749" i="9"/>
  <c r="K751" i="9" l="1"/>
  <c r="N750" i="9"/>
  <c r="L750" i="9"/>
  <c r="M750" i="9"/>
  <c r="K752" i="9" l="1"/>
  <c r="N751" i="9"/>
  <c r="L751" i="9"/>
  <c r="M751" i="9"/>
  <c r="K753" i="9" l="1"/>
  <c r="N752" i="9"/>
  <c r="L752" i="9"/>
  <c r="M752" i="9"/>
  <c r="K754" i="9" l="1"/>
  <c r="N753" i="9"/>
  <c r="L753" i="9"/>
  <c r="M753" i="9"/>
  <c r="K755" i="9" l="1"/>
  <c r="N754" i="9"/>
  <c r="L754" i="9"/>
  <c r="M754" i="9"/>
  <c r="K756" i="9" l="1"/>
  <c r="N755" i="9"/>
  <c r="L755" i="9"/>
  <c r="M755" i="9"/>
  <c r="K757" i="9" l="1"/>
  <c r="N756" i="9"/>
  <c r="L756" i="9"/>
  <c r="M756" i="9"/>
  <c r="K758" i="9" l="1"/>
  <c r="L757" i="9"/>
  <c r="N757" i="9"/>
  <c r="M757" i="9"/>
  <c r="K759" i="9" l="1"/>
  <c r="L758" i="9"/>
  <c r="N758" i="9"/>
  <c r="M758" i="9"/>
  <c r="K760" i="9" l="1"/>
  <c r="L759" i="9"/>
  <c r="N759" i="9"/>
  <c r="M759" i="9"/>
  <c r="K761" i="9" l="1"/>
  <c r="N760" i="9"/>
  <c r="L760" i="9"/>
  <c r="M760" i="9"/>
  <c r="K762" i="9" l="1"/>
  <c r="N761" i="9"/>
  <c r="L761" i="9"/>
  <c r="M761" i="9"/>
  <c r="K763" i="9" l="1"/>
  <c r="L762" i="9"/>
  <c r="N762" i="9"/>
  <c r="M762" i="9"/>
  <c r="K764" i="9" l="1"/>
  <c r="N763" i="9"/>
  <c r="L763" i="9"/>
  <c r="M763" i="9"/>
  <c r="K765" i="9" l="1"/>
  <c r="L764" i="9"/>
  <c r="N764" i="9"/>
  <c r="M764" i="9"/>
  <c r="K766" i="9" l="1"/>
  <c r="N765" i="9"/>
  <c r="L765" i="9"/>
  <c r="M765" i="9"/>
  <c r="K767" i="9" l="1"/>
  <c r="N766" i="9"/>
  <c r="L766" i="9"/>
  <c r="M766" i="9"/>
  <c r="K768" i="9" l="1"/>
  <c r="N767" i="9"/>
  <c r="L767" i="9"/>
  <c r="M767" i="9"/>
  <c r="K769" i="9" l="1"/>
  <c r="N768" i="9"/>
  <c r="L768" i="9"/>
  <c r="M768" i="9"/>
  <c r="K770" i="9" l="1"/>
  <c r="N769" i="9"/>
  <c r="L769" i="9"/>
  <c r="M769" i="9"/>
  <c r="K771" i="9" l="1"/>
  <c r="N770" i="9"/>
  <c r="L770" i="9"/>
  <c r="M770" i="9"/>
  <c r="K772" i="9" l="1"/>
  <c r="N771" i="9"/>
  <c r="L771" i="9"/>
  <c r="M771" i="9"/>
  <c r="K773" i="9" l="1"/>
  <c r="N772" i="9"/>
  <c r="L772" i="9"/>
  <c r="M772" i="9"/>
  <c r="K774" i="9" l="1"/>
  <c r="N773" i="9"/>
  <c r="L773" i="9"/>
  <c r="M773" i="9"/>
  <c r="K775" i="9" l="1"/>
  <c r="L774" i="9"/>
  <c r="N774" i="9"/>
  <c r="M774" i="9"/>
  <c r="K776" i="9" l="1"/>
  <c r="N775" i="9"/>
  <c r="L775" i="9"/>
  <c r="M775" i="9"/>
  <c r="K777" i="9" l="1"/>
  <c r="L776" i="9"/>
  <c r="N776" i="9"/>
  <c r="M776" i="9"/>
  <c r="K778" i="9" l="1"/>
  <c r="L777" i="9"/>
  <c r="N777" i="9"/>
  <c r="M777" i="9"/>
  <c r="K779" i="9" l="1"/>
  <c r="N778" i="9"/>
  <c r="L778" i="9"/>
  <c r="M778" i="9"/>
  <c r="K780" i="9" l="1"/>
  <c r="L779" i="9"/>
  <c r="N779" i="9"/>
  <c r="M779" i="9"/>
  <c r="K781" i="9" l="1"/>
  <c r="N780" i="9"/>
  <c r="L780" i="9"/>
  <c r="M780" i="9"/>
  <c r="K782" i="9" l="1"/>
  <c r="N781" i="9"/>
  <c r="L781" i="9"/>
  <c r="M781" i="9"/>
  <c r="K783" i="9" l="1"/>
  <c r="L782" i="9"/>
  <c r="N782" i="9"/>
  <c r="M782" i="9"/>
  <c r="K784" i="9" l="1"/>
  <c r="N783" i="9"/>
  <c r="L783" i="9"/>
  <c r="M783" i="9"/>
  <c r="K785" i="9" l="1"/>
  <c r="L784" i="9"/>
  <c r="N784" i="9"/>
  <c r="M784" i="9"/>
  <c r="K786" i="9" l="1"/>
  <c r="L785" i="9"/>
  <c r="N785" i="9"/>
  <c r="M785" i="9"/>
  <c r="K787" i="9" l="1"/>
  <c r="N786" i="9"/>
  <c r="L786" i="9"/>
  <c r="M786" i="9"/>
  <c r="K788" i="9" l="1"/>
  <c r="N787" i="9"/>
  <c r="L787" i="9"/>
  <c r="M787" i="9"/>
  <c r="K789" i="9" l="1"/>
  <c r="N788" i="9"/>
  <c r="L788" i="9"/>
  <c r="M788" i="9"/>
  <c r="K790" i="9" l="1"/>
  <c r="N789" i="9"/>
  <c r="L789" i="9"/>
  <c r="M789" i="9"/>
  <c r="K791" i="9" l="1"/>
  <c r="L790" i="9"/>
  <c r="N790" i="9"/>
  <c r="M790" i="9"/>
  <c r="K792" i="9" l="1"/>
  <c r="N791" i="9"/>
  <c r="L791" i="9"/>
  <c r="M791" i="9"/>
  <c r="K793" i="9" l="1"/>
  <c r="N792" i="9"/>
  <c r="L792" i="9"/>
  <c r="M792" i="9"/>
  <c r="K794" i="9" l="1"/>
  <c r="N793" i="9"/>
  <c r="L793" i="9"/>
  <c r="M793" i="9"/>
  <c r="K795" i="9" l="1"/>
  <c r="L794" i="9"/>
  <c r="N794" i="9"/>
  <c r="M794" i="9"/>
  <c r="K796" i="9" l="1"/>
  <c r="L795" i="9"/>
  <c r="N795" i="9"/>
  <c r="M795" i="9"/>
  <c r="K797" i="9" l="1"/>
  <c r="L796" i="9"/>
  <c r="N796" i="9"/>
  <c r="M796" i="9"/>
  <c r="K798" i="9" l="1"/>
  <c r="L797" i="9"/>
  <c r="N797" i="9"/>
  <c r="M797" i="9"/>
  <c r="K799" i="9" l="1"/>
  <c r="L798" i="9"/>
  <c r="N798" i="9"/>
  <c r="M798" i="9"/>
  <c r="K800" i="9" l="1"/>
  <c r="N799" i="9"/>
  <c r="L799" i="9"/>
  <c r="M799" i="9"/>
  <c r="K801" i="9" l="1"/>
  <c r="N800" i="9"/>
  <c r="L800" i="9"/>
  <c r="M800" i="9"/>
  <c r="K802" i="9" l="1"/>
  <c r="N801" i="9"/>
  <c r="L801" i="9"/>
  <c r="M801" i="9"/>
  <c r="K803" i="9" l="1"/>
  <c r="N802" i="9"/>
  <c r="L802" i="9"/>
  <c r="M802" i="9"/>
  <c r="K804" i="9" l="1"/>
  <c r="N803" i="9"/>
  <c r="L803" i="9"/>
  <c r="M803" i="9"/>
  <c r="K805" i="9" l="1"/>
  <c r="N804" i="9"/>
  <c r="L804" i="9"/>
  <c r="M804" i="9"/>
  <c r="K806" i="9" l="1"/>
  <c r="N805" i="9"/>
  <c r="L805" i="9"/>
  <c r="M805" i="9"/>
  <c r="K807" i="9" l="1"/>
  <c r="L806" i="9"/>
  <c r="N806" i="9"/>
  <c r="M806" i="9"/>
  <c r="K808" i="9" l="1"/>
  <c r="N807" i="9"/>
  <c r="L807" i="9"/>
  <c r="M807" i="9"/>
  <c r="K809" i="9" l="1"/>
  <c r="N808" i="9"/>
  <c r="L808" i="9"/>
  <c r="M808" i="9"/>
  <c r="K810" i="9" l="1"/>
  <c r="L809" i="9"/>
  <c r="N809" i="9"/>
  <c r="M809" i="9"/>
  <c r="K811" i="9" l="1"/>
  <c r="N810" i="9"/>
  <c r="L810" i="9"/>
  <c r="M810" i="9"/>
  <c r="K812" i="9" l="1"/>
  <c r="L811" i="9"/>
  <c r="N811" i="9"/>
  <c r="M811" i="9"/>
  <c r="K813" i="9" l="1"/>
  <c r="L812" i="9"/>
  <c r="N812" i="9"/>
  <c r="M812" i="9"/>
  <c r="K814" i="9" l="1"/>
  <c r="L813" i="9"/>
  <c r="N813" i="9"/>
  <c r="M813" i="9"/>
  <c r="K815" i="9" l="1"/>
  <c r="L814" i="9"/>
  <c r="N814" i="9"/>
  <c r="M814" i="9"/>
  <c r="K816" i="9" l="1"/>
  <c r="N815" i="9"/>
  <c r="L815" i="9"/>
  <c r="M815" i="9"/>
  <c r="K817" i="9" l="1"/>
  <c r="N816" i="9"/>
  <c r="L816" i="9"/>
  <c r="M816" i="9"/>
  <c r="K818" i="9" l="1"/>
  <c r="N817" i="9"/>
  <c r="L817" i="9"/>
  <c r="M817" i="9"/>
  <c r="K819" i="9" l="1"/>
  <c r="L818" i="9"/>
  <c r="N818" i="9"/>
  <c r="M818" i="9"/>
  <c r="K820" i="9" l="1"/>
  <c r="L819" i="9"/>
  <c r="N819" i="9"/>
  <c r="M819" i="9"/>
  <c r="K821" i="9" l="1"/>
  <c r="N820" i="9"/>
  <c r="L820" i="9"/>
  <c r="M820" i="9"/>
  <c r="K822" i="9" l="1"/>
  <c r="L821" i="9"/>
  <c r="N821" i="9"/>
  <c r="M821" i="9"/>
  <c r="K823" i="9" l="1"/>
  <c r="L822" i="9"/>
  <c r="N822" i="9"/>
  <c r="M822" i="9"/>
  <c r="K824" i="9" l="1"/>
  <c r="N823" i="9"/>
  <c r="L823" i="9"/>
  <c r="M823" i="9"/>
  <c r="K825" i="9" l="1"/>
  <c r="N824" i="9"/>
  <c r="L824" i="9"/>
  <c r="M824" i="9"/>
  <c r="K826" i="9" l="1"/>
  <c r="N825" i="9"/>
  <c r="L825" i="9"/>
  <c r="M825" i="9"/>
  <c r="K827" i="9" l="1"/>
  <c r="L826" i="9"/>
  <c r="N826" i="9"/>
  <c r="M826" i="9"/>
  <c r="K828" i="9" l="1"/>
  <c r="N827" i="9"/>
  <c r="L827" i="9"/>
  <c r="M827" i="9"/>
  <c r="K829" i="9" l="1"/>
  <c r="L828" i="9"/>
  <c r="N828" i="9"/>
  <c r="M828" i="9"/>
  <c r="K830" i="9" l="1"/>
  <c r="N829" i="9"/>
  <c r="L829" i="9"/>
  <c r="M829" i="9"/>
  <c r="K831" i="9" l="1"/>
  <c r="L830" i="9"/>
  <c r="N830" i="9"/>
  <c r="M830" i="9"/>
  <c r="K832" i="9" l="1"/>
  <c r="N831" i="9"/>
  <c r="L831" i="9"/>
  <c r="M831" i="9"/>
  <c r="K833" i="9" l="1"/>
  <c r="L832" i="9"/>
  <c r="N832" i="9"/>
  <c r="M832" i="9"/>
  <c r="K834" i="9" l="1"/>
  <c r="N833" i="9"/>
  <c r="L833" i="9"/>
  <c r="M833" i="9"/>
  <c r="K835" i="9" l="1"/>
  <c r="L834" i="9"/>
  <c r="N834" i="9"/>
  <c r="M834" i="9"/>
  <c r="K836" i="9" l="1"/>
  <c r="N835" i="9"/>
  <c r="L835" i="9"/>
  <c r="M835" i="9"/>
  <c r="K837" i="9" l="1"/>
  <c r="N836" i="9"/>
  <c r="L836" i="9"/>
  <c r="M836" i="9"/>
  <c r="K838" i="9" l="1"/>
  <c r="N837" i="9"/>
  <c r="L837" i="9"/>
  <c r="M837" i="9"/>
  <c r="K839" i="9" l="1"/>
  <c r="L838" i="9"/>
  <c r="N838" i="9"/>
  <c r="M838" i="9"/>
  <c r="K840" i="9" l="1"/>
  <c r="N839" i="9"/>
  <c r="L839" i="9"/>
  <c r="M839" i="9"/>
  <c r="K841" i="9" l="1"/>
  <c r="N840" i="9"/>
  <c r="L840" i="9"/>
  <c r="M840" i="9"/>
  <c r="K842" i="9" l="1"/>
  <c r="L841" i="9"/>
  <c r="N841" i="9"/>
  <c r="M841" i="9"/>
  <c r="K843" i="9" l="1"/>
  <c r="N842" i="9"/>
  <c r="L842" i="9"/>
  <c r="M842" i="9"/>
  <c r="K844" i="9" l="1"/>
  <c r="L843" i="9"/>
  <c r="N843" i="9"/>
  <c r="M843" i="9"/>
  <c r="K845" i="9" l="1"/>
  <c r="L844" i="9"/>
  <c r="N844" i="9"/>
  <c r="M844" i="9"/>
  <c r="K846" i="9" l="1"/>
  <c r="L845" i="9"/>
  <c r="N845" i="9"/>
  <c r="M845" i="9"/>
  <c r="K847" i="9" l="1"/>
  <c r="N846" i="9"/>
  <c r="L846" i="9"/>
  <c r="M846" i="9"/>
  <c r="K848" i="9" l="1"/>
  <c r="L847" i="9"/>
  <c r="N847" i="9"/>
  <c r="M847" i="9"/>
  <c r="K849" i="9" l="1"/>
  <c r="N848" i="9"/>
  <c r="L848" i="9"/>
  <c r="M848" i="9"/>
  <c r="K850" i="9" l="1"/>
  <c r="L849" i="9"/>
  <c r="N849" i="9"/>
  <c r="M849" i="9"/>
  <c r="K851" i="9" l="1"/>
  <c r="L850" i="9"/>
  <c r="N850" i="9"/>
  <c r="M850" i="9"/>
  <c r="K852" i="9" l="1"/>
  <c r="N851" i="9"/>
  <c r="L851" i="9"/>
  <c r="M851" i="9"/>
  <c r="K853" i="9" l="1"/>
  <c r="N852" i="9"/>
  <c r="L852" i="9"/>
  <c r="M852" i="9"/>
  <c r="K854" i="9" l="1"/>
  <c r="N853" i="9"/>
  <c r="L853" i="9"/>
  <c r="M853" i="9"/>
  <c r="K855" i="9" l="1"/>
  <c r="L854" i="9"/>
  <c r="N854" i="9"/>
  <c r="M854" i="9"/>
  <c r="K856" i="9" l="1"/>
  <c r="L855" i="9"/>
  <c r="N855" i="9"/>
  <c r="M855" i="9"/>
  <c r="K857" i="9" l="1"/>
  <c r="N856" i="9"/>
  <c r="L856" i="9"/>
  <c r="M856" i="9"/>
  <c r="K858" i="9" l="1"/>
  <c r="L857" i="9"/>
  <c r="N857" i="9"/>
  <c r="M857" i="9"/>
  <c r="K859" i="9" l="1"/>
  <c r="L858" i="9"/>
  <c r="N858" i="9"/>
  <c r="M858" i="9"/>
  <c r="K860" i="9" l="1"/>
  <c r="N859" i="9"/>
  <c r="L859" i="9"/>
  <c r="M859" i="9"/>
  <c r="K861" i="9" l="1"/>
  <c r="L860" i="9"/>
  <c r="N860" i="9"/>
  <c r="M860" i="9"/>
  <c r="K862" i="9" l="1"/>
  <c r="N861" i="9"/>
  <c r="L861" i="9"/>
  <c r="M861" i="9"/>
  <c r="K863" i="9" l="1"/>
  <c r="L862" i="9"/>
  <c r="N862" i="9"/>
  <c r="M862" i="9"/>
  <c r="K864" i="9" l="1"/>
  <c r="L863" i="9"/>
  <c r="N863" i="9"/>
  <c r="M863" i="9"/>
  <c r="K865" i="9" l="1"/>
  <c r="N864" i="9"/>
  <c r="L864" i="9"/>
  <c r="M864" i="9"/>
  <c r="K866" i="9" l="1"/>
  <c r="L865" i="9"/>
  <c r="N865" i="9"/>
  <c r="M865" i="9"/>
  <c r="K867" i="9" l="1"/>
  <c r="N866" i="9"/>
  <c r="L866" i="9"/>
  <c r="M866" i="9"/>
  <c r="K868" i="9" l="1"/>
  <c r="N867" i="9"/>
  <c r="L867" i="9"/>
  <c r="M867" i="9"/>
  <c r="K869" i="9" l="1"/>
  <c r="N868" i="9"/>
  <c r="L868" i="9"/>
  <c r="M868" i="9"/>
  <c r="K870" i="9" l="1"/>
  <c r="N869" i="9"/>
  <c r="L869" i="9"/>
  <c r="M869" i="9"/>
  <c r="K871" i="9" l="1"/>
  <c r="L870" i="9"/>
  <c r="N870" i="9"/>
  <c r="M870" i="9"/>
  <c r="K872" i="9" l="1"/>
  <c r="N871" i="9"/>
  <c r="L871" i="9"/>
  <c r="M871" i="9"/>
  <c r="K873" i="9" l="1"/>
  <c r="N872" i="9"/>
  <c r="L872" i="9"/>
  <c r="M872" i="9"/>
  <c r="K874" i="9" l="1"/>
  <c r="L873" i="9"/>
  <c r="N873" i="9"/>
  <c r="M873" i="9"/>
  <c r="K875" i="9" l="1"/>
  <c r="N874" i="9"/>
  <c r="L874" i="9"/>
  <c r="M874" i="9"/>
  <c r="K876" i="9" l="1"/>
  <c r="N875" i="9"/>
  <c r="L875" i="9"/>
  <c r="M875" i="9"/>
  <c r="K877" i="9" l="1"/>
  <c r="N876" i="9"/>
  <c r="L876" i="9"/>
  <c r="M876" i="9"/>
  <c r="K878" i="9" l="1"/>
  <c r="N877" i="9"/>
  <c r="L877" i="9"/>
  <c r="M877" i="9"/>
  <c r="K879" i="9" l="1"/>
  <c r="N878" i="9"/>
  <c r="L878" i="9"/>
  <c r="M878" i="9"/>
  <c r="K880" i="9" l="1"/>
  <c r="L879" i="9"/>
  <c r="N879" i="9"/>
  <c r="M879" i="9"/>
  <c r="K881" i="9" l="1"/>
  <c r="N880" i="9"/>
  <c r="L880" i="9"/>
  <c r="M880" i="9"/>
  <c r="K882" i="9" l="1"/>
  <c r="L881" i="9"/>
  <c r="N881" i="9"/>
  <c r="M881" i="9"/>
  <c r="K883" i="9" l="1"/>
  <c r="L882" i="9"/>
  <c r="N882" i="9"/>
  <c r="M882" i="9"/>
  <c r="K884" i="9" l="1"/>
  <c r="N883" i="9"/>
  <c r="L883" i="9"/>
  <c r="M883" i="9"/>
  <c r="K885" i="9" l="1"/>
  <c r="N884" i="9"/>
  <c r="L884" i="9"/>
  <c r="M884" i="9"/>
  <c r="K886" i="9" l="1"/>
  <c r="N885" i="9"/>
  <c r="L885" i="9"/>
  <c r="M885" i="9"/>
  <c r="K887" i="9" l="1"/>
  <c r="L886" i="9"/>
  <c r="N886" i="9"/>
  <c r="M886" i="9"/>
  <c r="K888" i="9" l="1"/>
  <c r="N887" i="9"/>
  <c r="L887" i="9"/>
  <c r="M887" i="9"/>
  <c r="K889" i="9" l="1"/>
  <c r="L888" i="9"/>
  <c r="N888" i="9"/>
  <c r="M888" i="9"/>
  <c r="K890" i="9" l="1"/>
  <c r="N889" i="9"/>
  <c r="L889" i="9"/>
  <c r="M889" i="9"/>
  <c r="K891" i="9" l="1"/>
  <c r="L890" i="9"/>
  <c r="N890" i="9"/>
  <c r="M890" i="9"/>
  <c r="K892" i="9" l="1"/>
  <c r="N891" i="9"/>
  <c r="L891" i="9"/>
  <c r="M891" i="9"/>
  <c r="K893" i="9" l="1"/>
  <c r="N892" i="9"/>
  <c r="L892" i="9"/>
  <c r="M892" i="9"/>
  <c r="K894" i="9" l="1"/>
  <c r="N893" i="9"/>
  <c r="L893" i="9"/>
  <c r="M893" i="9"/>
  <c r="K895" i="9" l="1"/>
  <c r="L894" i="9"/>
  <c r="N894" i="9"/>
  <c r="M894" i="9"/>
  <c r="K896" i="9" l="1"/>
  <c r="L895" i="9"/>
  <c r="N895" i="9"/>
  <c r="M895" i="9"/>
  <c r="K897" i="9" l="1"/>
  <c r="N896" i="9"/>
  <c r="L896" i="9"/>
  <c r="M896" i="9"/>
  <c r="K898" i="9" l="1"/>
  <c r="L897" i="9"/>
  <c r="N897" i="9"/>
  <c r="M897" i="9"/>
  <c r="K899" i="9" l="1"/>
  <c r="L898" i="9"/>
  <c r="N898" i="9"/>
  <c r="M898" i="9"/>
  <c r="K900" i="9" l="1"/>
  <c r="N899" i="9"/>
  <c r="L899" i="9"/>
  <c r="M899" i="9"/>
  <c r="K901" i="9" l="1"/>
  <c r="N900" i="9"/>
  <c r="L900" i="9"/>
  <c r="M900" i="9"/>
  <c r="K902" i="9" l="1"/>
  <c r="N901" i="9"/>
  <c r="L901" i="9"/>
  <c r="M901" i="9"/>
  <c r="K903" i="9" l="1"/>
  <c r="L902" i="9"/>
  <c r="N902" i="9"/>
  <c r="M902" i="9"/>
  <c r="K904" i="9" l="1"/>
  <c r="N903" i="9"/>
  <c r="L903" i="9"/>
  <c r="M903" i="9"/>
  <c r="K905" i="9" l="1"/>
  <c r="N904" i="9"/>
  <c r="L904" i="9"/>
  <c r="M904" i="9"/>
  <c r="K906" i="9" l="1"/>
  <c r="N905" i="9"/>
  <c r="L905" i="9"/>
  <c r="M905" i="9"/>
  <c r="K907" i="9" l="1"/>
  <c r="N906" i="9"/>
  <c r="L906" i="9"/>
  <c r="M906" i="9"/>
  <c r="K908" i="9" l="1"/>
  <c r="N907" i="9"/>
  <c r="L907" i="9"/>
  <c r="M907" i="9"/>
  <c r="K909" i="9" l="1"/>
  <c r="N908" i="9"/>
  <c r="L908" i="9"/>
  <c r="M908" i="9"/>
  <c r="K910" i="9" l="1"/>
  <c r="N909" i="9"/>
  <c r="L909" i="9"/>
  <c r="M909" i="9"/>
  <c r="K911" i="9" l="1"/>
  <c r="L910" i="9"/>
  <c r="N910" i="9"/>
  <c r="M910" i="9"/>
  <c r="K912" i="9" l="1"/>
  <c r="N911" i="9"/>
  <c r="L911" i="9"/>
  <c r="M911" i="9"/>
  <c r="K913" i="9" l="1"/>
  <c r="N912" i="9"/>
  <c r="L912" i="9"/>
  <c r="M912" i="9"/>
  <c r="K914" i="9" l="1"/>
  <c r="N913" i="9"/>
  <c r="L913" i="9"/>
  <c r="M913" i="9"/>
  <c r="K915" i="9" l="1"/>
  <c r="N914" i="9"/>
  <c r="L914" i="9"/>
  <c r="M914" i="9"/>
  <c r="K916" i="9" l="1"/>
  <c r="L915" i="9"/>
  <c r="N915" i="9"/>
  <c r="M915" i="9"/>
  <c r="K917" i="9" l="1"/>
  <c r="N916" i="9"/>
  <c r="L916" i="9"/>
  <c r="M916" i="9"/>
  <c r="K918" i="9" l="1"/>
  <c r="L917" i="9"/>
  <c r="N917" i="9"/>
  <c r="M917" i="9"/>
  <c r="K919" i="9" l="1"/>
  <c r="L918" i="9"/>
  <c r="N918" i="9"/>
  <c r="M918" i="9"/>
  <c r="K920" i="9" l="1"/>
  <c r="L919" i="9"/>
  <c r="N919" i="9"/>
  <c r="M919" i="9"/>
  <c r="K921" i="9" l="1"/>
  <c r="L920" i="9"/>
  <c r="N920" i="9"/>
  <c r="M920" i="9"/>
  <c r="K922" i="9" l="1"/>
  <c r="L921" i="9"/>
  <c r="N921" i="9"/>
  <c r="M921" i="9"/>
  <c r="K923" i="9" l="1"/>
  <c r="N922" i="9"/>
  <c r="L922" i="9"/>
  <c r="M922" i="9"/>
  <c r="K924" i="9" l="1"/>
  <c r="L923" i="9"/>
  <c r="N923" i="9"/>
  <c r="M923" i="9"/>
  <c r="K925" i="9" l="1"/>
  <c r="N924" i="9"/>
  <c r="L924" i="9"/>
  <c r="M924" i="9"/>
  <c r="K926" i="9" l="1"/>
  <c r="N925" i="9"/>
  <c r="L925" i="9"/>
  <c r="M925" i="9"/>
  <c r="K927" i="9" l="1"/>
  <c r="N926" i="9"/>
  <c r="L926" i="9"/>
  <c r="M926" i="9"/>
  <c r="K928" i="9" l="1"/>
  <c r="N927" i="9"/>
  <c r="L927" i="9"/>
  <c r="M927" i="9"/>
  <c r="K929" i="9" l="1"/>
  <c r="N928" i="9"/>
  <c r="L928" i="9"/>
  <c r="M928" i="9"/>
  <c r="K930" i="9" l="1"/>
  <c r="N929" i="9"/>
  <c r="L929" i="9"/>
  <c r="M929" i="9"/>
  <c r="K931" i="9" l="1"/>
  <c r="N930" i="9"/>
  <c r="L930" i="9"/>
  <c r="M930" i="9"/>
  <c r="K932" i="9" l="1"/>
  <c r="N931" i="9"/>
  <c r="L931" i="9"/>
  <c r="M931" i="9"/>
  <c r="K933" i="9" l="1"/>
  <c r="N932" i="9"/>
  <c r="L932" i="9"/>
  <c r="M932" i="9"/>
  <c r="K934" i="9" l="1"/>
  <c r="L933" i="9"/>
  <c r="N933" i="9"/>
  <c r="M933" i="9"/>
  <c r="K935" i="9" l="1"/>
  <c r="L934" i="9"/>
  <c r="N934" i="9"/>
  <c r="M934" i="9"/>
  <c r="K936" i="9" l="1"/>
  <c r="N935" i="9"/>
  <c r="L935" i="9"/>
  <c r="M935" i="9"/>
  <c r="K937" i="9" l="1"/>
  <c r="L936" i="9"/>
  <c r="N936" i="9"/>
  <c r="M936" i="9"/>
  <c r="K938" i="9" l="1"/>
  <c r="L937" i="9"/>
  <c r="N937" i="9"/>
  <c r="M937" i="9"/>
  <c r="K939" i="9" l="1"/>
  <c r="N938" i="9"/>
  <c r="L938" i="9"/>
  <c r="M938" i="9"/>
  <c r="K940" i="9" l="1"/>
  <c r="N939" i="9"/>
  <c r="L939" i="9"/>
  <c r="M939" i="9"/>
  <c r="K941" i="9" l="1"/>
  <c r="N940" i="9"/>
  <c r="L940" i="9"/>
  <c r="M940" i="9"/>
  <c r="K942" i="9" l="1"/>
  <c r="L941" i="9"/>
  <c r="N941" i="9"/>
  <c r="M941" i="9"/>
  <c r="K943" i="9" l="1"/>
  <c r="L942" i="9"/>
  <c r="N942" i="9"/>
  <c r="M942" i="9"/>
  <c r="K944" i="9" l="1"/>
  <c r="N943" i="9"/>
  <c r="L943" i="9"/>
  <c r="M943" i="9"/>
  <c r="K945" i="9" l="1"/>
  <c r="L944" i="9"/>
  <c r="N944" i="9"/>
  <c r="M944" i="9"/>
  <c r="K946" i="9" l="1"/>
  <c r="L945" i="9"/>
  <c r="N945" i="9"/>
  <c r="M945" i="9"/>
  <c r="K947" i="9" l="1"/>
  <c r="N946" i="9"/>
  <c r="L946" i="9"/>
  <c r="M946" i="9"/>
  <c r="K948" i="9" l="1"/>
  <c r="N947" i="9"/>
  <c r="L947" i="9"/>
  <c r="M947" i="9"/>
  <c r="K949" i="9" l="1"/>
  <c r="N948" i="9"/>
  <c r="L948" i="9"/>
  <c r="M948" i="9"/>
  <c r="K950" i="9" l="1"/>
  <c r="N949" i="9"/>
  <c r="L949" i="9"/>
  <c r="M949" i="9"/>
  <c r="K951" i="9" l="1"/>
  <c r="L950" i="9"/>
  <c r="N950" i="9"/>
  <c r="M950" i="9"/>
  <c r="K952" i="9" l="1"/>
  <c r="N951" i="9"/>
  <c r="L951" i="9"/>
  <c r="M951" i="9"/>
  <c r="K953" i="9" l="1"/>
  <c r="N952" i="9"/>
  <c r="L952" i="9"/>
  <c r="M952" i="9"/>
  <c r="K954" i="9" l="1"/>
  <c r="L953" i="9"/>
  <c r="N953" i="9"/>
  <c r="M953" i="9"/>
  <c r="K955" i="9" l="1"/>
  <c r="N954" i="9"/>
  <c r="L954" i="9"/>
  <c r="M954" i="9"/>
  <c r="K956" i="9" l="1"/>
  <c r="N955" i="9"/>
  <c r="L955" i="9"/>
  <c r="M955" i="9"/>
  <c r="K957" i="9" l="1"/>
  <c r="L956" i="9"/>
  <c r="N956" i="9"/>
  <c r="M956" i="9"/>
  <c r="K958" i="9" l="1"/>
  <c r="L957" i="9"/>
  <c r="N957" i="9"/>
  <c r="M957" i="9"/>
  <c r="K959" i="9" l="1"/>
  <c r="L958" i="9"/>
  <c r="N958" i="9"/>
  <c r="M958" i="9"/>
  <c r="K960" i="9" l="1"/>
  <c r="N959" i="9"/>
  <c r="L959" i="9"/>
  <c r="M959" i="9"/>
  <c r="K961" i="9" l="1"/>
  <c r="L960" i="9"/>
  <c r="N960" i="9"/>
  <c r="M960" i="9"/>
  <c r="K962" i="9" l="1"/>
  <c r="L961" i="9"/>
  <c r="N961" i="9"/>
  <c r="M961" i="9"/>
  <c r="K963" i="9" l="1"/>
  <c r="N962" i="9"/>
  <c r="L962" i="9"/>
  <c r="M962" i="9"/>
  <c r="K964" i="9" l="1"/>
  <c r="N963" i="9"/>
  <c r="L963" i="9"/>
  <c r="M963" i="9"/>
  <c r="K965" i="9" l="1"/>
  <c r="N964" i="9"/>
  <c r="L964" i="9"/>
  <c r="M964" i="9"/>
  <c r="K966" i="9" l="1"/>
  <c r="N965" i="9"/>
  <c r="L965" i="9"/>
  <c r="M965" i="9"/>
  <c r="K967" i="9" l="1"/>
  <c r="L966" i="9"/>
  <c r="N966" i="9"/>
  <c r="M966" i="9"/>
  <c r="K968" i="9" l="1"/>
  <c r="N967" i="9"/>
  <c r="L967" i="9"/>
  <c r="M967" i="9"/>
  <c r="K969" i="9" l="1"/>
  <c r="N968" i="9"/>
  <c r="L968" i="9"/>
  <c r="M968" i="9"/>
  <c r="K970" i="9" l="1"/>
  <c r="L969" i="9"/>
  <c r="N969" i="9"/>
  <c r="M969" i="9"/>
  <c r="K971" i="9" l="1"/>
  <c r="N970" i="9"/>
  <c r="L970" i="9"/>
  <c r="M970" i="9"/>
  <c r="K972" i="9" l="1"/>
  <c r="N971" i="9"/>
  <c r="L971" i="9"/>
  <c r="M971" i="9"/>
  <c r="K973" i="9" l="1"/>
  <c r="N972" i="9"/>
  <c r="L972" i="9"/>
  <c r="M972" i="9"/>
  <c r="K974" i="9" l="1"/>
  <c r="L973" i="9"/>
  <c r="N973" i="9"/>
  <c r="M973" i="9"/>
  <c r="K975" i="9" l="1"/>
  <c r="L974" i="9"/>
  <c r="N974" i="9"/>
  <c r="M974" i="9"/>
  <c r="K976" i="9" l="1"/>
  <c r="N975" i="9"/>
  <c r="L975" i="9"/>
  <c r="M975" i="9"/>
  <c r="K977" i="9" l="1"/>
  <c r="L976" i="9"/>
  <c r="N976" i="9"/>
  <c r="M976" i="9"/>
  <c r="K978" i="9" l="1"/>
  <c r="N977" i="9"/>
  <c r="L977" i="9"/>
  <c r="M977" i="9"/>
  <c r="K979" i="9" l="1"/>
  <c r="N978" i="9"/>
  <c r="L978" i="9"/>
  <c r="M978" i="9"/>
  <c r="K980" i="9" l="1"/>
  <c r="L979" i="9"/>
  <c r="N979" i="9"/>
  <c r="M979" i="9"/>
  <c r="K981" i="9" l="1"/>
  <c r="N980" i="9"/>
  <c r="L980" i="9"/>
  <c r="M980" i="9"/>
  <c r="K982" i="9" l="1"/>
  <c r="L981" i="9"/>
  <c r="N981" i="9"/>
  <c r="M981" i="9"/>
  <c r="K983" i="9" l="1"/>
  <c r="L982" i="9"/>
  <c r="N982" i="9"/>
  <c r="M982" i="9"/>
  <c r="K984" i="9" l="1"/>
  <c r="L983" i="9"/>
  <c r="N983" i="9"/>
  <c r="M983" i="9"/>
  <c r="K985" i="9" l="1"/>
  <c r="N984" i="9"/>
  <c r="L984" i="9"/>
  <c r="M984" i="9"/>
  <c r="K986" i="9" l="1"/>
  <c r="N985" i="9"/>
  <c r="L985" i="9"/>
  <c r="M985" i="9"/>
  <c r="K987" i="9" l="1"/>
  <c r="N986" i="9"/>
  <c r="L986" i="9"/>
  <c r="M986" i="9"/>
  <c r="K988" i="9" l="1"/>
  <c r="N987" i="9"/>
  <c r="L987" i="9"/>
  <c r="M987" i="9"/>
  <c r="K989" i="9" l="1"/>
  <c r="L988" i="9"/>
  <c r="N988" i="9"/>
  <c r="M988" i="9"/>
  <c r="K990" i="9" l="1"/>
  <c r="L989" i="9"/>
  <c r="N989" i="9"/>
  <c r="M989" i="9"/>
  <c r="K991" i="9" l="1"/>
  <c r="L990" i="9"/>
  <c r="N990" i="9"/>
  <c r="M990" i="9"/>
  <c r="K992" i="9" l="1"/>
  <c r="L991" i="9"/>
  <c r="N991" i="9"/>
  <c r="M991" i="9"/>
  <c r="K993" i="9" l="1"/>
  <c r="N992" i="9"/>
  <c r="L992" i="9"/>
  <c r="M992" i="9"/>
  <c r="K994" i="9" l="1"/>
  <c r="N993" i="9"/>
  <c r="L993" i="9"/>
  <c r="M993" i="9"/>
  <c r="K995" i="9" l="1"/>
  <c r="N994" i="9"/>
  <c r="L994" i="9"/>
  <c r="M994" i="9"/>
  <c r="K996" i="9" l="1"/>
  <c r="N995" i="9"/>
  <c r="L995" i="9"/>
  <c r="M995" i="9"/>
  <c r="K997" i="9" l="1"/>
  <c r="N996" i="9"/>
  <c r="L996" i="9"/>
  <c r="M996" i="9"/>
  <c r="K998" i="9" l="1"/>
  <c r="L997" i="9"/>
  <c r="N997" i="9"/>
  <c r="M997" i="9"/>
  <c r="K999" i="9" l="1"/>
  <c r="L998" i="9"/>
  <c r="N998" i="9"/>
  <c r="M998" i="9"/>
  <c r="K1000" i="9" l="1"/>
  <c r="N999" i="9"/>
  <c r="L999" i="9"/>
  <c r="M999" i="9"/>
  <c r="K1001" i="9" l="1"/>
  <c r="L1000" i="9"/>
  <c r="N1000" i="9"/>
  <c r="M1000" i="9"/>
  <c r="K1002" i="9" l="1"/>
  <c r="N1001" i="9"/>
  <c r="L1001" i="9"/>
  <c r="M1001" i="9"/>
  <c r="K1003" i="9" l="1"/>
  <c r="N1002" i="9"/>
  <c r="L1002" i="9"/>
  <c r="M1002" i="9"/>
  <c r="K1004" i="9" l="1"/>
  <c r="N1003" i="9"/>
  <c r="L1003" i="9"/>
  <c r="M1003" i="9"/>
  <c r="K1005" i="9" l="1"/>
  <c r="L1004" i="9"/>
  <c r="N1004" i="9"/>
  <c r="M1004" i="9"/>
  <c r="K1006" i="9" l="1"/>
  <c r="L1005" i="9"/>
  <c r="N1005" i="9"/>
  <c r="M1005" i="9"/>
  <c r="K1007" i="9" l="1"/>
  <c r="N1006" i="9"/>
  <c r="L1006" i="9"/>
  <c r="M1006" i="9"/>
  <c r="K1008" i="9" l="1"/>
  <c r="L1007" i="9"/>
  <c r="N1007" i="9"/>
  <c r="M1007" i="9"/>
  <c r="K1009" i="9" l="1"/>
  <c r="L1008" i="9"/>
  <c r="N1008" i="9"/>
  <c r="M1008" i="9"/>
  <c r="K1010" i="9" l="1"/>
  <c r="L1009" i="9"/>
  <c r="N1009" i="9"/>
  <c r="M1009" i="9"/>
  <c r="K1011" i="9" l="1"/>
  <c r="N1010" i="9"/>
  <c r="L1010" i="9"/>
  <c r="M1010" i="9"/>
  <c r="K1012" i="9" l="1"/>
  <c r="N1011" i="9"/>
  <c r="L1011" i="9"/>
  <c r="M1011" i="9"/>
  <c r="K1013" i="9" l="1"/>
  <c r="N1012" i="9"/>
  <c r="L1012" i="9"/>
  <c r="M1012" i="9"/>
  <c r="K1014" i="9" l="1"/>
  <c r="L1013" i="9"/>
  <c r="N1013" i="9"/>
  <c r="M1013" i="9"/>
  <c r="K1015" i="9" l="1"/>
  <c r="L1014" i="9"/>
  <c r="N1014" i="9"/>
  <c r="M1014" i="9"/>
  <c r="K1016" i="9" l="1"/>
  <c r="N1015" i="9"/>
  <c r="L1015" i="9"/>
  <c r="M1015" i="9"/>
  <c r="K1017" i="9" l="1"/>
  <c r="L1016" i="9"/>
  <c r="N1016" i="9"/>
  <c r="M1016" i="9"/>
  <c r="K1018" i="9" l="1"/>
  <c r="L1017" i="9"/>
  <c r="N1017" i="9"/>
  <c r="M1017" i="9"/>
  <c r="K1019" i="9" l="1"/>
  <c r="L1018" i="9"/>
  <c r="N1018" i="9"/>
  <c r="M1018" i="9"/>
  <c r="K1020" i="9" l="1"/>
  <c r="N1019" i="9"/>
  <c r="L1019" i="9"/>
  <c r="M1019" i="9"/>
  <c r="K1021" i="9" l="1"/>
  <c r="N1020" i="9"/>
  <c r="L1020" i="9"/>
  <c r="M1020" i="9"/>
  <c r="K1022" i="9" l="1"/>
  <c r="L1021" i="9"/>
  <c r="N1021" i="9"/>
  <c r="M1021" i="9"/>
  <c r="K1023" i="9" l="1"/>
  <c r="L1022" i="9"/>
  <c r="N1022" i="9"/>
  <c r="M1022" i="9"/>
  <c r="K1024" i="9" l="1"/>
  <c r="N1023" i="9"/>
  <c r="L1023" i="9"/>
  <c r="M1023" i="9"/>
  <c r="K1025" i="9" l="1"/>
  <c r="N1024" i="9"/>
  <c r="L1024" i="9"/>
  <c r="M1024" i="9"/>
  <c r="K1026" i="9" l="1"/>
  <c r="L1025" i="9"/>
  <c r="N1025" i="9"/>
  <c r="M1025" i="9"/>
  <c r="K1027" i="9" l="1"/>
  <c r="N1026" i="9"/>
  <c r="L1026" i="9"/>
  <c r="M1026" i="9"/>
  <c r="K1028" i="9" l="1"/>
  <c r="L1027" i="9"/>
  <c r="N1027" i="9"/>
  <c r="M1027" i="9"/>
  <c r="K1029" i="9" l="1"/>
  <c r="N1028" i="9"/>
  <c r="L1028" i="9"/>
  <c r="M1028" i="9"/>
  <c r="K1030" i="9" l="1"/>
  <c r="L1029" i="9"/>
  <c r="N1029" i="9"/>
  <c r="M1029" i="9"/>
  <c r="K1031" i="9" l="1"/>
  <c r="L1030" i="9"/>
  <c r="N1030" i="9"/>
  <c r="M1030" i="9"/>
  <c r="K1032" i="9" l="1"/>
  <c r="N1031" i="9"/>
  <c r="L1031" i="9"/>
  <c r="M1031" i="9"/>
  <c r="K1033" i="9" l="1"/>
  <c r="L1032" i="9"/>
  <c r="N1032" i="9"/>
  <c r="M1032" i="9"/>
  <c r="K1034" i="9" l="1"/>
  <c r="N1033" i="9"/>
  <c r="L1033" i="9"/>
  <c r="M1033" i="9"/>
  <c r="K1035" i="9" l="1"/>
  <c r="L1034" i="9"/>
  <c r="N1034" i="9"/>
  <c r="M1034" i="9"/>
  <c r="K1036" i="9" l="1"/>
  <c r="N1035" i="9"/>
  <c r="L1035" i="9"/>
  <c r="M1035" i="9"/>
  <c r="K1037" i="9" l="1"/>
  <c r="N1036" i="9"/>
  <c r="L1036" i="9"/>
  <c r="M1036" i="9"/>
  <c r="K1038" i="9" l="1"/>
  <c r="L1037" i="9"/>
  <c r="N1037" i="9"/>
  <c r="M1037" i="9"/>
  <c r="K1039" i="9" l="1"/>
  <c r="N1038" i="9"/>
  <c r="L1038" i="9"/>
  <c r="M1038" i="9"/>
  <c r="K1040" i="9" l="1"/>
  <c r="N1039" i="9"/>
  <c r="L1039" i="9"/>
  <c r="M1039" i="9"/>
  <c r="K1041" i="9" l="1"/>
  <c r="N1040" i="9"/>
  <c r="L1040" i="9"/>
  <c r="M1040" i="9"/>
  <c r="K1042" i="9" l="1"/>
  <c r="L1041" i="9"/>
  <c r="N1041" i="9"/>
  <c r="M1041" i="9"/>
  <c r="K1043" i="9" l="1"/>
  <c r="L1042" i="9"/>
  <c r="N1042" i="9"/>
  <c r="M1042" i="9"/>
  <c r="K1044" i="9" l="1"/>
  <c r="L1043" i="9"/>
  <c r="N1043" i="9"/>
  <c r="M1043" i="9"/>
  <c r="K1045" i="9" l="1"/>
  <c r="N1044" i="9"/>
  <c r="L1044" i="9"/>
  <c r="M1044" i="9"/>
  <c r="K1046" i="9" l="1"/>
  <c r="N1045" i="9"/>
  <c r="L1045" i="9"/>
  <c r="M1045" i="9"/>
  <c r="K1047" i="9" l="1"/>
  <c r="L1046" i="9"/>
  <c r="N1046" i="9"/>
  <c r="M1046" i="9"/>
  <c r="K1048" i="9" l="1"/>
  <c r="N1047" i="9"/>
  <c r="L1047" i="9"/>
  <c r="M1047" i="9"/>
  <c r="K1049" i="9" l="1"/>
  <c r="N1048" i="9"/>
  <c r="L1048" i="9"/>
  <c r="M1048" i="9"/>
  <c r="K1050" i="9" l="1"/>
  <c r="N1049" i="9"/>
  <c r="L1049" i="9"/>
  <c r="M1049" i="9"/>
  <c r="K1051" i="9" l="1"/>
  <c r="N1050" i="9"/>
  <c r="L1050" i="9"/>
  <c r="M1050" i="9"/>
  <c r="K1052" i="9" l="1"/>
  <c r="N1051" i="9"/>
  <c r="L1051" i="9"/>
  <c r="M1051" i="9"/>
  <c r="K1053" i="9" l="1"/>
  <c r="L1052" i="9"/>
  <c r="N1052" i="9"/>
  <c r="M1052" i="9"/>
  <c r="K1054" i="9" l="1"/>
  <c r="L1053" i="9"/>
  <c r="N1053" i="9"/>
  <c r="M1053" i="9"/>
  <c r="K1055" i="9" l="1"/>
  <c r="N1054" i="9"/>
  <c r="L1054" i="9"/>
  <c r="M1054" i="9"/>
  <c r="K1056" i="9" l="1"/>
  <c r="L1055" i="9"/>
  <c r="N1055" i="9"/>
  <c r="M1055" i="9"/>
  <c r="K1057" i="9" l="1"/>
  <c r="L1056" i="9"/>
  <c r="N1056" i="9"/>
  <c r="M1056" i="9"/>
  <c r="K1058" i="9" l="1"/>
  <c r="L1057" i="9"/>
  <c r="N1057" i="9"/>
  <c r="M1057" i="9"/>
  <c r="K1059" i="9" l="1"/>
  <c r="N1058" i="9"/>
  <c r="L1058" i="9"/>
  <c r="M1058" i="9"/>
  <c r="K1060" i="9" l="1"/>
  <c r="L1059" i="9"/>
  <c r="N1059" i="9"/>
  <c r="M1059" i="9"/>
  <c r="K1061" i="9" l="1"/>
  <c r="N1060" i="9"/>
  <c r="L1060" i="9"/>
  <c r="M1060" i="9"/>
  <c r="K1062" i="9" l="1"/>
  <c r="L1061" i="9"/>
  <c r="N1061" i="9"/>
  <c r="M1061" i="9"/>
  <c r="K1063" i="9" l="1"/>
  <c r="L1062" i="9"/>
  <c r="N1062" i="9"/>
  <c r="M1062" i="9"/>
  <c r="K1064" i="9" l="1"/>
  <c r="N1063" i="9"/>
  <c r="L1063" i="9"/>
  <c r="M1063" i="9"/>
  <c r="K1065" i="9" l="1"/>
  <c r="L1064" i="9"/>
  <c r="N1064" i="9"/>
  <c r="M1064" i="9"/>
  <c r="K1066" i="9" l="1"/>
  <c r="N1065" i="9"/>
  <c r="L1065" i="9"/>
  <c r="M1065" i="9"/>
  <c r="K1067" i="9" l="1"/>
  <c r="N1066" i="9"/>
  <c r="L1066" i="9"/>
  <c r="M1066" i="9"/>
  <c r="K1068" i="9" l="1"/>
  <c r="N1067" i="9"/>
  <c r="L1067" i="9"/>
  <c r="M1067" i="9"/>
  <c r="K1069" i="9" l="1"/>
  <c r="L1068" i="9"/>
  <c r="N1068" i="9"/>
  <c r="M1068" i="9"/>
  <c r="K1070" i="9" l="1"/>
  <c r="L1069" i="9"/>
  <c r="N1069" i="9"/>
  <c r="M1069" i="9"/>
  <c r="K1071" i="9" l="1"/>
  <c r="N1070" i="9"/>
  <c r="L1070" i="9"/>
  <c r="M1070" i="9"/>
  <c r="K1072" i="9" l="1"/>
  <c r="N1071" i="9"/>
  <c r="L1071" i="9"/>
  <c r="M1071" i="9"/>
  <c r="K1073" i="9" l="1"/>
  <c r="L1072" i="9"/>
  <c r="N1072" i="9"/>
  <c r="M1072" i="9"/>
  <c r="K1074" i="9" l="1"/>
  <c r="L1073" i="9"/>
  <c r="N1073" i="9"/>
  <c r="M1073" i="9"/>
  <c r="K1075" i="9" l="1"/>
  <c r="N1074" i="9"/>
  <c r="L1074" i="9"/>
  <c r="M1074" i="9"/>
  <c r="K1076" i="9" l="1"/>
  <c r="N1075" i="9"/>
  <c r="L1075" i="9"/>
  <c r="M1075" i="9"/>
  <c r="K1077" i="9" l="1"/>
  <c r="N1076" i="9"/>
  <c r="L1076" i="9"/>
  <c r="M1076" i="9"/>
  <c r="K1078" i="9" l="1"/>
  <c r="L1077" i="9"/>
  <c r="N1077" i="9"/>
  <c r="M1077" i="9"/>
  <c r="K1079" i="9" l="1"/>
  <c r="L1078" i="9"/>
  <c r="N1078" i="9"/>
  <c r="M1078" i="9"/>
  <c r="K1080" i="9" l="1"/>
  <c r="N1079" i="9"/>
  <c r="L1079" i="9"/>
  <c r="M1079" i="9"/>
  <c r="K1081" i="9" l="1"/>
  <c r="N1080" i="9"/>
  <c r="L1080" i="9"/>
  <c r="M1080" i="9"/>
  <c r="K1082" i="9" l="1"/>
  <c r="N1081" i="9"/>
  <c r="L1081" i="9"/>
  <c r="M1081" i="9"/>
  <c r="K1083" i="9" l="1"/>
  <c r="N1082" i="9"/>
  <c r="L1082" i="9"/>
  <c r="M1082" i="9"/>
  <c r="K1084" i="9" l="1"/>
  <c r="N1083" i="9"/>
  <c r="L1083" i="9"/>
  <c r="M1083" i="9"/>
  <c r="K1085" i="9" l="1"/>
  <c r="L1084" i="9"/>
  <c r="N1084" i="9"/>
  <c r="M1084" i="9"/>
  <c r="K1086" i="9" l="1"/>
  <c r="L1085" i="9"/>
  <c r="N1085" i="9"/>
  <c r="M1085" i="9"/>
  <c r="K1087" i="9" l="1"/>
  <c r="L1086" i="9"/>
  <c r="N1086" i="9"/>
  <c r="M1086" i="9"/>
  <c r="K1088" i="9" l="1"/>
  <c r="N1087" i="9"/>
  <c r="L1087" i="9"/>
  <c r="M1087" i="9"/>
  <c r="K1089" i="9" l="1"/>
  <c r="L1088" i="9"/>
  <c r="N1088" i="9"/>
  <c r="M1088" i="9"/>
  <c r="K1090" i="9" l="1"/>
  <c r="L1089" i="9"/>
  <c r="N1089" i="9"/>
  <c r="M1089" i="9"/>
  <c r="K1091" i="9" l="1"/>
  <c r="N1090" i="9"/>
  <c r="L1090" i="9"/>
  <c r="M1090" i="9"/>
  <c r="K1092" i="9" l="1"/>
  <c r="N1091" i="9"/>
  <c r="L1091" i="9"/>
  <c r="M1091" i="9"/>
  <c r="K1093" i="9" l="1"/>
  <c r="N1092" i="9"/>
  <c r="L1092" i="9"/>
  <c r="M1092" i="9"/>
  <c r="K1094" i="9" l="1"/>
  <c r="L1093" i="9"/>
  <c r="N1093" i="9"/>
  <c r="M1093" i="9"/>
  <c r="K1095" i="9" l="1"/>
  <c r="L1094" i="9"/>
  <c r="N1094" i="9"/>
  <c r="M1094" i="9"/>
  <c r="K1096" i="9" l="1"/>
  <c r="N1095" i="9"/>
  <c r="L1095" i="9"/>
  <c r="M1095" i="9"/>
  <c r="K1097" i="9" l="1"/>
  <c r="N1096" i="9"/>
  <c r="L1096" i="9"/>
  <c r="M1096" i="9"/>
  <c r="K1098" i="9" l="1"/>
  <c r="L1097" i="9"/>
  <c r="N1097" i="9"/>
  <c r="M1097" i="9"/>
  <c r="K1099" i="9" l="1"/>
  <c r="K1100" i="9" s="1"/>
  <c r="N1098" i="9"/>
  <c r="L1098" i="9"/>
  <c r="M1098" i="9"/>
  <c r="N1100" i="9" l="1"/>
  <c r="K1101" i="9"/>
  <c r="L1100" i="9"/>
  <c r="M1100" i="9"/>
  <c r="N1099" i="9"/>
  <c r="L1099" i="9"/>
  <c r="M1099" i="9"/>
  <c r="N1101" i="9" l="1"/>
  <c r="M1101" i="9"/>
  <c r="L1101" i="9"/>
  <c r="K1102" i="9"/>
  <c r="L1102" i="9" l="1"/>
  <c r="N1102" i="9"/>
  <c r="K1103" i="9"/>
  <c r="M1102" i="9"/>
  <c r="L1103" i="9" l="1"/>
  <c r="N1103" i="9"/>
  <c r="M1103" i="9"/>
  <c r="K1104" i="9"/>
  <c r="L1104" i="9" l="1"/>
  <c r="T46" i="9" s="1"/>
  <c r="N1104" i="9"/>
  <c r="M110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C90DD6-243C-410D-8E5C-65DEBBD477B5}" keepAlive="1" name="Zapytanie — btc_v_d" description="Połączenie z zapytaniem „btc_v_d” w skoroszycie." type="5" refreshedVersion="0" background="1">
    <dbPr connection="Provider=Microsoft.Mashup.OleDb.1;Data Source=$Workbook$;Location=btc_v_d;Extended Properties=&quot;&quot;" command="SELECT * FROM [btc_v_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<sst xmlns="http://schemas.openxmlformats.org/spreadsheetml/2006/main" count="1203" uniqueCount="774">
  <si>
    <t>Data</t>
  </si>
  <si>
    <t>Zamkniecie BTC/USD</t>
  </si>
  <si>
    <t>t</t>
  </si>
  <si>
    <t>P(t)</t>
  </si>
  <si>
    <t>R(t)</t>
  </si>
  <si>
    <t>r(t)</t>
  </si>
  <si>
    <t>r^2(t)</t>
  </si>
  <si>
    <t>Dane i czego dotyczą:</t>
  </si>
  <si>
    <t xml:space="preserve">Do analizy zmienności używamy danych dotyczących kursu kryptowaluty Bitcoin w stosunku do dolara amerykańskiego. </t>
  </si>
  <si>
    <t>Ponieważ dysponujemy większą ilością obserwacji, niż w przypadku analizy kointegracji, uzywam dłuższego szeregu czasowego.</t>
  </si>
  <si>
    <t>T =</t>
  </si>
  <si>
    <t>Analizyjemy ceny zamknięcia BTC/USD w okresie 01.01.2017 - 31.12.2019.</t>
  </si>
  <si>
    <t>Dane prezentują częstotliwośc dzienną.</t>
  </si>
  <si>
    <t>Źródło:</t>
  </si>
  <si>
    <t>https://stooq.pl/q/d/?s=btc.v</t>
  </si>
  <si>
    <t>h(lag)</t>
  </si>
  <si>
    <t>ACF_r(t)</t>
  </si>
  <si>
    <t>upperband</t>
  </si>
  <si>
    <t>lowerband</t>
  </si>
  <si>
    <t>Rate of return</t>
  </si>
  <si>
    <t>AutoCorrelation Function for r(t)</t>
  </si>
  <si>
    <r>
      <t>AutoCorrelation Function for r^</t>
    </r>
    <r>
      <rPr>
        <sz val="11"/>
        <color rgb="FFFF0000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scheme val="minor"/>
      </rPr>
      <t>(t)</t>
    </r>
  </si>
  <si>
    <r>
      <t>ACF_r^</t>
    </r>
    <r>
      <rPr>
        <sz val="11"/>
        <color rgb="FFFF0000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scheme val="minor"/>
      </rPr>
      <t>(t)</t>
    </r>
  </si>
  <si>
    <t>Date</t>
  </si>
  <si>
    <t>BTC/USD</t>
  </si>
  <si>
    <t>alpha =</t>
  </si>
  <si>
    <t>z_alpha =</t>
  </si>
  <si>
    <t>w(t)</t>
  </si>
  <si>
    <t>AutoRegressive Conditional Heteroscedastical effect test</t>
  </si>
  <si>
    <t>w(t-1)</t>
  </si>
  <si>
    <t>w(t-3)</t>
  </si>
  <si>
    <t>w(t-5)</t>
  </si>
  <si>
    <t>w(t-2)</t>
  </si>
  <si>
    <t>w(t-4)</t>
  </si>
  <si>
    <t>R^2 =</t>
  </si>
  <si>
    <t>Układ hipotez</t>
  </si>
  <si>
    <t>Poziom istotności</t>
  </si>
  <si>
    <t>Statystyka testowa</t>
  </si>
  <si>
    <t>LM_emp =</t>
  </si>
  <si>
    <t>Zbiór krytyczny</t>
  </si>
  <si>
    <t>Z_k =</t>
  </si>
  <si>
    <t>p-value =</t>
  </si>
  <si>
    <t>Zbiór danych (koszyk)</t>
  </si>
  <si>
    <t>Częstość</t>
  </si>
  <si>
    <t>Liczebność</t>
  </si>
  <si>
    <t>Unormowana częstość</t>
  </si>
  <si>
    <t>w =</t>
  </si>
  <si>
    <t>s =</t>
  </si>
  <si>
    <t>Gęstośc rozkładu normalnego</t>
  </si>
  <si>
    <t>r(t)_śr =</t>
  </si>
  <si>
    <t>Jarque-Bera test</t>
  </si>
  <si>
    <t>alpha = (0,1; 0,05; 0,01)</t>
  </si>
  <si>
    <t>JB_emp =</t>
  </si>
  <si>
    <t>Decyzja</t>
  </si>
  <si>
    <t>…</t>
  </si>
  <si>
    <t>D1</t>
  </si>
  <si>
    <t>D2</t>
  </si>
  <si>
    <t>D3</t>
  </si>
  <si>
    <t>D4</t>
  </si>
  <si>
    <t>D5</t>
  </si>
  <si>
    <t>y(t)</t>
  </si>
  <si>
    <t>z(t)</t>
  </si>
  <si>
    <t>h^(t)</t>
  </si>
  <si>
    <t>ln(h(t))</t>
  </si>
  <si>
    <t>z(t)^2/h(t)</t>
  </si>
  <si>
    <t>fi0</t>
  </si>
  <si>
    <t>beta1</t>
  </si>
  <si>
    <t>beta2</t>
  </si>
  <si>
    <t>beta3</t>
  </si>
  <si>
    <t>beta4</t>
  </si>
  <si>
    <t>beta5</t>
  </si>
  <si>
    <t>PODSUMOWANIE - WYJŚCIE</t>
  </si>
  <si>
    <t>Statystyki regresji</t>
  </si>
  <si>
    <t>Wielokrotność R</t>
  </si>
  <si>
    <t>R kwadrat</t>
  </si>
  <si>
    <t>Dopasowany R kwadrat</t>
  </si>
  <si>
    <t>Błąd standardowy</t>
  </si>
  <si>
    <t>Obserwacje</t>
  </si>
  <si>
    <t>ANALIZA WARIANCJI</t>
  </si>
  <si>
    <t>Regresja</t>
  </si>
  <si>
    <t>Resztkowy</t>
  </si>
  <si>
    <t>Razem</t>
  </si>
  <si>
    <t>Przecięcie</t>
  </si>
  <si>
    <t>df</t>
  </si>
  <si>
    <t>SS</t>
  </si>
  <si>
    <t>MS</t>
  </si>
  <si>
    <t>F</t>
  </si>
  <si>
    <t>Istotność F</t>
  </si>
  <si>
    <t>Współczynniki</t>
  </si>
  <si>
    <t>t Stat</t>
  </si>
  <si>
    <t>Wartość-p</t>
  </si>
  <si>
    <t>Dolne 95%</t>
  </si>
  <si>
    <t>Górne 95%</t>
  </si>
  <si>
    <t>Dolne 95,0%</t>
  </si>
  <si>
    <t>Górne 95,0%</t>
  </si>
  <si>
    <t>Zmienna X 1</t>
  </si>
  <si>
    <t>Zmienna X 2</t>
  </si>
  <si>
    <t>Zmienna X 3</t>
  </si>
  <si>
    <t>Zmienna X 4</t>
  </si>
  <si>
    <t>Zmienna X 5</t>
  </si>
  <si>
    <t>alpha1</t>
  </si>
  <si>
    <t>gamma1</t>
  </si>
  <si>
    <t>alpha0</t>
  </si>
  <si>
    <t>lnL(theta) =</t>
  </si>
  <si>
    <t>Kowariancyjna stacjonarnośc części GARCH</t>
  </si>
  <si>
    <t>suma =</t>
  </si>
  <si>
    <t xml:space="preserve">&lt; </t>
  </si>
  <si>
    <t>start #1</t>
  </si>
  <si>
    <t>wynik #1</t>
  </si>
  <si>
    <t>Pierwiastek h(t)</t>
  </si>
  <si>
    <t>Macierz kowariancji</t>
  </si>
  <si>
    <t>theta' =</t>
  </si>
  <si>
    <t>Testowanie kowariancyjnej stacjonarności struktury GARCH</t>
  </si>
  <si>
    <t>c'</t>
  </si>
  <si>
    <t>delta^ =</t>
  </si>
  <si>
    <t>delta* =</t>
  </si>
  <si>
    <t>D(delta^) =</t>
  </si>
  <si>
    <t>t(delta^) =</t>
  </si>
  <si>
    <t>D(theta_i)</t>
  </si>
  <si>
    <t>*---------------------------------*</t>
  </si>
  <si>
    <t>*          GARCH Model Fit        *</t>
  </si>
  <si>
    <t xml:space="preserve">Conditional Variance Dynamics   </t>
  </si>
  <si>
    <t>-----------------------------------</t>
  </si>
  <si>
    <t>GARCH Model     : sGARCH(1,1)</t>
  </si>
  <si>
    <t>Mean Model      : ARFIMA(0,0,0)</t>
  </si>
  <si>
    <t xml:space="preserve">Distribution    : norm </t>
  </si>
  <si>
    <t>Optimal Parameters</t>
  </si>
  <si>
    <t>------------------------------------</t>
  </si>
  <si>
    <t xml:space="preserve">        Estimate  Std. Error  t value Pr(&gt;|t|)</t>
  </si>
  <si>
    <t>mu       0.17784    0.112225   1.5846 0.113048</t>
  </si>
  <si>
    <t>mxreg1  22.54499    5.987107   3.7656 0.000166</t>
  </si>
  <si>
    <t>mxreg2 -14.56070    8.519244  -1.7092 0.087422</t>
  </si>
  <si>
    <t>mxreg3  20.12877    7.457550   2.6991 0.006952</t>
  </si>
  <si>
    <t>mxreg4 -19.08061    6.321086  -3.0186 0.002540</t>
  </si>
  <si>
    <t>mxreg5 -21.06686    6.944652  -3.0335 0.002417</t>
  </si>
  <si>
    <t>omega    1.20626    0.324316   3.7194 0.000200</t>
  </si>
  <si>
    <t>alpha1   0.10049    0.022795   4.4083 0.000010</t>
  </si>
  <si>
    <t>beta1    0.82738    0.035942  23.0200 0.000000</t>
  </si>
  <si>
    <t>Robust Standard Errors:</t>
  </si>
  <si>
    <t xml:space="preserve">        Estimate  Std. Error   t value Pr(&gt;|t|)</t>
  </si>
  <si>
    <t>mu       0.17784    0.123354    1.4417 0.149394</t>
  </si>
  <si>
    <t>mxreg1  22.54499    0.129435  174.1800 0.000000</t>
  </si>
  <si>
    <t>mxreg2 -14.56070    6.483777   -2.2457 0.024722</t>
  </si>
  <si>
    <t>mxreg3  20.12877    0.126992  158.5038 0.000000</t>
  </si>
  <si>
    <t>mxreg4 -19.08061    0.124692 -153.0219 0.000000</t>
  </si>
  <si>
    <t>mxreg5 -21.06686    0.125812 -167.4468 0.000000</t>
  </si>
  <si>
    <t>omega    1.20626    0.544437    2.2156 0.026718</t>
  </si>
  <si>
    <t>alpha1   0.10049    0.033786    2.9743 0.002937</t>
  </si>
  <si>
    <t>beta1    0.82738    0.054231   15.2564 0.000000</t>
  </si>
  <si>
    <t xml:space="preserve">LogLikelihood : -3042.902 </t>
  </si>
  <si>
    <t>Information Criteria</t>
  </si>
  <si>
    <t xml:space="preserve">                   </t>
  </si>
  <si>
    <t>Akaike       5.5793</t>
  </si>
  <si>
    <t>Bayes        5.6205</t>
  </si>
  <si>
    <t>Shibata      5.5792</t>
  </si>
  <si>
    <t>Hannan-Quinn 5.5949</t>
  </si>
  <si>
    <t>Weighted Ljung-Box Test on Standardized Residuals</t>
  </si>
  <si>
    <t xml:space="preserve">                        statistic p-value</t>
  </si>
  <si>
    <t>Lag[1]                      1.613  0.2041</t>
  </si>
  <si>
    <t>Lag[2*(p+q)+(p+q)-1][2]     1.900  0.2799</t>
  </si>
  <si>
    <t>Lag[4*(p+q)+(p+q)-1][5]     2.916  0.4226</t>
  </si>
  <si>
    <t>d.o.f=0</t>
  </si>
  <si>
    <t>H0 : No serial correlation</t>
  </si>
  <si>
    <t>Weighted Ljung-Box Test on Standardized Squared Residuals</t>
  </si>
  <si>
    <t>Lag[1]                      0.128  0.7205</t>
  </si>
  <si>
    <t>Lag[2*(p+q)+(p+q)-1][5]     2.411  0.5250</t>
  </si>
  <si>
    <t>Lag[4*(p+q)+(p+q)-1][9]     4.913  0.4424</t>
  </si>
  <si>
    <t>d.o.f=2</t>
  </si>
  <si>
    <t>Weighted ARCH LM Tests</t>
  </si>
  <si>
    <t xml:space="preserve">            Statistic Shape Scale P-Value</t>
  </si>
  <si>
    <t>ARCH Lag[3]    0.9264 0.500 2.000  0.3358</t>
  </si>
  <si>
    <t>ARCH Lag[5]    4.6384 1.440 1.667  0.1245</t>
  </si>
  <si>
    <t>ARCH Lag[7]    5.5610 2.315 1.543  0.1736</t>
  </si>
  <si>
    <t>Nyblom stability test</t>
  </si>
  <si>
    <t>Joint Statistic:  3.7206</t>
  </si>
  <si>
    <t xml:space="preserve">Individual Statistics:                </t>
  </si>
  <si>
    <t>mu     0.7267852</t>
  </si>
  <si>
    <t>mxreg1 0.7763188</t>
  </si>
  <si>
    <t>mxreg2 0.0004732</t>
  </si>
  <si>
    <t>mxreg3 0.3339749</t>
  </si>
  <si>
    <t>mxreg4 0.2013015</t>
  </si>
  <si>
    <t>mxreg5 0.2188229</t>
  </si>
  <si>
    <t>omega  0.0958142</t>
  </si>
  <si>
    <t>alpha1 0.3702822</t>
  </si>
  <si>
    <t>beta1  0.2921907</t>
  </si>
  <si>
    <t>Asymptotic Critical Values (10% 5% 1%)</t>
  </si>
  <si>
    <t>Joint Statistic:         2.1 2.32 2.82</t>
  </si>
  <si>
    <t>Individual Statistic:    0.35 0.47 0.75</t>
  </si>
  <si>
    <t>Sign Bias Test</t>
  </si>
  <si>
    <t xml:space="preserve">                   t-value    prob sig</t>
  </si>
  <si>
    <t xml:space="preserve">Sign Bias           1.4093 0.15904    </t>
  </si>
  <si>
    <t xml:space="preserve">Negative Sign Bias  0.2664 0.78995    </t>
  </si>
  <si>
    <t>Positive Sign Bias  1.6761 0.09401   *</t>
  </si>
  <si>
    <t xml:space="preserve">Joint Effect        3.2359 0.35666    </t>
  </si>
  <si>
    <t>Adjusted Pearson Goodness-of-Fit Test:</t>
  </si>
  <si>
    <t xml:space="preserve">  group statistic p-value(g-1)</t>
  </si>
  <si>
    <t>1    20     148.6    4.021e-22</t>
  </si>
  <si>
    <t>2    30     166.1    3.577e-21</t>
  </si>
  <si>
    <t>3    40     185.4    6.049e-21</t>
  </si>
  <si>
    <t>4    50     190.0    1.734e-18</t>
  </si>
  <si>
    <t xml:space="preserve">Elapsed time : 0.360477 </t>
  </si>
  <si>
    <t xml:space="preserve">Distribution    : std </t>
  </si>
  <si>
    <t>mu       0.20750    0.084248  2.46294 0.013780</t>
  </si>
  <si>
    <t>mxreg1  22.56509    3.993533  5.65041 0.000000</t>
  </si>
  <si>
    <t>mxreg2 -17.88333    2.758302 -6.48346 0.000000</t>
  </si>
  <si>
    <t>mxreg3  20.14067    4.286145  4.69902 0.000003</t>
  </si>
  <si>
    <t>mxreg4 -19.11496    3.747453 -5.10079 0.000000</t>
  </si>
  <si>
    <t>mxreg5 -21.10564    3.993692 -5.28474 0.000000</t>
  </si>
  <si>
    <t>omega    0.25153    0.274636  0.91588 0.359731</t>
  </si>
  <si>
    <t>alpha1   0.11702    0.029444  3.97438 0.000071</t>
  </si>
  <si>
    <t>beta1    0.88198    0.041193 21.41072 0.000000</t>
  </si>
  <si>
    <t>shape    3.48436    0.346855 10.04560 0.000000</t>
  </si>
  <si>
    <t xml:space="preserve">        Estimate  Std. Error    t value Pr(&gt;|t|)</t>
  </si>
  <si>
    <t>mu       0.20750    0.125908    1.64801 0.099350</t>
  </si>
  <si>
    <t>mxreg1  22.56509    0.123710  182.40320 0.000000</t>
  </si>
  <si>
    <t>mxreg2 -17.88333    0.124581 -143.54803 0.000000</t>
  </si>
  <si>
    <t>mxreg3  20.14067    0.123702  162.81597 0.000000</t>
  </si>
  <si>
    <t>mxreg4 -19.11496    0.128481 -148.77691 0.000000</t>
  </si>
  <si>
    <t>mxreg5 -21.10564    0.125411 -168.29203 0.000000</t>
  </si>
  <si>
    <t>omega    0.25153    0.743792    0.33818 0.735230</t>
  </si>
  <si>
    <t>alpha1   0.11702    0.058967    1.98456 0.047193</t>
  </si>
  <si>
    <t>beta1    0.88198    0.105339    8.37275 0.000000</t>
  </si>
  <si>
    <t>shape    3.48436    0.519935    6.70155 0.000000</t>
  </si>
  <si>
    <t xml:space="preserve">LogLikelihood : -2954.736 </t>
  </si>
  <si>
    <t>Akaike       5.4200</t>
  </si>
  <si>
    <t>Bayes        5.4657</t>
  </si>
  <si>
    <t>Shibata      5.4198</t>
  </si>
  <si>
    <t>Hannan-Quinn 5.4373</t>
  </si>
  <si>
    <t>Lag[1]                      3.243 0.07174</t>
  </si>
  <si>
    <t>Lag[2*(p+q)+(p+q)-1][2]     3.530 0.10089</t>
  </si>
  <si>
    <t>Lag[4*(p+q)+(p+q)-1][5]     4.736 0.17549</t>
  </si>
  <si>
    <t>Lag[1]                    0.06856  0.7934</t>
  </si>
  <si>
    <t>Lag[2*(p+q)+(p+q)-1][5]   1.73952  0.6811</t>
  </si>
  <si>
    <t>Lag[4*(p+q)+(p+q)-1][9]   3.68748  0.6422</t>
  </si>
  <si>
    <t>ARCH Lag[3]     1.250 0.500 2.000  0.2635</t>
  </si>
  <si>
    <t>ARCH Lag[5]     3.623 1.440 1.667  0.2113</t>
  </si>
  <si>
    <t>ARCH Lag[7]     4.393 2.315 1.543  0.2935</t>
  </si>
  <si>
    <t>Joint Statistic:  9.9607</t>
  </si>
  <si>
    <t xml:space="preserve">Individual Statistics:             </t>
  </si>
  <si>
    <t>mu     2.1110</t>
  </si>
  <si>
    <t>mxreg1 0.6816</t>
  </si>
  <si>
    <t>mxreg2 0.5664</t>
  </si>
  <si>
    <t>mxreg3 0.4744</t>
  </si>
  <si>
    <t>mxreg4 0.5130</t>
  </si>
  <si>
    <t>mxreg5 0.4508</t>
  </si>
  <si>
    <t>omega  0.4777</t>
  </si>
  <si>
    <t>alpha1 1.7930</t>
  </si>
  <si>
    <t>beta1  0.9863</t>
  </si>
  <si>
    <t>shape  1.3278</t>
  </si>
  <si>
    <t>Joint Statistic:         2.29 2.54 3.05</t>
  </si>
  <si>
    <t xml:space="preserve">                   t-value   prob sig</t>
  </si>
  <si>
    <t xml:space="preserve">Sign Bias           0.9005 0.3681    </t>
  </si>
  <si>
    <t xml:space="preserve">Negative Sign Bias  0.5576 0.5772    </t>
  </si>
  <si>
    <t>Positive Sign Bias  1.8124 0.0702   *</t>
  </si>
  <si>
    <t xml:space="preserve">Joint Effect        3.6901 0.2969    </t>
  </si>
  <si>
    <t>1    20     43.66     0.001052</t>
  </si>
  <si>
    <t>2    30     51.16     0.006761</t>
  </si>
  <si>
    <t>3    40     57.37     0.029079</t>
  </si>
  <si>
    <t>4    50     65.41     0.058422</t>
  </si>
  <si>
    <t>Elapsed time : 0.1361442</t>
  </si>
  <si>
    <t>GARCH Model     : gjrGARCH(1,1)</t>
  </si>
  <si>
    <t xml:space="preserve">         Estimate  Std. Error  t value Pr(&gt;|t|)</t>
  </si>
  <si>
    <t>mu       0.158631    0.114087  1.39043 0.164398</t>
  </si>
  <si>
    <t>mxreg1  22.588329    5.953939  3.79385 0.000148</t>
  </si>
  <si>
    <t>mxreg2 -13.544086    6.497096 -2.08464 0.037102</t>
  </si>
  <si>
    <t>mxreg3  20.147402    7.175202  2.80792 0.004986</t>
  </si>
  <si>
    <t>mxreg4 -19.013778    6.633336 -2.86640 0.004152</t>
  </si>
  <si>
    <t>mxreg5 -21.080640    7.108267 -2.96565 0.003020</t>
  </si>
  <si>
    <t>omega    1.258592    0.339374  3.70857 0.000208</t>
  </si>
  <si>
    <t>alpha1   0.089162    0.023782  3.74918 0.000177</t>
  </si>
  <si>
    <t>beta1    0.822130    0.036577 22.47640 0.000000</t>
  </si>
  <si>
    <t>gamma1   0.026094    0.028817  0.90552 0.365190</t>
  </si>
  <si>
    <t xml:space="preserve">         Estimate  Std. Error    t value Pr(&gt;|t|)</t>
  </si>
  <si>
    <t>mu       0.158631    0.127881    1.24045 0.214808</t>
  </si>
  <si>
    <t>mxreg1  22.588329    0.129771  174.06365 0.000000</t>
  </si>
  <si>
    <t>mxreg2 -13.544086    4.767619   -2.84085 0.004499</t>
  </si>
  <si>
    <t>mxreg3  20.147402    0.128945  156.24758 0.000000</t>
  </si>
  <si>
    <t>mxreg4 -19.013778    0.167479 -113.52903 0.000000</t>
  </si>
  <si>
    <t>mxreg5 -21.080640    0.130453 -161.59606 0.000000</t>
  </si>
  <si>
    <t>omega    1.258592    0.593509    2.12060 0.033956</t>
  </si>
  <si>
    <t>alpha1   0.089162    0.031447    2.83534 0.004578</t>
  </si>
  <si>
    <t>beta1    0.822130    0.056760   14.48442 0.000000</t>
  </si>
  <si>
    <t>gamma1   0.026094    0.047225    0.55255 0.580574</t>
  </si>
  <si>
    <t xml:space="preserve">LogLikelihood : -3042.467 </t>
  </si>
  <si>
    <t>Akaike       5.5804</t>
  </si>
  <si>
    <t>Bayes        5.6261</t>
  </si>
  <si>
    <t>Shibata      5.5802</t>
  </si>
  <si>
    <t>Hannan-Quinn 5.5977</t>
  </si>
  <si>
    <t>Lag[1]                      1.692  0.1934</t>
  </si>
  <si>
    <t>Lag[2*(p+q)+(p+q)-1][2]     2.019  0.2596</t>
  </si>
  <si>
    <t>Lag[4*(p+q)+(p+q)-1][5]     3.095  0.3901</t>
  </si>
  <si>
    <t>Lag[1]                     0.1049  0.7460</t>
  </si>
  <si>
    <t>Lag[2*(p+q)+(p+q)-1][5]    2.2316  0.5648</t>
  </si>
  <si>
    <t>Lag[4*(p+q)+(p+q)-1][9]    4.5971  0.4909</t>
  </si>
  <si>
    <t>ARCH Lag[3]    0.9453 0.500 2.000  0.3309</t>
  </si>
  <si>
    <t>ARCH Lag[5]    4.4118 1.440 1.667  0.1403</t>
  </si>
  <si>
    <t>ARCH Lag[7]    5.3083 2.315 1.543  0.1952</t>
  </si>
  <si>
    <t>Joint Statistic:  3.8515</t>
  </si>
  <si>
    <t>mu     0.7921514</t>
  </si>
  <si>
    <t>mxreg1 0.7647131</t>
  </si>
  <si>
    <t>mxreg2 0.0004763</t>
  </si>
  <si>
    <t>mxreg3 0.3506825</t>
  </si>
  <si>
    <t>mxreg4 0.1488685</t>
  </si>
  <si>
    <t>mxreg5 0.2661038</t>
  </si>
  <si>
    <t>omega  0.1107630</t>
  </si>
  <si>
    <t>alpha1 0.3793429</t>
  </si>
  <si>
    <t>beta1  0.3168338</t>
  </si>
  <si>
    <t>gamma1 0.3822375</t>
  </si>
  <si>
    <t xml:space="preserve">Sign Bias            1.463 0.1437    </t>
  </si>
  <si>
    <t xml:space="preserve">Negative Sign Bias   0.189 0.8501    </t>
  </si>
  <si>
    <t xml:space="preserve">Positive Sign Bias   1.548 0.1220    </t>
  </si>
  <si>
    <t xml:space="preserve">Joint Effect         3.101 0.3763    </t>
  </si>
  <si>
    <t>1    20     143.7    3.519e-21</t>
  </si>
  <si>
    <t>2    30     161.8    2.146e-20</t>
  </si>
  <si>
    <t>3    40     184.8    7.650e-21</t>
  </si>
  <si>
    <t>4    50     180.4    6.333e-17</t>
  </si>
  <si>
    <t xml:space="preserve">Elapsed time : 0.6349099 </t>
  </si>
  <si>
    <t>mu       0.208293    0.085721  2.42990 0.015103</t>
  </si>
  <si>
    <t>mxreg1  22.561156    3.976785  5.67321 0.000000</t>
  </si>
  <si>
    <t>mxreg2 -17.897515    2.672911 -6.69589 0.000000</t>
  </si>
  <si>
    <t>mxreg3  20.140940    4.392518  4.58528 0.000005</t>
  </si>
  <si>
    <t>mxreg4 -19.120585    3.730453 -5.12554 0.000000</t>
  </si>
  <si>
    <t>mxreg5 -21.110968    3.868403 -5.45728 0.000000</t>
  </si>
  <si>
    <t>omega    0.230316    0.348312  0.66123 0.508463</t>
  </si>
  <si>
    <t>alpha1   0.122211    0.033492  3.64897 0.000263</t>
  </si>
  <si>
    <t>beta1    0.886701    0.054636 16.22924 0.000000</t>
  </si>
  <si>
    <t>gamma1  -0.019825    0.035209 -0.56306 0.573392</t>
  </si>
  <si>
    <t>shape    3.496434    0.376046  9.29790 0.000000</t>
  </si>
  <si>
    <t>mu       0.208293    0.155817    1.33678 0.181294</t>
  </si>
  <si>
    <t>mxreg1  22.561156    0.150329  150.07857 0.000000</t>
  </si>
  <si>
    <t>mxreg2 -17.897515    0.160140 -111.76154 0.000000</t>
  </si>
  <si>
    <t>mxreg3  20.140940    0.147124  136.89806 0.000000</t>
  </si>
  <si>
    <t>mxreg4 -19.120585    0.155962 -122.59796 0.000000</t>
  </si>
  <si>
    <t>mxreg5 -21.110968    0.150924 -139.87769 0.000000</t>
  </si>
  <si>
    <t>omega    0.230316    1.295745    0.17775 0.858921</t>
  </si>
  <si>
    <t>alpha1   0.122211    0.080088    1.52595 0.127021</t>
  </si>
  <si>
    <t>beta1    0.886701    0.198140    4.47512 0.000008</t>
  </si>
  <si>
    <t>gamma1  -0.019825    0.075333   -0.26316 0.792425</t>
  </si>
  <si>
    <t>shape    3.496434    0.845645    4.13464 0.000036</t>
  </si>
  <si>
    <t xml:space="preserve">LogLikelihood : -2954.548 </t>
  </si>
  <si>
    <t>Akaike       5.4215</t>
  </si>
  <si>
    <t>Bayes        5.4717</t>
  </si>
  <si>
    <t>Shibata      5.4213</t>
  </si>
  <si>
    <t>Hannan-Quinn 5.4405</t>
  </si>
  <si>
    <t>Lag[1]                      3.103 0.07814</t>
  </si>
  <si>
    <t>Lag[2*(p+q)+(p+q)-1][2]     3.362 0.11202</t>
  </si>
  <si>
    <t>Lag[4*(p+q)+(p+q)-1][5]     4.541 0.19389</t>
  </si>
  <si>
    <t>Lag[1]                    0.05359  0.8169</t>
  </si>
  <si>
    <t>Lag[2*(p+q)+(p+q)-1][5]   1.89072  0.6445</t>
  </si>
  <si>
    <t>Lag[4*(p+q)+(p+q)-1][9]   4.15724  0.5624</t>
  </si>
  <si>
    <t>ARCH Lag[3]     1.191 0.500 2.000  0.2752</t>
  </si>
  <si>
    <t>ARCH Lag[5]     4.124 1.440 1.667  0.1631</t>
  </si>
  <si>
    <t>ARCH Lag[7]     4.989 2.315 1.543  0.2257</t>
  </si>
  <si>
    <t>Joint Statistic:  10.7841</t>
  </si>
  <si>
    <t>mu     1.9868</t>
  </si>
  <si>
    <t>mxreg1 0.6986</t>
  </si>
  <si>
    <t>mxreg2 0.5596</t>
  </si>
  <si>
    <t>mxreg3 0.4976</t>
  </si>
  <si>
    <t>mxreg4 0.5251</t>
  </si>
  <si>
    <t>mxreg5 0.4721</t>
  </si>
  <si>
    <t>omega  0.4398</t>
  </si>
  <si>
    <t>alpha1 1.7545</t>
  </si>
  <si>
    <t>beta1  0.9793</t>
  </si>
  <si>
    <t>gamma1 1.0974</t>
  </si>
  <si>
    <t>shape  1.2712</t>
  </si>
  <si>
    <t>Joint Statistic:         2.49 2.75 3.27</t>
  </si>
  <si>
    <t xml:space="preserve">Sign Bias           1.0853 0.27803    </t>
  </si>
  <si>
    <t xml:space="preserve">Negative Sign Bias  0.3587 0.71985    </t>
  </si>
  <si>
    <t>Positive Sign Bias  1.9581 0.05047   *</t>
  </si>
  <si>
    <t xml:space="preserve">Joint Effect        4.0751 0.25347    </t>
  </si>
  <si>
    <t>1    20     46.88    0.0003719</t>
  </si>
  <si>
    <t>2    30     51.27    0.0065757</t>
  </si>
  <si>
    <t>3    40     58.61    0.0225960</t>
  </si>
  <si>
    <t>4    50     68.16    0.0364183</t>
  </si>
  <si>
    <t xml:space="preserve">Elapsed time : 0.3375332 </t>
  </si>
  <si>
    <t>GARCH Model     : eGARCH(1,1)</t>
  </si>
  <si>
    <t>mu       0.146089    0.114204  1.27920 0.200828</t>
  </si>
  <si>
    <t>mxreg1  22.902565    4.718432  4.85385 0.000001</t>
  </si>
  <si>
    <t>mxreg2 -21.371172    4.123561 -5.18270 0.000000</t>
  </si>
  <si>
    <t>mxreg3  21.834277    4.968246  4.39477 0.000011</t>
  </si>
  <si>
    <t>mxreg4 -17.344978    4.649952 -3.73014 0.000191</t>
  </si>
  <si>
    <t>mxreg5 -22.434445    5.438657 -4.12500 0.000037</t>
  </si>
  <si>
    <t>omega    0.271143    0.067810  3.99858 0.000064</t>
  </si>
  <si>
    <t>alpha1  -0.016914    0.018347 -0.92191 0.356574</t>
  </si>
  <si>
    <t>beta1    0.907008    0.023720 38.23815 0.000000</t>
  </si>
  <si>
    <t>gamma1   0.188398    0.037773  4.98759 0.000001</t>
  </si>
  <si>
    <t xml:space="preserve">         Estimate  Std. Error   t value Pr(&gt;|t|)</t>
  </si>
  <si>
    <t>mu       0.146089    0.125876   1.16057 0.245816</t>
  </si>
  <si>
    <t>mxreg1  22.902565    0.389885  58.74189 0.000000</t>
  </si>
  <si>
    <t>mxreg2 -21.371172    1.554456 -13.74833 0.000000</t>
  </si>
  <si>
    <t>mxreg3  21.834277    1.139338  19.16401 0.000000</t>
  </si>
  <si>
    <t>mxreg4 -17.344978    1.790551  -9.68695 0.000000</t>
  </si>
  <si>
    <t>mxreg5 -22.434445    0.748381 -29.97730 0.000000</t>
  </si>
  <si>
    <t>omega    0.271143    0.130300   2.08092 0.037441</t>
  </si>
  <si>
    <t>alpha1  -0.016914    0.031068  -0.54443 0.586143</t>
  </si>
  <si>
    <t>beta1    0.907008    0.044698  20.29213 0.000000</t>
  </si>
  <si>
    <t>gamma1   0.188398    0.059435   3.16978 0.001526</t>
  </si>
  <si>
    <t xml:space="preserve">LogLikelihood : -3046.174 </t>
  </si>
  <si>
    <t>Akaike       5.5872</t>
  </si>
  <si>
    <t>Bayes        5.6328</t>
  </si>
  <si>
    <t>Shibata      5.5870</t>
  </si>
  <si>
    <t>Hannan-Quinn 5.6044</t>
  </si>
  <si>
    <t>Lag[1]                      1.712  0.1907</t>
  </si>
  <si>
    <t>Lag[2*(p+q)+(p+q)-1][2]     1.901  0.2798</t>
  </si>
  <si>
    <t>Lag[4*(p+q)+(p+q)-1][5]     2.997  0.4075</t>
  </si>
  <si>
    <t>Lag[1]                    0.05245  0.8189</t>
  </si>
  <si>
    <t>Lag[2*(p+q)+(p+q)-1][5]   2.86756  0.4318</t>
  </si>
  <si>
    <t>Lag[4*(p+q)+(p+q)-1][9]   7.16852  0.1855</t>
  </si>
  <si>
    <t>ARCH Lag[3]    0.6708 0.500 2.000 0.41277</t>
  </si>
  <si>
    <t>ARCH Lag[5]    6.6252 1.440 1.667 0.04276</t>
  </si>
  <si>
    <t>ARCH Lag[7]    8.5751 2.315 1.543 0.03901</t>
  </si>
  <si>
    <t>Joint Statistic:  2.1146</t>
  </si>
  <si>
    <t>mu     0.6668383</t>
  </si>
  <si>
    <t>mxreg1 0.0007442</t>
  </si>
  <si>
    <t>mxreg2 0.0005275</t>
  </si>
  <si>
    <t>mxreg3 0.0019217</t>
  </si>
  <si>
    <t>mxreg4 0.0027636</t>
  </si>
  <si>
    <t>mxreg5 0.0004937</t>
  </si>
  <si>
    <t>omega  0.1404584</t>
  </si>
  <si>
    <t>alpha1 0.1143961</t>
  </si>
  <si>
    <t>beta1  0.2421540</t>
  </si>
  <si>
    <t>gamma1 0.0473018</t>
  </si>
  <si>
    <t xml:space="preserve">Sign Bias           1.6379 0.1017    </t>
  </si>
  <si>
    <t xml:space="preserve">Negative Sign Bias  0.3677 0.7131    </t>
  </si>
  <si>
    <t xml:space="preserve">Positive Sign Bias  1.4383 0.1506    </t>
  </si>
  <si>
    <t xml:space="preserve">Joint Effect        3.2467 0.3551    </t>
  </si>
  <si>
    <t>1    20     137.3    5.989e-20</t>
  </si>
  <si>
    <t>2    30     166.7    2.841e-21</t>
  </si>
  <si>
    <t>3    40     171.2    1.754e-18</t>
  </si>
  <si>
    <t>4    50     186.9    5.597e-18</t>
  </si>
  <si>
    <t xml:space="preserve">Elapsed time : 1.219511 </t>
  </si>
  <si>
    <t>mu       0.173441    0.074863     2.3168 0.020516</t>
  </si>
  <si>
    <t>mxreg1  22.264244    3.081673     7.2247 0.000000</t>
  </si>
  <si>
    <t>mxreg2 -18.244309    2.291820    -7.9606 0.000000</t>
  </si>
  <si>
    <t>mxreg3  20.873497    3.674579     5.6805 0.000000</t>
  </si>
  <si>
    <t>mxreg4 -18.697651    3.420699    -5.4660 0.000000</t>
  </si>
  <si>
    <t>mxreg5 -20.666779    3.391848    -6.0931 0.000000</t>
  </si>
  <si>
    <t>omega    0.018040    0.006426     2.8075 0.004993</t>
  </si>
  <si>
    <t>alpha1   0.027042    0.021053     1.2844 0.198990</t>
  </si>
  <si>
    <t>beta1    0.994309    0.000036 27467.4094 0.000000</t>
  </si>
  <si>
    <t>gamma1   0.250587    0.030325     8.2633 0.000000</t>
  </si>
  <si>
    <t>shape    2.855558    0.285869     9.9890 0.000000</t>
  </si>
  <si>
    <t>mu       0.173441    0.083611     2.0744 0.038045</t>
  </si>
  <si>
    <t>mxreg1  22.264244    0.189627   117.4109 0.000000</t>
  </si>
  <si>
    <t>mxreg2 -18.244309    0.244548   -74.6043 0.000000</t>
  </si>
  <si>
    <t>mxreg3  20.873497    0.579892    35.9955 0.000000</t>
  </si>
  <si>
    <t>mxreg4 -18.697651    0.498191   -37.5311 0.000000</t>
  </si>
  <si>
    <t>mxreg5 -20.666779    0.273998   -75.4267 0.000000</t>
  </si>
  <si>
    <t>omega    0.018040    0.006339     2.8457 0.004431</t>
  </si>
  <si>
    <t>alpha1   0.027042    0.022455     1.2043 0.228491</t>
  </si>
  <si>
    <t>beta1    0.994309    0.000043 23125.3972 0.000000</t>
  </si>
  <si>
    <t>gamma1   0.250587    0.032287     7.7612 0.000000</t>
  </si>
  <si>
    <t>shape    2.855558    0.327991     8.7062 0.000000</t>
  </si>
  <si>
    <t xml:space="preserve">LogLikelihood : -2946.023 </t>
  </si>
  <si>
    <t>Akaike       5.4059</t>
  </si>
  <si>
    <t>Bayes        5.4561</t>
  </si>
  <si>
    <t>Shibata      5.4057</t>
  </si>
  <si>
    <t>Hannan-Quinn 5.4249</t>
  </si>
  <si>
    <t>Lag[1]                      3.702 0.05435</t>
  </si>
  <si>
    <t>Lag[2*(p+q)+(p+q)-1][2]     3.810 0.08479</t>
  </si>
  <si>
    <t>Lag[4*(p+q)+(p+q)-1][5]     5.801 0.10017</t>
  </si>
  <si>
    <t>Lag[1]                    0.00543  0.9413</t>
  </si>
  <si>
    <t>Lag[2*(p+q)+(p+q)-1][5]   2.79615  0.4455</t>
  </si>
  <si>
    <t>Lag[4*(p+q)+(p+q)-1][9]   7.91247  0.1340</t>
  </si>
  <si>
    <t>ARCH Lag[3]    0.4001 0.500 2.000 0.52704</t>
  </si>
  <si>
    <t>ARCH Lag[5]    7.9002 1.440 1.667 0.02121</t>
  </si>
  <si>
    <t>ARCH Lag[7]   10.0237 2.315 1.543 0.01817</t>
  </si>
  <si>
    <t>Joint Statistic:  3.7092</t>
  </si>
  <si>
    <t>mu     1.6737000</t>
  </si>
  <si>
    <t>mxreg1 0.0006019</t>
  </si>
  <si>
    <t>mxreg2 0.0006134</t>
  </si>
  <si>
    <t>mxreg3 0.0029897</t>
  </si>
  <si>
    <t>mxreg4 0.0048586</t>
  </si>
  <si>
    <t>mxreg5 0.0013246</t>
  </si>
  <si>
    <t>omega  0.2478904</t>
  </si>
  <si>
    <t>alpha1 0.1607707</t>
  </si>
  <si>
    <t>beta1  0.2305664</t>
  </si>
  <si>
    <t>gamma1 0.1752573</t>
  </si>
  <si>
    <t>shape  0.9590232</t>
  </si>
  <si>
    <t xml:space="preserve">Sign Bias           0.4264 0.6699    </t>
  </si>
  <si>
    <t xml:space="preserve">Negative Sign Bias  0.6485 0.5168    </t>
  </si>
  <si>
    <t xml:space="preserve">Positive Sign Bias  1.5304 0.1262    </t>
  </si>
  <si>
    <t xml:space="preserve">Joint Effect        2.7673 0.4289    </t>
  </si>
  <si>
    <t>1    20     29.55      0.05786</t>
  </si>
  <si>
    <t>2    30     35.80      0.17950</t>
  </si>
  <si>
    <t>3    40     46.26      0.19766</t>
  </si>
  <si>
    <t>4    50     57.19      0.19721</t>
  </si>
  <si>
    <t xml:space="preserve">Elapsed time : 1.501596 </t>
  </si>
  <si>
    <t>mu       0.047094    0.291925  0.16132 0.871839</t>
  </si>
  <si>
    <t>archm    0.009153    0.018890  0.48452 0.628015</t>
  </si>
  <si>
    <t>mxreg1  22.379868    5.973887  3.74628 0.000179</t>
  </si>
  <si>
    <t>mxreg2 -14.225239    7.663903 -1.85614 0.063434</t>
  </si>
  <si>
    <t>mxreg3  19.894622    7.447036  2.67148 0.007552</t>
  </si>
  <si>
    <t>mxreg4 -19.176955    6.350514 -3.01975 0.002530</t>
  </si>
  <si>
    <t>mxreg5 -21.230410    7.112467 -2.98496 0.002836</t>
  </si>
  <si>
    <t>omega    1.209471    0.326041  3.70956 0.000208</t>
  </si>
  <si>
    <t>alpha1   0.100838    0.022869  4.40933 0.000010</t>
  </si>
  <si>
    <t>beta1    0.826848    0.036128 22.88644 0.000000</t>
  </si>
  <si>
    <t>mu       0.047094    0.304117   0.15486 0.876935</t>
  </si>
  <si>
    <t>archm    0.009153    0.017858   0.51253 0.608282</t>
  </si>
  <si>
    <t>mxreg1  22.379868    0.372268  60.11769 0.000000</t>
  </si>
  <si>
    <t>mxreg2 -14.225239    5.763642  -2.46810 0.013583</t>
  </si>
  <si>
    <t>mxreg3  19.894622    0.467151  42.58709 0.000000</t>
  </si>
  <si>
    <t>mxreg4 -19.176955    0.206238 -92.98452 0.000000</t>
  </si>
  <si>
    <t>mxreg5 -21.230410    0.314946 -67.40963 0.000000</t>
  </si>
  <si>
    <t>omega    1.209471    0.549900   2.19944 0.027847</t>
  </si>
  <si>
    <t>alpha1   0.100838    0.033896   2.97496 0.002930</t>
  </si>
  <si>
    <t>beta1    0.826848    0.054762  15.09906 0.000000</t>
  </si>
  <si>
    <t xml:space="preserve">LogLikelihood : -3042.785 </t>
  </si>
  <si>
    <t>Akaike       5.5810</t>
  </si>
  <si>
    <t>Bayes        5.6266</t>
  </si>
  <si>
    <t>Shibata      5.5808</t>
  </si>
  <si>
    <t>Hannan-Quinn 5.5982</t>
  </si>
  <si>
    <t>Lag[1]                      1.679  0.1951</t>
  </si>
  <si>
    <t>Lag[2*(p+q)+(p+q)-1][2]     1.988  0.2648</t>
  </si>
  <si>
    <t>Lag[4*(p+q)+(p+q)-1][5]     3.042  0.3994</t>
  </si>
  <si>
    <t>Lag[1]                     0.1307  0.7177</t>
  </si>
  <si>
    <t>Lag[2*(p+q)+(p+q)-1][5]    2.4248  0.5220</t>
  </si>
  <si>
    <t>Lag[4*(p+q)+(p+q)-1][9]    4.9169  0.4417</t>
  </si>
  <si>
    <t>ARCH Lag[3]    0.9627 0.500 2.000  0.3265</t>
  </si>
  <si>
    <t>ARCH Lag[5]    4.6044 1.440 1.667  0.1267</t>
  </si>
  <si>
    <t>ARCH Lag[7]    5.5374 2.315 1.543  0.1756</t>
  </si>
  <si>
    <t>Joint Statistic:  3.5893</t>
  </si>
  <si>
    <t>mu     0.6632035</t>
  </si>
  <si>
    <t>archm  0.4302595</t>
  </si>
  <si>
    <t>mxreg1 0.3069091</t>
  </si>
  <si>
    <t>mxreg2 0.0004674</t>
  </si>
  <si>
    <t>mxreg3 0.2008270</t>
  </si>
  <si>
    <t>mxreg4 0.2941181</t>
  </si>
  <si>
    <t>mxreg5 0.4690427</t>
  </si>
  <si>
    <t>omega  0.1040091</t>
  </si>
  <si>
    <t>alpha1 0.3976121</t>
  </si>
  <si>
    <t>beta1  0.3151976</t>
  </si>
  <si>
    <t xml:space="preserve">Sign Bias           1.1904 0.2341    </t>
  </si>
  <si>
    <t xml:space="preserve">Negative Sign Bias  0.1544 0.8773    </t>
  </si>
  <si>
    <t xml:space="preserve">Positive Sign Bias  1.5594 0.1192    </t>
  </si>
  <si>
    <t xml:space="preserve">Joint Effect        2.6556 0.4478    </t>
  </si>
  <si>
    <t>1    20     147.9    5.473e-22</t>
  </si>
  <si>
    <t>2    30     165.5    4.608e-21</t>
  </si>
  <si>
    <t>3    40     194.3    1.649e-22</t>
  </si>
  <si>
    <t>4    50     202.2    1.675e-20</t>
  </si>
  <si>
    <t>Elapsed time : 0.4096601</t>
  </si>
  <si>
    <t>mu       0.075171    0.140702  0.53426 0.593162</t>
  </si>
  <si>
    <t>archm    0.011186    0.009531  1.17366 0.240530</t>
  </si>
  <si>
    <t>mxreg1  22.201288    3.951261  5.61879 0.000000</t>
  </si>
  <si>
    <t>mxreg2 -17.964440    2.759348 -6.51039 0.000000</t>
  </si>
  <si>
    <t>mxreg3  19.762421    4.209450  4.69477 0.000003</t>
  </si>
  <si>
    <t>mxreg4 -19.436588    3.795057 -5.12155 0.000000</t>
  </si>
  <si>
    <t>mxreg5 -21.465344    4.100759 -5.23448 0.000000</t>
  </si>
  <si>
    <t>omega    0.232423    0.289030  0.80415 0.421311</t>
  </si>
  <si>
    <t>alpha1   0.113537    0.030308  3.74611 0.000180</t>
  </si>
  <si>
    <t>beta1    0.885463    0.044135 20.06256 0.000000</t>
  </si>
  <si>
    <t>shape    3.482769    0.353191  9.86087 0.000000</t>
  </si>
  <si>
    <t>mu       0.075171    0.195324    0.38485  0.70035</t>
  </si>
  <si>
    <t>archm    0.011186    0.009410    1.18877  0.23453</t>
  </si>
  <si>
    <t>mxreg1  22.201288    0.267431   83.01702  0.00000</t>
  </si>
  <si>
    <t>mxreg2 -17.964440    0.115865 -155.04669  0.00000</t>
  </si>
  <si>
    <t>mxreg3  19.762421    0.285923   69.11790  0.00000</t>
  </si>
  <si>
    <t>mxreg4 -19.436588    0.409195  -47.49956  0.00000</t>
  </si>
  <si>
    <t>mxreg5 -21.465344    0.317643  -67.57692  0.00000</t>
  </si>
  <si>
    <t>omega    0.232423    0.878065    0.26470  0.79124</t>
  </si>
  <si>
    <t>alpha1   0.113537    0.071439    1.58930  0.11199</t>
  </si>
  <si>
    <t>beta1    0.885463    0.128265    6.90338  0.00000</t>
  </si>
  <si>
    <t>shape    3.482769    0.614738    5.66545  0.00000</t>
  </si>
  <si>
    <t xml:space="preserve">LogLikelihood : -2954.049 </t>
  </si>
  <si>
    <t>Akaike       5.4206</t>
  </si>
  <si>
    <t>Bayes        5.4708</t>
  </si>
  <si>
    <t>Shibata      5.4204</t>
  </si>
  <si>
    <t>Hannan-Quinn 5.4396</t>
  </si>
  <si>
    <t>Lag[1]                      3.332 0.06796</t>
  </si>
  <si>
    <t>Lag[2*(p+q)+(p+q)-1][2]     3.638 0.09435</t>
  </si>
  <si>
    <t>Lag[4*(p+q)+(p+q)-1][5]     4.893 0.16181</t>
  </si>
  <si>
    <t>Lag[1]                    0.06051  0.8057</t>
  </si>
  <si>
    <t>Lag[2*(p+q)+(p+q)-1][5]   1.75627  0.6770</t>
  </si>
  <si>
    <t>Lag[4*(p+q)+(p+q)-1][9]   3.77677  0.6269</t>
  </si>
  <si>
    <t>ARCH Lag[3]     1.243 0.500 2.000  0.2649</t>
  </si>
  <si>
    <t>ARCH Lag[5]     3.705 1.440 1.667  0.2026</t>
  </si>
  <si>
    <t>ARCH Lag[7]     4.497 2.315 1.543  0.2805</t>
  </si>
  <si>
    <t>Joint Statistic:  10.1803</t>
  </si>
  <si>
    <t>mu     1.7822</t>
  </si>
  <si>
    <t>archm  0.8066</t>
  </si>
  <si>
    <t>mxreg1 0.4041</t>
  </si>
  <si>
    <t>mxreg2 0.5810</t>
  </si>
  <si>
    <t>mxreg3 0.9533</t>
  </si>
  <si>
    <t>mxreg4 0.4447</t>
  </si>
  <si>
    <t>mxreg5 0.3643</t>
  </si>
  <si>
    <t>omega  0.6051</t>
  </si>
  <si>
    <t>alpha1 2.0725</t>
  </si>
  <si>
    <t>beta1  1.2062</t>
  </si>
  <si>
    <t>shape  1.3507</t>
  </si>
  <si>
    <t xml:space="preserve">Sign Bias           0.2762 0.7824    </t>
  </si>
  <si>
    <t xml:space="preserve">Negative Sign Bias  0.8695 0.3848    </t>
  </si>
  <si>
    <t xml:space="preserve">Positive Sign Bias  1.4329 0.1522    </t>
  </si>
  <si>
    <t xml:space="preserve">Joint Effect        2.8129 0.4214    </t>
  </si>
  <si>
    <t>1    20     41.83     0.001867</t>
  </si>
  <si>
    <t>2    30     45.18     0.028277</t>
  </si>
  <si>
    <t>3    40     53.64     0.059378</t>
  </si>
  <si>
    <t>4    50     67.88     0.038235</t>
  </si>
  <si>
    <t xml:space="preserve">Elapsed time : 0.292583 </t>
  </si>
  <si>
    <t>mu       0.050034    0.289552  0.17280 0.862810</t>
  </si>
  <si>
    <t>archm    0.007657    0.018801  0.40726 0.683814</t>
  </si>
  <si>
    <t>mxreg1  22.443078    5.943582  3.77602 0.000159</t>
  </si>
  <si>
    <t>mxreg2 -13.415995    6.292032 -2.13222 0.032989</t>
  </si>
  <si>
    <t>mxreg3  20.002001    7.220962  2.76999 0.005606</t>
  </si>
  <si>
    <t>mxreg4 -19.168940    6.485144 -2.95582 0.003118</t>
  </si>
  <si>
    <t>mxreg5 -21.215808    7.265888 -2.91992 0.003501</t>
  </si>
  <si>
    <t>omega    1.260672    0.341239  3.69440 0.000220</t>
  </si>
  <si>
    <t>alpha1   0.089754    0.023994  3.74066 0.000184</t>
  </si>
  <si>
    <t>beta1    0.821864    0.036796 22.33570 0.000000</t>
  </si>
  <si>
    <t>gamma1   0.025008    0.028738  0.87021 0.384187</t>
  </si>
  <si>
    <t>mu       0.050034    0.299503   0.16706 0.867325</t>
  </si>
  <si>
    <t>archm    0.007657    0.017475   0.43815 0.661276</t>
  </si>
  <si>
    <t>mxreg1  22.443078    0.357430  62.79006 0.000000</t>
  </si>
  <si>
    <t>mxreg2 -13.415995    4.613532  -2.90797 0.003638</t>
  </si>
  <si>
    <t>mxreg3  20.002001    0.401122  49.86515 0.000000</t>
  </si>
  <si>
    <t>mxreg4 -19.168940    0.222100 -86.30776 0.000000</t>
  </si>
  <si>
    <t>mxreg5 -21.215808    0.341571 -62.11245 0.000000</t>
  </si>
  <si>
    <t>omega    1.260672    0.600109   2.10074 0.035664</t>
  </si>
  <si>
    <t>alpha1   0.089754    0.031592   2.84105 0.004497</t>
  </si>
  <si>
    <t>beta1    0.821864    0.057509  14.29100 0.000000</t>
  </si>
  <si>
    <t>gamma1   0.025008    0.046740   0.53504 0.592622</t>
  </si>
  <si>
    <t xml:space="preserve">LogLikelihood : -3042.385 </t>
  </si>
  <si>
    <t>Akaike       5.5821</t>
  </si>
  <si>
    <t>Bayes        5.6323</t>
  </si>
  <si>
    <t>Shibata      5.5819</t>
  </si>
  <si>
    <t>Hannan-Quinn 5.6011</t>
  </si>
  <si>
    <t>Lag[1]                      1.797  0.1801</t>
  </si>
  <si>
    <t>Lag[2*(p+q)+(p+q)-1][2]     2.155  0.2382</t>
  </si>
  <si>
    <t>Lag[4*(p+q)+(p+q)-1][5]     3.280  0.3583</t>
  </si>
  <si>
    <t>Lag[1]                     0.1079  0.7426</t>
  </si>
  <si>
    <t>Lag[2*(p+q)+(p+q)-1][5]    2.2541  0.5597</t>
  </si>
  <si>
    <t>Lag[4*(p+q)+(p+q)-1][9]    4.6216  0.4870</t>
  </si>
  <si>
    <t>ARCH Lag[3]    0.9728 0.500 2.000  0.3240</t>
  </si>
  <si>
    <t>ARCH Lag[5]    4.3989 1.440 1.667  0.1412</t>
  </si>
  <si>
    <t>ARCH Lag[7]    5.3067 2.315 1.543  0.1953</t>
  </si>
  <si>
    <t>Joint Statistic:  2.5047</t>
  </si>
  <si>
    <t>mu     0.7351003</t>
  </si>
  <si>
    <t>archm  0.4832721</t>
  </si>
  <si>
    <t>mxreg1 0.0943006</t>
  </si>
  <si>
    <t>mxreg2 0.0004767</t>
  </si>
  <si>
    <t>mxreg3 0.0961776</t>
  </si>
  <si>
    <t>mxreg4 0.1072515</t>
  </si>
  <si>
    <t>mxreg5 0.1253443</t>
  </si>
  <si>
    <t>omega  0.1184377</t>
  </si>
  <si>
    <t>alpha1 0.4023441</t>
  </si>
  <si>
    <t>beta1  0.3360866</t>
  </si>
  <si>
    <t>gamma1 0.3916554</t>
  </si>
  <si>
    <t xml:space="preserve">Sign Bias          1.20971 0.2267    </t>
  </si>
  <si>
    <t xml:space="preserve">Negative Sign Bias 0.06858 0.9453    </t>
  </si>
  <si>
    <t xml:space="preserve">Positive Sign Bias 1.41800 0.1565    </t>
  </si>
  <si>
    <t xml:space="preserve">Joint Effect       2.43173 0.4878    </t>
  </si>
  <si>
    <t>1    20     143.8    3.352e-21</t>
  </si>
  <si>
    <t>2    30     159.4    5.873e-20</t>
  </si>
  <si>
    <t>3    40     177.8    1.262e-19</t>
  </si>
  <si>
    <t>4    50     188.1    3.578e-18</t>
  </si>
  <si>
    <t xml:space="preserve">Elapsed time : 1.002728 </t>
  </si>
  <si>
    <t>mu       0.071267    0.147255  0.48397 0.628409</t>
  </si>
  <si>
    <t>archm    0.011759    0.009861  1.19248 0.233073</t>
  </si>
  <si>
    <t>mxreg1  22.187843    3.938471  5.63362 0.000000</t>
  </si>
  <si>
    <t>mxreg2 -17.970852    2.668800 -6.73368 0.000000</t>
  </si>
  <si>
    <t>mxreg3  19.705785    4.330399  4.55057 0.000005</t>
  </si>
  <si>
    <t>mxreg4 -19.430446    3.768463 -5.15607 0.000000</t>
  </si>
  <si>
    <t>mxreg5 -21.445354    3.961522 -5.41341 0.000000</t>
  </si>
  <si>
    <t>omega    0.210608    0.428461  0.49154 0.623041</t>
  </si>
  <si>
    <t>alpha1   0.119049    0.036469  3.26434 0.001097</t>
  </si>
  <si>
    <t>beta1    0.890359    0.067996 13.09435 0.000000</t>
  </si>
  <si>
    <t>gamma1  -0.020816    0.035787 -0.58167 0.560786</t>
  </si>
  <si>
    <t>shape    3.502093    0.414464  8.44970 0.000000</t>
  </si>
  <si>
    <t>mu       0.071267     0.31749    0.22447 0.822393</t>
  </si>
  <si>
    <t>archm    0.011759     0.01296    0.90733 0.364233</t>
  </si>
  <si>
    <t>mxreg1  22.187843     0.27596   80.40359 0.000000</t>
  </si>
  <si>
    <t>mxreg2 -17.970852     0.17700 -101.53224 0.000000</t>
  </si>
  <si>
    <t>mxreg3  19.705785     0.34033   57.90252 0.000000</t>
  </si>
  <si>
    <t>mxreg4 -19.430446     0.82168  -23.64716 0.000000</t>
  </si>
  <si>
    <t>mxreg5 -21.445354     0.36020  -59.53786 0.000000</t>
  </si>
  <si>
    <t>omega    0.210608     2.05993    0.10224 0.918566</t>
  </si>
  <si>
    <t>alpha1   0.119049     0.12778    0.93166 0.351512</t>
  </si>
  <si>
    <t>beta1    0.890359     0.32189    2.76606 0.005674</t>
  </si>
  <si>
    <t>gamma1  -0.020816     0.10644   -0.19556 0.844956</t>
  </si>
  <si>
    <t>shape    3.502093     1.37019    2.55592 0.010591</t>
  </si>
  <si>
    <t xml:space="preserve">LogLikelihood : -2953.814 </t>
  </si>
  <si>
    <t>Akaike       5.4220</t>
  </si>
  <si>
    <t>Bayes        5.4768</t>
  </si>
  <si>
    <t>Shibata      5.4217</t>
  </si>
  <si>
    <t>Hannan-Quinn 5.4427</t>
  </si>
  <si>
    <t>Lag[1]                      3.081 0.07919</t>
  </si>
  <si>
    <t>Lag[2*(p+q)+(p+q)-1][2]     3.340 0.11357</t>
  </si>
  <si>
    <t>Lag[4*(p+q)+(p+q)-1][5]     4.532 0.19471</t>
  </si>
  <si>
    <t>Lag[1]                    0.04896  0.8249</t>
  </si>
  <si>
    <t>Lag[2*(p+q)+(p+q)-1][5]   1.95119  0.6300</t>
  </si>
  <si>
    <t>Lag[4*(p+q)+(p+q)-1][9]   4.35568  0.5297</t>
  </si>
  <si>
    <t>ARCH Lag[3]     1.190 0.500 2.000  0.2752</t>
  </si>
  <si>
    <t>ARCH Lag[5]     4.310 1.440 1.667  0.1479</t>
  </si>
  <si>
    <t>ARCH Lag[7]     5.223 2.315 1.543  0.2030</t>
  </si>
  <si>
    <t>Joint Statistic:  10.2216</t>
  </si>
  <si>
    <t>mu     1.6406</t>
  </si>
  <si>
    <t>archm  0.7676</t>
  </si>
  <si>
    <t>mxreg1 0.3163</t>
  </si>
  <si>
    <t>mxreg2 0.3182</t>
  </si>
  <si>
    <t>mxreg3 0.2360</t>
  </si>
  <si>
    <t>mxreg4 0.8540</t>
  </si>
  <si>
    <t>mxreg5 0.3005</t>
  </si>
  <si>
    <t>omega  0.5574</t>
  </si>
  <si>
    <t>alpha1 2.0593</t>
  </si>
  <si>
    <t>beta1  1.2261</t>
  </si>
  <si>
    <t>gamma1 1.2243</t>
  </si>
  <si>
    <t>shape  1.2950</t>
  </si>
  <si>
    <t>Joint Statistic:         2.69 2.96 3.51</t>
  </si>
  <si>
    <t xml:space="preserve">Sign Bias           0.4051 0.6855    </t>
  </si>
  <si>
    <t xml:space="preserve">Negative Sign Bias  0.6968 0.4861    </t>
  </si>
  <si>
    <t xml:space="preserve">Positive Sign Bias  1.5579 0.1195    </t>
  </si>
  <si>
    <t xml:space="preserve">Joint Effect        2.9187 0.4043    </t>
  </si>
  <si>
    <t>1    20     41.10      0.00234</t>
  </si>
  <si>
    <t>2    30     47.48      0.01663</t>
  </si>
  <si>
    <t>3    40     57.22      0.02994</t>
  </si>
  <si>
    <t>4    50     68.25      0.03583</t>
  </si>
  <si>
    <t xml:space="preserve">Elapsed time : 0.8178461 </t>
  </si>
  <si>
    <t>GARCH(1,1) Norm</t>
  </si>
  <si>
    <t>GARCH(1,1) Std</t>
  </si>
  <si>
    <t>GARCH(1,1) iM Norm</t>
  </si>
  <si>
    <t>GARCH(1,1) iM Std</t>
  </si>
  <si>
    <t>GJR-GARCH(1,1) Norm</t>
  </si>
  <si>
    <t>GJR-GARCH(1,1) Std</t>
  </si>
  <si>
    <t>GJR-GARCH(1,1) iM Norm</t>
  </si>
  <si>
    <t>GJR-GARCH(1,1) iM Std</t>
  </si>
  <si>
    <t>E-GARCH(1,1) Norm</t>
  </si>
  <si>
    <t>E-GARCH(1,1) Std</t>
  </si>
  <si>
    <t>Akaike</t>
  </si>
  <si>
    <t>Bayes</t>
  </si>
  <si>
    <t>Shibata</t>
  </si>
  <si>
    <t>Hannan-Quinn</t>
  </si>
  <si>
    <t># Specyfikacja</t>
  </si>
  <si>
    <t>specification &lt;- ugarchspec(variance.model = list(model = "eGARCH", garchOrder = c(1,1),</t>
  </si>
  <si>
    <t xml:space="preserve">                                                  submodel = NULL,</t>
  </si>
  <si>
    <t xml:space="preserve">                                                  external.regressors = NULL,</t>
  </si>
  <si>
    <t xml:space="preserve">                                                  variance.targeting = FALSE),</t>
  </si>
  <si>
    <t xml:space="preserve">                            mean.model = list(armaOrder = c(0,0), </t>
  </si>
  <si>
    <t xml:space="preserve">                                              include.mean = TRUE,</t>
  </si>
  <si>
    <t xml:space="preserve">                                              archm = TRUE, </t>
  </si>
  <si>
    <t xml:space="preserve">                                              archpow = 2, </t>
  </si>
  <si>
    <t xml:space="preserve">                                              arfima = FALSE, </t>
  </si>
  <si>
    <t xml:space="preserve">                                              external.regressors = dummy,</t>
  </si>
  <si>
    <t xml:space="preserve">                                              archex = FALSE),</t>
  </si>
  <si>
    <t xml:space="preserve">                            distribution.model = "norm",</t>
  </si>
  <si>
    <t xml:space="preserve">                            start.pars = list(),</t>
  </si>
  <si>
    <t xml:space="preserve">                            fixed.pars = list())</t>
  </si>
  <si>
    <t># Estymacja</t>
  </si>
  <si>
    <t xml:space="preserve">ar0.egarch11.nm.norm &lt;- ugarchfit(data = rate, </t>
  </si>
  <si>
    <t xml:space="preserve">                               spec = specification,</t>
  </si>
  <si>
    <t xml:space="preserve">                               solver = "hybrid")</t>
  </si>
  <si>
    <t># Analiza</t>
  </si>
  <si>
    <t>show(ar0.egarch11.nm.norm)</t>
  </si>
  <si>
    <t>plot(ar0.egarch11.nm.norm)</t>
  </si>
  <si>
    <t>ar0.egarch11.nm.norm.vcov &lt;- vcov(ar0.egarch11.nm.norm, robus=TRUE)</t>
  </si>
  <si>
    <t xml:space="preserve">Error in .meqstartpars(pars, arglist) : </t>
  </si>
  <si>
    <t>ugarchfit--&gt;error: could not find appropriate starting values for recursion</t>
  </si>
  <si>
    <t>In addition: Warning messages:</t>
  </si>
  <si>
    <t xml:space="preserve">1: In .egarchfit(spec = spec, data = data, out.sample = out.sample,  : </t>
  </si>
  <si>
    <t>ugarchfit--&gt;warning: solver failer to converge.</t>
  </si>
  <si>
    <t xml:space="preserve">2: In .egarchfit(spec = spec, data = data, out.sample = out.sample,  : </t>
  </si>
  <si>
    <t xml:space="preserve">                            distribution.model = "std",</t>
  </si>
  <si>
    <t xml:space="preserve">ar0.egarch11.nm.std &lt;- ugarchfit(data = rate, </t>
  </si>
  <si>
    <t xml:space="preserve">                              spec = specification,</t>
  </si>
  <si>
    <t xml:space="preserve">                              solver = "hybrid")</t>
  </si>
  <si>
    <t>show(ar0.egarch11.nm.std)</t>
  </si>
  <si>
    <t>plot(ar0.egarch11.nm.std)</t>
  </si>
  <si>
    <t>ar0.egarch11.nm.std.vcov &lt;- vcov(ar0.egarch11.nm.std, robus=TRUE)</t>
  </si>
  <si>
    <t># AR(0) - E - GARCH(1,1) in-Mean Student</t>
  </si>
  <si>
    <t># AR(0) - E - GARCH(1,1) in-Mean Normalny</t>
  </si>
  <si>
    <t>p =</t>
  </si>
  <si>
    <t>T - p =</t>
  </si>
  <si>
    <t>E-GARCH(1,1) iM Norm</t>
  </si>
  <si>
    <t>E-GARCH(1,1) iM Std</t>
  </si>
  <si>
    <t>Nie udało się dokonać estymacji -&gt; arkusze zawierają kod i błąd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</si>
</sst>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sz val="10"/>
      <color rgb="FFC5060B"/>
      <name val="Lucida Console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6">
    <xf numFmtId="0" fontId="0" fillId="0" borderId="0" xfId="0"/>
    <xf numFmtId="14" fontId="0" fillId="0" borderId="0" xfId="0" applyNumberFormat="1"/>
    <xf numFmtId="2" fontId="0" fillId="0" borderId="0" xfId="0" applyNumberFormat="1"/>
    <xf numFmtId="14" fontId="0" fillId="2" borderId="0" xfId="0" applyNumberFormat="1" applyFill="1"/>
    <xf numFmtId="2" fontId="0" fillId="2" borderId="0" xfId="0" applyNumberFormat="1" applyFill="1"/>
    <xf numFmtId="0" fontId="0" fillId="0" borderId="0" xfId="0" applyAlignment="1">
      <alignment horizontal="center" vertical="center"/>
    </xf>
    <xf numFmtId="0" fontId="2" fillId="0" borderId="0" xfId="1"/>
    <xf numFmtId="0" fontId="3" fillId="0" borderId="0" xfId="0" applyFont="1"/>
    <xf numFmtId="0" fontId="0" fillId="0" borderId="4" xfId="0" applyBorder="1"/>
    <xf numFmtId="0" fontId="4" fillId="0" borderId="5" xfId="0" applyFont="1" applyBorder="1" applyAlignment="1">
      <alignment horizontal="center"/>
    </xf>
    <xf numFmtId="0" fontId="0" fillId="0" borderId="5" xfId="0" applyBorder="1"/>
    <xf numFmtId="0" fontId="0" fillId="0" borderId="7" xfId="0" applyBorder="1"/>
    <xf numFmtId="0" fontId="4" fillId="0" borderId="8" xfId="0" applyFont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1" fontId="0" fillId="0" borderId="0" xfId="0" applyNumberFormat="1"/>
    <xf numFmtId="0" fontId="7" fillId="3" borderId="0" xfId="0" applyFont="1" applyFill="1" applyAlignment="1">
      <alignment vertical="center"/>
    </xf>
    <xf numFmtId="0" fontId="0" fillId="3" borderId="0" xfId="0" applyFill="1"/>
    <xf numFmtId="0" fontId="0" fillId="3" borderId="0" xfId="0" applyFill="1" applyAlignment="1">
      <alignment vertical="center"/>
    </xf>
    <xf numFmtId="0" fontId="0" fillId="0" borderId="21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8" fillId="3" borderId="0" xfId="0" applyFont="1" applyFill="1" applyAlignment="1">
      <alignment vertic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Continuous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</cellXfs>
  <cellStyles count="2">
    <cellStyle name="Hiperłącze" xfId="1" builtinId="8"/>
    <cellStyle name="Normalny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Bitcoin</a:t>
            </a:r>
            <a:r>
              <a:rPr lang="pl-PL" baseline="0"/>
              <a:t>/USD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'original data'!$A$2:$A$4954</c:f>
              <c:numCache>
                <c:formatCode>m/d/yyyy</c:formatCode>
                <c:ptCount val="4953"/>
                <c:pt idx="0">
                  <c:v>40376</c:v>
                </c:pt>
                <c:pt idx="1">
                  <c:v>40377</c:v>
                </c:pt>
                <c:pt idx="2">
                  <c:v>40378</c:v>
                </c:pt>
                <c:pt idx="3">
                  <c:v>40379</c:v>
                </c:pt>
                <c:pt idx="4">
                  <c:v>40380</c:v>
                </c:pt>
                <c:pt idx="5">
                  <c:v>40381</c:v>
                </c:pt>
                <c:pt idx="6">
                  <c:v>40382</c:v>
                </c:pt>
                <c:pt idx="7">
                  <c:v>40383</c:v>
                </c:pt>
                <c:pt idx="8">
                  <c:v>40384</c:v>
                </c:pt>
                <c:pt idx="9">
                  <c:v>40385</c:v>
                </c:pt>
                <c:pt idx="10">
                  <c:v>40386</c:v>
                </c:pt>
                <c:pt idx="11">
                  <c:v>40387</c:v>
                </c:pt>
                <c:pt idx="12">
                  <c:v>40388</c:v>
                </c:pt>
                <c:pt idx="13">
                  <c:v>40389</c:v>
                </c:pt>
                <c:pt idx="14">
                  <c:v>40390</c:v>
                </c:pt>
                <c:pt idx="15">
                  <c:v>40391</c:v>
                </c:pt>
                <c:pt idx="16">
                  <c:v>40392</c:v>
                </c:pt>
                <c:pt idx="17">
                  <c:v>40393</c:v>
                </c:pt>
                <c:pt idx="18">
                  <c:v>40394</c:v>
                </c:pt>
                <c:pt idx="19">
                  <c:v>40395</c:v>
                </c:pt>
                <c:pt idx="20">
                  <c:v>40396</c:v>
                </c:pt>
                <c:pt idx="21">
                  <c:v>40397</c:v>
                </c:pt>
                <c:pt idx="22">
                  <c:v>40398</c:v>
                </c:pt>
                <c:pt idx="23">
                  <c:v>40399</c:v>
                </c:pt>
                <c:pt idx="24">
                  <c:v>40400</c:v>
                </c:pt>
                <c:pt idx="25">
                  <c:v>40401</c:v>
                </c:pt>
                <c:pt idx="26">
                  <c:v>40402</c:v>
                </c:pt>
                <c:pt idx="27">
                  <c:v>40403</c:v>
                </c:pt>
                <c:pt idx="28">
                  <c:v>40404</c:v>
                </c:pt>
                <c:pt idx="29">
                  <c:v>40405</c:v>
                </c:pt>
                <c:pt idx="30">
                  <c:v>40406</c:v>
                </c:pt>
                <c:pt idx="31">
                  <c:v>40407</c:v>
                </c:pt>
                <c:pt idx="32">
                  <c:v>40408</c:v>
                </c:pt>
                <c:pt idx="33">
                  <c:v>40409</c:v>
                </c:pt>
                <c:pt idx="34">
                  <c:v>40410</c:v>
                </c:pt>
                <c:pt idx="35">
                  <c:v>40411</c:v>
                </c:pt>
                <c:pt idx="36">
                  <c:v>40412</c:v>
                </c:pt>
                <c:pt idx="37">
                  <c:v>40413</c:v>
                </c:pt>
                <c:pt idx="38">
                  <c:v>40414</c:v>
                </c:pt>
                <c:pt idx="39">
                  <c:v>40415</c:v>
                </c:pt>
                <c:pt idx="40">
                  <c:v>40416</c:v>
                </c:pt>
                <c:pt idx="41">
                  <c:v>40417</c:v>
                </c:pt>
                <c:pt idx="42">
                  <c:v>40418</c:v>
                </c:pt>
                <c:pt idx="43">
                  <c:v>40419</c:v>
                </c:pt>
                <c:pt idx="44">
                  <c:v>40420</c:v>
                </c:pt>
                <c:pt idx="45">
                  <c:v>40421</c:v>
                </c:pt>
                <c:pt idx="46">
                  <c:v>40422</c:v>
                </c:pt>
                <c:pt idx="47">
                  <c:v>40423</c:v>
                </c:pt>
                <c:pt idx="48">
                  <c:v>40424</c:v>
                </c:pt>
                <c:pt idx="49">
                  <c:v>40425</c:v>
                </c:pt>
                <c:pt idx="50">
                  <c:v>40426</c:v>
                </c:pt>
                <c:pt idx="51">
                  <c:v>40427</c:v>
                </c:pt>
                <c:pt idx="52">
                  <c:v>40428</c:v>
                </c:pt>
                <c:pt idx="53">
                  <c:v>40429</c:v>
                </c:pt>
                <c:pt idx="54">
                  <c:v>40430</c:v>
                </c:pt>
                <c:pt idx="55">
                  <c:v>40431</c:v>
                </c:pt>
                <c:pt idx="56">
                  <c:v>40432</c:v>
                </c:pt>
                <c:pt idx="57">
                  <c:v>40433</c:v>
                </c:pt>
                <c:pt idx="58">
                  <c:v>40434</c:v>
                </c:pt>
                <c:pt idx="59">
                  <c:v>40435</c:v>
                </c:pt>
                <c:pt idx="60">
                  <c:v>40436</c:v>
                </c:pt>
                <c:pt idx="61">
                  <c:v>40437</c:v>
                </c:pt>
                <c:pt idx="62">
                  <c:v>40438</c:v>
                </c:pt>
                <c:pt idx="63">
                  <c:v>40439</c:v>
                </c:pt>
                <c:pt idx="64">
                  <c:v>40440</c:v>
                </c:pt>
                <c:pt idx="65">
                  <c:v>40441</c:v>
                </c:pt>
                <c:pt idx="66">
                  <c:v>40442</c:v>
                </c:pt>
                <c:pt idx="67">
                  <c:v>40443</c:v>
                </c:pt>
                <c:pt idx="68">
                  <c:v>40444</c:v>
                </c:pt>
                <c:pt idx="69">
                  <c:v>40445</c:v>
                </c:pt>
                <c:pt idx="70">
                  <c:v>40446</c:v>
                </c:pt>
                <c:pt idx="71">
                  <c:v>40447</c:v>
                </c:pt>
                <c:pt idx="72">
                  <c:v>40448</c:v>
                </c:pt>
                <c:pt idx="73">
                  <c:v>40449</c:v>
                </c:pt>
                <c:pt idx="74">
                  <c:v>40450</c:v>
                </c:pt>
                <c:pt idx="75">
                  <c:v>40451</c:v>
                </c:pt>
                <c:pt idx="76">
                  <c:v>40452</c:v>
                </c:pt>
                <c:pt idx="77">
                  <c:v>40453</c:v>
                </c:pt>
                <c:pt idx="78">
                  <c:v>40454</c:v>
                </c:pt>
                <c:pt idx="79">
                  <c:v>40455</c:v>
                </c:pt>
                <c:pt idx="80">
                  <c:v>40456</c:v>
                </c:pt>
                <c:pt idx="81">
                  <c:v>40457</c:v>
                </c:pt>
                <c:pt idx="82">
                  <c:v>40458</c:v>
                </c:pt>
                <c:pt idx="83">
                  <c:v>40459</c:v>
                </c:pt>
                <c:pt idx="84">
                  <c:v>40460</c:v>
                </c:pt>
                <c:pt idx="85">
                  <c:v>40461</c:v>
                </c:pt>
                <c:pt idx="86">
                  <c:v>40462</c:v>
                </c:pt>
                <c:pt idx="87">
                  <c:v>40463</c:v>
                </c:pt>
                <c:pt idx="88">
                  <c:v>40464</c:v>
                </c:pt>
                <c:pt idx="89">
                  <c:v>40465</c:v>
                </c:pt>
                <c:pt idx="90">
                  <c:v>40466</c:v>
                </c:pt>
                <c:pt idx="91">
                  <c:v>40467</c:v>
                </c:pt>
                <c:pt idx="92">
                  <c:v>40468</c:v>
                </c:pt>
                <c:pt idx="93">
                  <c:v>40469</c:v>
                </c:pt>
                <c:pt idx="94">
                  <c:v>40470</c:v>
                </c:pt>
                <c:pt idx="95">
                  <c:v>40471</c:v>
                </c:pt>
                <c:pt idx="96">
                  <c:v>40472</c:v>
                </c:pt>
                <c:pt idx="97">
                  <c:v>40473</c:v>
                </c:pt>
                <c:pt idx="98">
                  <c:v>40474</c:v>
                </c:pt>
                <c:pt idx="99">
                  <c:v>40475</c:v>
                </c:pt>
                <c:pt idx="100">
                  <c:v>40476</c:v>
                </c:pt>
                <c:pt idx="101">
                  <c:v>40477</c:v>
                </c:pt>
                <c:pt idx="102">
                  <c:v>40478</c:v>
                </c:pt>
                <c:pt idx="103">
                  <c:v>40479</c:v>
                </c:pt>
                <c:pt idx="104">
                  <c:v>40480</c:v>
                </c:pt>
                <c:pt idx="105">
                  <c:v>40481</c:v>
                </c:pt>
                <c:pt idx="106">
                  <c:v>40482</c:v>
                </c:pt>
                <c:pt idx="107">
                  <c:v>40483</c:v>
                </c:pt>
                <c:pt idx="108">
                  <c:v>40484</c:v>
                </c:pt>
                <c:pt idx="109">
                  <c:v>40485</c:v>
                </c:pt>
                <c:pt idx="110">
                  <c:v>40486</c:v>
                </c:pt>
                <c:pt idx="111">
                  <c:v>40487</c:v>
                </c:pt>
                <c:pt idx="112">
                  <c:v>40488</c:v>
                </c:pt>
                <c:pt idx="113">
                  <c:v>40489</c:v>
                </c:pt>
                <c:pt idx="114">
                  <c:v>40490</c:v>
                </c:pt>
                <c:pt idx="115">
                  <c:v>40491</c:v>
                </c:pt>
                <c:pt idx="116">
                  <c:v>40492</c:v>
                </c:pt>
                <c:pt idx="117">
                  <c:v>40493</c:v>
                </c:pt>
                <c:pt idx="118">
                  <c:v>40494</c:v>
                </c:pt>
                <c:pt idx="119">
                  <c:v>40495</c:v>
                </c:pt>
                <c:pt idx="120">
                  <c:v>40496</c:v>
                </c:pt>
                <c:pt idx="121">
                  <c:v>40497</c:v>
                </c:pt>
                <c:pt idx="122">
                  <c:v>40498</c:v>
                </c:pt>
                <c:pt idx="123">
                  <c:v>40499</c:v>
                </c:pt>
                <c:pt idx="124">
                  <c:v>40500</c:v>
                </c:pt>
                <c:pt idx="125">
                  <c:v>40501</c:v>
                </c:pt>
                <c:pt idx="126">
                  <c:v>40502</c:v>
                </c:pt>
                <c:pt idx="127">
                  <c:v>40503</c:v>
                </c:pt>
                <c:pt idx="128">
                  <c:v>40504</c:v>
                </c:pt>
                <c:pt idx="129">
                  <c:v>40505</c:v>
                </c:pt>
                <c:pt idx="130">
                  <c:v>40506</c:v>
                </c:pt>
                <c:pt idx="131">
                  <c:v>40507</c:v>
                </c:pt>
                <c:pt idx="132">
                  <c:v>40508</c:v>
                </c:pt>
                <c:pt idx="133">
                  <c:v>40509</c:v>
                </c:pt>
                <c:pt idx="134">
                  <c:v>40510</c:v>
                </c:pt>
                <c:pt idx="135">
                  <c:v>40511</c:v>
                </c:pt>
                <c:pt idx="136">
                  <c:v>40512</c:v>
                </c:pt>
                <c:pt idx="137">
                  <c:v>40513</c:v>
                </c:pt>
                <c:pt idx="138">
                  <c:v>40514</c:v>
                </c:pt>
                <c:pt idx="139">
                  <c:v>40515</c:v>
                </c:pt>
                <c:pt idx="140">
                  <c:v>40516</c:v>
                </c:pt>
                <c:pt idx="141">
                  <c:v>40517</c:v>
                </c:pt>
                <c:pt idx="142">
                  <c:v>40518</c:v>
                </c:pt>
                <c:pt idx="143">
                  <c:v>40519</c:v>
                </c:pt>
                <c:pt idx="144">
                  <c:v>40520</c:v>
                </c:pt>
                <c:pt idx="145">
                  <c:v>40521</c:v>
                </c:pt>
                <c:pt idx="146">
                  <c:v>40522</c:v>
                </c:pt>
                <c:pt idx="147">
                  <c:v>40523</c:v>
                </c:pt>
                <c:pt idx="148">
                  <c:v>40524</c:v>
                </c:pt>
                <c:pt idx="149">
                  <c:v>40525</c:v>
                </c:pt>
                <c:pt idx="150">
                  <c:v>40526</c:v>
                </c:pt>
                <c:pt idx="151">
                  <c:v>40527</c:v>
                </c:pt>
                <c:pt idx="152">
                  <c:v>40528</c:v>
                </c:pt>
                <c:pt idx="153">
                  <c:v>40529</c:v>
                </c:pt>
                <c:pt idx="154">
                  <c:v>40530</c:v>
                </c:pt>
                <c:pt idx="155">
                  <c:v>40531</c:v>
                </c:pt>
                <c:pt idx="156">
                  <c:v>40532</c:v>
                </c:pt>
                <c:pt idx="157">
                  <c:v>40533</c:v>
                </c:pt>
                <c:pt idx="158">
                  <c:v>40534</c:v>
                </c:pt>
                <c:pt idx="159">
                  <c:v>40535</c:v>
                </c:pt>
                <c:pt idx="160">
                  <c:v>40536</c:v>
                </c:pt>
                <c:pt idx="161">
                  <c:v>40537</c:v>
                </c:pt>
                <c:pt idx="162">
                  <c:v>40538</c:v>
                </c:pt>
                <c:pt idx="163">
                  <c:v>40539</c:v>
                </c:pt>
                <c:pt idx="164">
                  <c:v>40540</c:v>
                </c:pt>
                <c:pt idx="165">
                  <c:v>40541</c:v>
                </c:pt>
                <c:pt idx="166">
                  <c:v>40542</c:v>
                </c:pt>
                <c:pt idx="167">
                  <c:v>40543</c:v>
                </c:pt>
                <c:pt idx="168">
                  <c:v>40544</c:v>
                </c:pt>
                <c:pt idx="169">
                  <c:v>40545</c:v>
                </c:pt>
                <c:pt idx="170">
                  <c:v>40546</c:v>
                </c:pt>
                <c:pt idx="171">
                  <c:v>40547</c:v>
                </c:pt>
                <c:pt idx="172">
                  <c:v>40548</c:v>
                </c:pt>
                <c:pt idx="173">
                  <c:v>40549</c:v>
                </c:pt>
                <c:pt idx="174">
                  <c:v>40550</c:v>
                </c:pt>
                <c:pt idx="175">
                  <c:v>40551</c:v>
                </c:pt>
                <c:pt idx="176">
                  <c:v>40552</c:v>
                </c:pt>
                <c:pt idx="177">
                  <c:v>40553</c:v>
                </c:pt>
                <c:pt idx="178">
                  <c:v>40554</c:v>
                </c:pt>
                <c:pt idx="179">
                  <c:v>40555</c:v>
                </c:pt>
                <c:pt idx="180">
                  <c:v>40556</c:v>
                </c:pt>
                <c:pt idx="181">
                  <c:v>40557</c:v>
                </c:pt>
                <c:pt idx="182">
                  <c:v>40558</c:v>
                </c:pt>
                <c:pt idx="183">
                  <c:v>40559</c:v>
                </c:pt>
                <c:pt idx="184">
                  <c:v>40560</c:v>
                </c:pt>
                <c:pt idx="185">
                  <c:v>40561</c:v>
                </c:pt>
                <c:pt idx="186">
                  <c:v>40562</c:v>
                </c:pt>
                <c:pt idx="187">
                  <c:v>40563</c:v>
                </c:pt>
                <c:pt idx="188">
                  <c:v>40564</c:v>
                </c:pt>
                <c:pt idx="189">
                  <c:v>40565</c:v>
                </c:pt>
                <c:pt idx="190">
                  <c:v>40566</c:v>
                </c:pt>
                <c:pt idx="191">
                  <c:v>40567</c:v>
                </c:pt>
                <c:pt idx="192">
                  <c:v>40568</c:v>
                </c:pt>
                <c:pt idx="193">
                  <c:v>40569</c:v>
                </c:pt>
                <c:pt idx="194">
                  <c:v>40570</c:v>
                </c:pt>
                <c:pt idx="195">
                  <c:v>40571</c:v>
                </c:pt>
                <c:pt idx="196">
                  <c:v>40572</c:v>
                </c:pt>
                <c:pt idx="197">
                  <c:v>40573</c:v>
                </c:pt>
                <c:pt idx="198">
                  <c:v>40574</c:v>
                </c:pt>
                <c:pt idx="199">
                  <c:v>40575</c:v>
                </c:pt>
                <c:pt idx="200">
                  <c:v>40576</c:v>
                </c:pt>
                <c:pt idx="201">
                  <c:v>40577</c:v>
                </c:pt>
                <c:pt idx="202">
                  <c:v>40578</c:v>
                </c:pt>
                <c:pt idx="203">
                  <c:v>40579</c:v>
                </c:pt>
                <c:pt idx="204">
                  <c:v>40580</c:v>
                </c:pt>
                <c:pt idx="205">
                  <c:v>40581</c:v>
                </c:pt>
                <c:pt idx="206">
                  <c:v>40582</c:v>
                </c:pt>
                <c:pt idx="207">
                  <c:v>40583</c:v>
                </c:pt>
                <c:pt idx="208">
                  <c:v>40584</c:v>
                </c:pt>
                <c:pt idx="209">
                  <c:v>40585</c:v>
                </c:pt>
                <c:pt idx="210">
                  <c:v>40586</c:v>
                </c:pt>
                <c:pt idx="211">
                  <c:v>40587</c:v>
                </c:pt>
                <c:pt idx="212">
                  <c:v>40588</c:v>
                </c:pt>
                <c:pt idx="213">
                  <c:v>40589</c:v>
                </c:pt>
                <c:pt idx="214">
                  <c:v>40590</c:v>
                </c:pt>
                <c:pt idx="215">
                  <c:v>40591</c:v>
                </c:pt>
                <c:pt idx="216">
                  <c:v>40592</c:v>
                </c:pt>
                <c:pt idx="217">
                  <c:v>40593</c:v>
                </c:pt>
                <c:pt idx="218">
                  <c:v>40594</c:v>
                </c:pt>
                <c:pt idx="219">
                  <c:v>40595</c:v>
                </c:pt>
                <c:pt idx="220">
                  <c:v>40596</c:v>
                </c:pt>
                <c:pt idx="221">
                  <c:v>40597</c:v>
                </c:pt>
                <c:pt idx="222">
                  <c:v>40598</c:v>
                </c:pt>
                <c:pt idx="223">
                  <c:v>40599</c:v>
                </c:pt>
                <c:pt idx="224">
                  <c:v>40600</c:v>
                </c:pt>
                <c:pt idx="225">
                  <c:v>40601</c:v>
                </c:pt>
                <c:pt idx="226">
                  <c:v>40602</c:v>
                </c:pt>
                <c:pt idx="227">
                  <c:v>40603</c:v>
                </c:pt>
                <c:pt idx="228">
                  <c:v>40604</c:v>
                </c:pt>
                <c:pt idx="229">
                  <c:v>40605</c:v>
                </c:pt>
                <c:pt idx="230">
                  <c:v>40606</c:v>
                </c:pt>
                <c:pt idx="231">
                  <c:v>40607</c:v>
                </c:pt>
                <c:pt idx="232">
                  <c:v>40608</c:v>
                </c:pt>
                <c:pt idx="233">
                  <c:v>40609</c:v>
                </c:pt>
                <c:pt idx="234">
                  <c:v>40610</c:v>
                </c:pt>
                <c:pt idx="235">
                  <c:v>40611</c:v>
                </c:pt>
                <c:pt idx="236">
                  <c:v>40612</c:v>
                </c:pt>
                <c:pt idx="237">
                  <c:v>40613</c:v>
                </c:pt>
                <c:pt idx="238">
                  <c:v>40614</c:v>
                </c:pt>
                <c:pt idx="239">
                  <c:v>40615</c:v>
                </c:pt>
                <c:pt idx="240">
                  <c:v>40616</c:v>
                </c:pt>
                <c:pt idx="241">
                  <c:v>40617</c:v>
                </c:pt>
                <c:pt idx="242">
                  <c:v>40618</c:v>
                </c:pt>
                <c:pt idx="243">
                  <c:v>40619</c:v>
                </c:pt>
                <c:pt idx="244">
                  <c:v>40620</c:v>
                </c:pt>
                <c:pt idx="245">
                  <c:v>40621</c:v>
                </c:pt>
                <c:pt idx="246">
                  <c:v>40622</c:v>
                </c:pt>
                <c:pt idx="247">
                  <c:v>40623</c:v>
                </c:pt>
                <c:pt idx="248">
                  <c:v>40624</c:v>
                </c:pt>
                <c:pt idx="249">
                  <c:v>40625</c:v>
                </c:pt>
                <c:pt idx="250">
                  <c:v>40626</c:v>
                </c:pt>
                <c:pt idx="251">
                  <c:v>40627</c:v>
                </c:pt>
                <c:pt idx="252">
                  <c:v>40628</c:v>
                </c:pt>
                <c:pt idx="253">
                  <c:v>40629</c:v>
                </c:pt>
                <c:pt idx="254">
                  <c:v>40630</c:v>
                </c:pt>
                <c:pt idx="255">
                  <c:v>40631</c:v>
                </c:pt>
                <c:pt idx="256">
                  <c:v>40632</c:v>
                </c:pt>
                <c:pt idx="257">
                  <c:v>40633</c:v>
                </c:pt>
                <c:pt idx="258">
                  <c:v>40634</c:v>
                </c:pt>
                <c:pt idx="259">
                  <c:v>40635</c:v>
                </c:pt>
                <c:pt idx="260">
                  <c:v>40636</c:v>
                </c:pt>
                <c:pt idx="261">
                  <c:v>40637</c:v>
                </c:pt>
                <c:pt idx="262">
                  <c:v>40638</c:v>
                </c:pt>
                <c:pt idx="263">
                  <c:v>40639</c:v>
                </c:pt>
                <c:pt idx="264">
                  <c:v>40640</c:v>
                </c:pt>
                <c:pt idx="265">
                  <c:v>40641</c:v>
                </c:pt>
                <c:pt idx="266">
                  <c:v>40642</c:v>
                </c:pt>
                <c:pt idx="267">
                  <c:v>40643</c:v>
                </c:pt>
                <c:pt idx="268">
                  <c:v>40644</c:v>
                </c:pt>
                <c:pt idx="269">
                  <c:v>40645</c:v>
                </c:pt>
                <c:pt idx="270">
                  <c:v>40646</c:v>
                </c:pt>
                <c:pt idx="271">
                  <c:v>40647</c:v>
                </c:pt>
                <c:pt idx="272">
                  <c:v>40648</c:v>
                </c:pt>
                <c:pt idx="273">
                  <c:v>40649</c:v>
                </c:pt>
                <c:pt idx="274">
                  <c:v>40650</c:v>
                </c:pt>
                <c:pt idx="275">
                  <c:v>40651</c:v>
                </c:pt>
                <c:pt idx="276">
                  <c:v>40652</c:v>
                </c:pt>
                <c:pt idx="277">
                  <c:v>40653</c:v>
                </c:pt>
                <c:pt idx="278">
                  <c:v>40654</c:v>
                </c:pt>
                <c:pt idx="279">
                  <c:v>40655</c:v>
                </c:pt>
                <c:pt idx="280">
                  <c:v>40656</c:v>
                </c:pt>
                <c:pt idx="281">
                  <c:v>40657</c:v>
                </c:pt>
                <c:pt idx="282">
                  <c:v>40658</c:v>
                </c:pt>
                <c:pt idx="283">
                  <c:v>40659</c:v>
                </c:pt>
                <c:pt idx="284">
                  <c:v>40660</c:v>
                </c:pt>
                <c:pt idx="285">
                  <c:v>40661</c:v>
                </c:pt>
                <c:pt idx="286">
                  <c:v>40662</c:v>
                </c:pt>
                <c:pt idx="287">
                  <c:v>40663</c:v>
                </c:pt>
                <c:pt idx="288">
                  <c:v>40664</c:v>
                </c:pt>
                <c:pt idx="289">
                  <c:v>40665</c:v>
                </c:pt>
                <c:pt idx="290">
                  <c:v>40666</c:v>
                </c:pt>
                <c:pt idx="291">
                  <c:v>40667</c:v>
                </c:pt>
                <c:pt idx="292">
                  <c:v>40668</c:v>
                </c:pt>
                <c:pt idx="293">
                  <c:v>40669</c:v>
                </c:pt>
                <c:pt idx="294">
                  <c:v>40670</c:v>
                </c:pt>
                <c:pt idx="295">
                  <c:v>40671</c:v>
                </c:pt>
                <c:pt idx="296">
                  <c:v>40672</c:v>
                </c:pt>
                <c:pt idx="297">
                  <c:v>40673</c:v>
                </c:pt>
                <c:pt idx="298">
                  <c:v>40674</c:v>
                </c:pt>
                <c:pt idx="299">
                  <c:v>40675</c:v>
                </c:pt>
                <c:pt idx="300">
                  <c:v>40676</c:v>
                </c:pt>
                <c:pt idx="301">
                  <c:v>40677</c:v>
                </c:pt>
                <c:pt idx="302">
                  <c:v>40678</c:v>
                </c:pt>
                <c:pt idx="303">
                  <c:v>40679</c:v>
                </c:pt>
                <c:pt idx="304">
                  <c:v>40680</c:v>
                </c:pt>
                <c:pt idx="305">
                  <c:v>40681</c:v>
                </c:pt>
                <c:pt idx="306">
                  <c:v>40682</c:v>
                </c:pt>
                <c:pt idx="307">
                  <c:v>40683</c:v>
                </c:pt>
                <c:pt idx="308">
                  <c:v>40684</c:v>
                </c:pt>
                <c:pt idx="309">
                  <c:v>40685</c:v>
                </c:pt>
                <c:pt idx="310">
                  <c:v>40686</c:v>
                </c:pt>
                <c:pt idx="311">
                  <c:v>40687</c:v>
                </c:pt>
                <c:pt idx="312">
                  <c:v>40688</c:v>
                </c:pt>
                <c:pt idx="313">
                  <c:v>40689</c:v>
                </c:pt>
                <c:pt idx="314">
                  <c:v>40690</c:v>
                </c:pt>
                <c:pt idx="315">
                  <c:v>40691</c:v>
                </c:pt>
                <c:pt idx="316">
                  <c:v>40692</c:v>
                </c:pt>
                <c:pt idx="317">
                  <c:v>40693</c:v>
                </c:pt>
                <c:pt idx="318">
                  <c:v>40694</c:v>
                </c:pt>
                <c:pt idx="319">
                  <c:v>40695</c:v>
                </c:pt>
                <c:pt idx="320">
                  <c:v>40696</c:v>
                </c:pt>
                <c:pt idx="321">
                  <c:v>40697</c:v>
                </c:pt>
                <c:pt idx="322">
                  <c:v>40698</c:v>
                </c:pt>
                <c:pt idx="323">
                  <c:v>40699</c:v>
                </c:pt>
                <c:pt idx="324">
                  <c:v>40700</c:v>
                </c:pt>
                <c:pt idx="325">
                  <c:v>40701</c:v>
                </c:pt>
                <c:pt idx="326">
                  <c:v>40702</c:v>
                </c:pt>
                <c:pt idx="327">
                  <c:v>40703</c:v>
                </c:pt>
                <c:pt idx="328">
                  <c:v>40704</c:v>
                </c:pt>
                <c:pt idx="329">
                  <c:v>40705</c:v>
                </c:pt>
                <c:pt idx="330">
                  <c:v>40706</c:v>
                </c:pt>
                <c:pt idx="331">
                  <c:v>40707</c:v>
                </c:pt>
                <c:pt idx="332">
                  <c:v>40708</c:v>
                </c:pt>
                <c:pt idx="333">
                  <c:v>40709</c:v>
                </c:pt>
                <c:pt idx="334">
                  <c:v>40710</c:v>
                </c:pt>
                <c:pt idx="335">
                  <c:v>40711</c:v>
                </c:pt>
                <c:pt idx="336">
                  <c:v>40712</c:v>
                </c:pt>
                <c:pt idx="337">
                  <c:v>40713</c:v>
                </c:pt>
                <c:pt idx="338">
                  <c:v>40714</c:v>
                </c:pt>
                <c:pt idx="339">
                  <c:v>40715</c:v>
                </c:pt>
                <c:pt idx="340">
                  <c:v>40716</c:v>
                </c:pt>
                <c:pt idx="341">
                  <c:v>40717</c:v>
                </c:pt>
                <c:pt idx="342">
                  <c:v>40718</c:v>
                </c:pt>
                <c:pt idx="343">
                  <c:v>40719</c:v>
                </c:pt>
                <c:pt idx="344">
                  <c:v>40720</c:v>
                </c:pt>
                <c:pt idx="345">
                  <c:v>40721</c:v>
                </c:pt>
                <c:pt idx="346">
                  <c:v>40722</c:v>
                </c:pt>
                <c:pt idx="347">
                  <c:v>40723</c:v>
                </c:pt>
                <c:pt idx="348">
                  <c:v>40724</c:v>
                </c:pt>
                <c:pt idx="349">
                  <c:v>40725</c:v>
                </c:pt>
                <c:pt idx="350">
                  <c:v>40726</c:v>
                </c:pt>
                <c:pt idx="351">
                  <c:v>40727</c:v>
                </c:pt>
                <c:pt idx="352">
                  <c:v>40728</c:v>
                </c:pt>
                <c:pt idx="353">
                  <c:v>40729</c:v>
                </c:pt>
                <c:pt idx="354">
                  <c:v>40730</c:v>
                </c:pt>
                <c:pt idx="355">
                  <c:v>40731</c:v>
                </c:pt>
                <c:pt idx="356">
                  <c:v>40732</c:v>
                </c:pt>
                <c:pt idx="357">
                  <c:v>40733</c:v>
                </c:pt>
                <c:pt idx="358">
                  <c:v>40734</c:v>
                </c:pt>
                <c:pt idx="359">
                  <c:v>40735</c:v>
                </c:pt>
                <c:pt idx="360">
                  <c:v>40736</c:v>
                </c:pt>
                <c:pt idx="361">
                  <c:v>40737</c:v>
                </c:pt>
                <c:pt idx="362">
                  <c:v>40738</c:v>
                </c:pt>
                <c:pt idx="363">
                  <c:v>40739</c:v>
                </c:pt>
                <c:pt idx="364">
                  <c:v>40740</c:v>
                </c:pt>
                <c:pt idx="365">
                  <c:v>40741</c:v>
                </c:pt>
                <c:pt idx="366">
                  <c:v>40742</c:v>
                </c:pt>
                <c:pt idx="367">
                  <c:v>40743</c:v>
                </c:pt>
                <c:pt idx="368">
                  <c:v>40744</c:v>
                </c:pt>
                <c:pt idx="369">
                  <c:v>40745</c:v>
                </c:pt>
                <c:pt idx="370">
                  <c:v>40746</c:v>
                </c:pt>
                <c:pt idx="371">
                  <c:v>40747</c:v>
                </c:pt>
                <c:pt idx="372">
                  <c:v>40748</c:v>
                </c:pt>
                <c:pt idx="373">
                  <c:v>40749</c:v>
                </c:pt>
                <c:pt idx="374">
                  <c:v>40750</c:v>
                </c:pt>
                <c:pt idx="375">
                  <c:v>40751</c:v>
                </c:pt>
                <c:pt idx="376">
                  <c:v>40752</c:v>
                </c:pt>
                <c:pt idx="377">
                  <c:v>40753</c:v>
                </c:pt>
                <c:pt idx="378">
                  <c:v>40754</c:v>
                </c:pt>
                <c:pt idx="379">
                  <c:v>40755</c:v>
                </c:pt>
                <c:pt idx="380">
                  <c:v>40756</c:v>
                </c:pt>
                <c:pt idx="381">
                  <c:v>40757</c:v>
                </c:pt>
                <c:pt idx="382">
                  <c:v>40758</c:v>
                </c:pt>
                <c:pt idx="383">
                  <c:v>40759</c:v>
                </c:pt>
                <c:pt idx="384">
                  <c:v>40760</c:v>
                </c:pt>
                <c:pt idx="385">
                  <c:v>40761</c:v>
                </c:pt>
                <c:pt idx="386">
                  <c:v>40762</c:v>
                </c:pt>
                <c:pt idx="387">
                  <c:v>40763</c:v>
                </c:pt>
                <c:pt idx="388">
                  <c:v>40764</c:v>
                </c:pt>
                <c:pt idx="389">
                  <c:v>40765</c:v>
                </c:pt>
                <c:pt idx="390">
                  <c:v>40766</c:v>
                </c:pt>
                <c:pt idx="391">
                  <c:v>40767</c:v>
                </c:pt>
                <c:pt idx="392">
                  <c:v>40768</c:v>
                </c:pt>
                <c:pt idx="393">
                  <c:v>40769</c:v>
                </c:pt>
                <c:pt idx="394">
                  <c:v>40770</c:v>
                </c:pt>
                <c:pt idx="395">
                  <c:v>40771</c:v>
                </c:pt>
                <c:pt idx="396">
                  <c:v>40772</c:v>
                </c:pt>
                <c:pt idx="397">
                  <c:v>40773</c:v>
                </c:pt>
                <c:pt idx="398">
                  <c:v>40774</c:v>
                </c:pt>
                <c:pt idx="399">
                  <c:v>40775</c:v>
                </c:pt>
                <c:pt idx="400">
                  <c:v>40776</c:v>
                </c:pt>
                <c:pt idx="401">
                  <c:v>40777</c:v>
                </c:pt>
                <c:pt idx="402">
                  <c:v>40778</c:v>
                </c:pt>
                <c:pt idx="403">
                  <c:v>40779</c:v>
                </c:pt>
                <c:pt idx="404">
                  <c:v>40780</c:v>
                </c:pt>
                <c:pt idx="405">
                  <c:v>40781</c:v>
                </c:pt>
                <c:pt idx="406">
                  <c:v>40782</c:v>
                </c:pt>
                <c:pt idx="407">
                  <c:v>40783</c:v>
                </c:pt>
                <c:pt idx="408">
                  <c:v>40784</c:v>
                </c:pt>
                <c:pt idx="409">
                  <c:v>40785</c:v>
                </c:pt>
                <c:pt idx="410">
                  <c:v>40786</c:v>
                </c:pt>
                <c:pt idx="411">
                  <c:v>40787</c:v>
                </c:pt>
                <c:pt idx="412">
                  <c:v>40788</c:v>
                </c:pt>
                <c:pt idx="413">
                  <c:v>40789</c:v>
                </c:pt>
                <c:pt idx="414">
                  <c:v>40790</c:v>
                </c:pt>
                <c:pt idx="415">
                  <c:v>40791</c:v>
                </c:pt>
                <c:pt idx="416">
                  <c:v>40792</c:v>
                </c:pt>
                <c:pt idx="417">
                  <c:v>40793</c:v>
                </c:pt>
                <c:pt idx="418">
                  <c:v>40794</c:v>
                </c:pt>
                <c:pt idx="419">
                  <c:v>40795</c:v>
                </c:pt>
                <c:pt idx="420">
                  <c:v>40796</c:v>
                </c:pt>
                <c:pt idx="421">
                  <c:v>40797</c:v>
                </c:pt>
                <c:pt idx="422">
                  <c:v>40798</c:v>
                </c:pt>
                <c:pt idx="423">
                  <c:v>40799</c:v>
                </c:pt>
                <c:pt idx="424">
                  <c:v>40800</c:v>
                </c:pt>
                <c:pt idx="425">
                  <c:v>40801</c:v>
                </c:pt>
                <c:pt idx="426">
                  <c:v>40802</c:v>
                </c:pt>
                <c:pt idx="427">
                  <c:v>40803</c:v>
                </c:pt>
                <c:pt idx="428">
                  <c:v>40804</c:v>
                </c:pt>
                <c:pt idx="429">
                  <c:v>40805</c:v>
                </c:pt>
                <c:pt idx="430">
                  <c:v>40806</c:v>
                </c:pt>
                <c:pt idx="431">
                  <c:v>40807</c:v>
                </c:pt>
                <c:pt idx="432">
                  <c:v>40808</c:v>
                </c:pt>
                <c:pt idx="433">
                  <c:v>40809</c:v>
                </c:pt>
                <c:pt idx="434">
                  <c:v>40810</c:v>
                </c:pt>
                <c:pt idx="435">
                  <c:v>40811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40817</c:v>
                </c:pt>
                <c:pt idx="442">
                  <c:v>40818</c:v>
                </c:pt>
                <c:pt idx="443">
                  <c:v>40819</c:v>
                </c:pt>
                <c:pt idx="444">
                  <c:v>40820</c:v>
                </c:pt>
                <c:pt idx="445">
                  <c:v>40821</c:v>
                </c:pt>
                <c:pt idx="446">
                  <c:v>40822</c:v>
                </c:pt>
                <c:pt idx="447">
                  <c:v>40823</c:v>
                </c:pt>
                <c:pt idx="448">
                  <c:v>40824</c:v>
                </c:pt>
                <c:pt idx="449">
                  <c:v>40825</c:v>
                </c:pt>
                <c:pt idx="450">
                  <c:v>40826</c:v>
                </c:pt>
                <c:pt idx="451">
                  <c:v>40827</c:v>
                </c:pt>
                <c:pt idx="452">
                  <c:v>40828</c:v>
                </c:pt>
                <c:pt idx="453">
                  <c:v>40829</c:v>
                </c:pt>
                <c:pt idx="454">
                  <c:v>40830</c:v>
                </c:pt>
                <c:pt idx="455">
                  <c:v>40831</c:v>
                </c:pt>
                <c:pt idx="456">
                  <c:v>40832</c:v>
                </c:pt>
                <c:pt idx="457">
                  <c:v>40833</c:v>
                </c:pt>
                <c:pt idx="458">
                  <c:v>40834</c:v>
                </c:pt>
                <c:pt idx="459">
                  <c:v>40835</c:v>
                </c:pt>
                <c:pt idx="460">
                  <c:v>40836</c:v>
                </c:pt>
                <c:pt idx="461">
                  <c:v>40837</c:v>
                </c:pt>
                <c:pt idx="462">
                  <c:v>40838</c:v>
                </c:pt>
                <c:pt idx="463">
                  <c:v>40839</c:v>
                </c:pt>
                <c:pt idx="464">
                  <c:v>40840</c:v>
                </c:pt>
                <c:pt idx="465">
                  <c:v>40841</c:v>
                </c:pt>
                <c:pt idx="466">
                  <c:v>40842</c:v>
                </c:pt>
                <c:pt idx="467">
                  <c:v>40843</c:v>
                </c:pt>
                <c:pt idx="468">
                  <c:v>40844</c:v>
                </c:pt>
                <c:pt idx="469">
                  <c:v>40845</c:v>
                </c:pt>
                <c:pt idx="470">
                  <c:v>40846</c:v>
                </c:pt>
                <c:pt idx="471">
                  <c:v>40847</c:v>
                </c:pt>
                <c:pt idx="472">
                  <c:v>40848</c:v>
                </c:pt>
                <c:pt idx="473">
                  <c:v>40849</c:v>
                </c:pt>
                <c:pt idx="474">
                  <c:v>40850</c:v>
                </c:pt>
                <c:pt idx="475">
                  <c:v>40851</c:v>
                </c:pt>
                <c:pt idx="476">
                  <c:v>40852</c:v>
                </c:pt>
                <c:pt idx="477">
                  <c:v>40853</c:v>
                </c:pt>
                <c:pt idx="478">
                  <c:v>40854</c:v>
                </c:pt>
                <c:pt idx="479">
                  <c:v>40855</c:v>
                </c:pt>
                <c:pt idx="480">
                  <c:v>40856</c:v>
                </c:pt>
                <c:pt idx="481">
                  <c:v>40857</c:v>
                </c:pt>
                <c:pt idx="482">
                  <c:v>40858</c:v>
                </c:pt>
                <c:pt idx="483">
                  <c:v>40859</c:v>
                </c:pt>
                <c:pt idx="484">
                  <c:v>40860</c:v>
                </c:pt>
                <c:pt idx="485">
                  <c:v>40861</c:v>
                </c:pt>
                <c:pt idx="486">
                  <c:v>40862</c:v>
                </c:pt>
                <c:pt idx="487">
                  <c:v>40863</c:v>
                </c:pt>
                <c:pt idx="488">
                  <c:v>40864</c:v>
                </c:pt>
                <c:pt idx="489">
                  <c:v>40865</c:v>
                </c:pt>
                <c:pt idx="490">
                  <c:v>40866</c:v>
                </c:pt>
                <c:pt idx="491">
                  <c:v>40867</c:v>
                </c:pt>
                <c:pt idx="492">
                  <c:v>40868</c:v>
                </c:pt>
                <c:pt idx="493">
                  <c:v>40869</c:v>
                </c:pt>
                <c:pt idx="494">
                  <c:v>40870</c:v>
                </c:pt>
                <c:pt idx="495">
                  <c:v>40871</c:v>
                </c:pt>
                <c:pt idx="496">
                  <c:v>40872</c:v>
                </c:pt>
                <c:pt idx="497">
                  <c:v>40873</c:v>
                </c:pt>
                <c:pt idx="498">
                  <c:v>40874</c:v>
                </c:pt>
                <c:pt idx="499">
                  <c:v>40875</c:v>
                </c:pt>
                <c:pt idx="500">
                  <c:v>40876</c:v>
                </c:pt>
                <c:pt idx="501">
                  <c:v>40877</c:v>
                </c:pt>
                <c:pt idx="502">
                  <c:v>40878</c:v>
                </c:pt>
                <c:pt idx="503">
                  <c:v>40879</c:v>
                </c:pt>
                <c:pt idx="504">
                  <c:v>40880</c:v>
                </c:pt>
                <c:pt idx="505">
                  <c:v>40881</c:v>
                </c:pt>
                <c:pt idx="506">
                  <c:v>40882</c:v>
                </c:pt>
                <c:pt idx="507">
                  <c:v>40883</c:v>
                </c:pt>
                <c:pt idx="508">
                  <c:v>40884</c:v>
                </c:pt>
                <c:pt idx="509">
                  <c:v>40885</c:v>
                </c:pt>
                <c:pt idx="510">
                  <c:v>40886</c:v>
                </c:pt>
                <c:pt idx="511">
                  <c:v>40887</c:v>
                </c:pt>
                <c:pt idx="512">
                  <c:v>40888</c:v>
                </c:pt>
                <c:pt idx="513">
                  <c:v>40889</c:v>
                </c:pt>
                <c:pt idx="514">
                  <c:v>40890</c:v>
                </c:pt>
                <c:pt idx="515">
                  <c:v>40891</c:v>
                </c:pt>
                <c:pt idx="516">
                  <c:v>40892</c:v>
                </c:pt>
                <c:pt idx="517">
                  <c:v>40893</c:v>
                </c:pt>
                <c:pt idx="518">
                  <c:v>40894</c:v>
                </c:pt>
                <c:pt idx="519">
                  <c:v>40895</c:v>
                </c:pt>
                <c:pt idx="520">
                  <c:v>40896</c:v>
                </c:pt>
                <c:pt idx="521">
                  <c:v>40897</c:v>
                </c:pt>
                <c:pt idx="522">
                  <c:v>40898</c:v>
                </c:pt>
                <c:pt idx="523">
                  <c:v>40899</c:v>
                </c:pt>
                <c:pt idx="524">
                  <c:v>40900</c:v>
                </c:pt>
                <c:pt idx="525">
                  <c:v>40901</c:v>
                </c:pt>
                <c:pt idx="526">
                  <c:v>40902</c:v>
                </c:pt>
                <c:pt idx="527">
                  <c:v>40903</c:v>
                </c:pt>
                <c:pt idx="528">
                  <c:v>40904</c:v>
                </c:pt>
                <c:pt idx="529">
                  <c:v>40905</c:v>
                </c:pt>
                <c:pt idx="530">
                  <c:v>40906</c:v>
                </c:pt>
                <c:pt idx="531">
                  <c:v>40907</c:v>
                </c:pt>
                <c:pt idx="532">
                  <c:v>40908</c:v>
                </c:pt>
                <c:pt idx="533">
                  <c:v>40909</c:v>
                </c:pt>
                <c:pt idx="534">
                  <c:v>40910</c:v>
                </c:pt>
                <c:pt idx="535">
                  <c:v>40911</c:v>
                </c:pt>
                <c:pt idx="536">
                  <c:v>40912</c:v>
                </c:pt>
                <c:pt idx="537">
                  <c:v>40913</c:v>
                </c:pt>
                <c:pt idx="538">
                  <c:v>40914</c:v>
                </c:pt>
                <c:pt idx="539">
                  <c:v>40915</c:v>
                </c:pt>
                <c:pt idx="540">
                  <c:v>40916</c:v>
                </c:pt>
                <c:pt idx="541">
                  <c:v>40917</c:v>
                </c:pt>
                <c:pt idx="542">
                  <c:v>40918</c:v>
                </c:pt>
                <c:pt idx="543">
                  <c:v>40919</c:v>
                </c:pt>
                <c:pt idx="544">
                  <c:v>40920</c:v>
                </c:pt>
                <c:pt idx="545">
                  <c:v>40921</c:v>
                </c:pt>
                <c:pt idx="546">
                  <c:v>40922</c:v>
                </c:pt>
                <c:pt idx="547">
                  <c:v>40923</c:v>
                </c:pt>
                <c:pt idx="548">
                  <c:v>40924</c:v>
                </c:pt>
                <c:pt idx="549">
                  <c:v>40925</c:v>
                </c:pt>
                <c:pt idx="550">
                  <c:v>40926</c:v>
                </c:pt>
                <c:pt idx="551">
                  <c:v>40927</c:v>
                </c:pt>
                <c:pt idx="552">
                  <c:v>40928</c:v>
                </c:pt>
                <c:pt idx="553">
                  <c:v>40929</c:v>
                </c:pt>
                <c:pt idx="554">
                  <c:v>40930</c:v>
                </c:pt>
                <c:pt idx="555">
                  <c:v>40931</c:v>
                </c:pt>
                <c:pt idx="556">
                  <c:v>40932</c:v>
                </c:pt>
                <c:pt idx="557">
                  <c:v>40933</c:v>
                </c:pt>
                <c:pt idx="558">
                  <c:v>40934</c:v>
                </c:pt>
                <c:pt idx="559">
                  <c:v>40935</c:v>
                </c:pt>
                <c:pt idx="560">
                  <c:v>40936</c:v>
                </c:pt>
                <c:pt idx="561">
                  <c:v>40937</c:v>
                </c:pt>
                <c:pt idx="562">
                  <c:v>40938</c:v>
                </c:pt>
                <c:pt idx="563">
                  <c:v>40939</c:v>
                </c:pt>
                <c:pt idx="564">
                  <c:v>40940</c:v>
                </c:pt>
                <c:pt idx="565">
                  <c:v>40941</c:v>
                </c:pt>
                <c:pt idx="566">
                  <c:v>40942</c:v>
                </c:pt>
                <c:pt idx="567">
                  <c:v>40943</c:v>
                </c:pt>
                <c:pt idx="568">
                  <c:v>40944</c:v>
                </c:pt>
                <c:pt idx="569">
                  <c:v>40945</c:v>
                </c:pt>
                <c:pt idx="570">
                  <c:v>40946</c:v>
                </c:pt>
                <c:pt idx="571">
                  <c:v>40947</c:v>
                </c:pt>
                <c:pt idx="572">
                  <c:v>40948</c:v>
                </c:pt>
                <c:pt idx="573">
                  <c:v>40949</c:v>
                </c:pt>
                <c:pt idx="574">
                  <c:v>40950</c:v>
                </c:pt>
                <c:pt idx="575">
                  <c:v>40951</c:v>
                </c:pt>
                <c:pt idx="576">
                  <c:v>40952</c:v>
                </c:pt>
                <c:pt idx="577">
                  <c:v>40953</c:v>
                </c:pt>
                <c:pt idx="578">
                  <c:v>40954</c:v>
                </c:pt>
                <c:pt idx="579">
                  <c:v>40955</c:v>
                </c:pt>
                <c:pt idx="580">
                  <c:v>40956</c:v>
                </c:pt>
                <c:pt idx="581">
                  <c:v>40957</c:v>
                </c:pt>
                <c:pt idx="582">
                  <c:v>40958</c:v>
                </c:pt>
                <c:pt idx="583">
                  <c:v>40959</c:v>
                </c:pt>
                <c:pt idx="584">
                  <c:v>40960</c:v>
                </c:pt>
                <c:pt idx="585">
                  <c:v>40961</c:v>
                </c:pt>
                <c:pt idx="586">
                  <c:v>40962</c:v>
                </c:pt>
                <c:pt idx="587">
                  <c:v>40963</c:v>
                </c:pt>
                <c:pt idx="588">
                  <c:v>40964</c:v>
                </c:pt>
                <c:pt idx="589">
                  <c:v>40965</c:v>
                </c:pt>
                <c:pt idx="590">
                  <c:v>40966</c:v>
                </c:pt>
                <c:pt idx="591">
                  <c:v>40967</c:v>
                </c:pt>
                <c:pt idx="592">
                  <c:v>40968</c:v>
                </c:pt>
                <c:pt idx="593">
                  <c:v>40969</c:v>
                </c:pt>
                <c:pt idx="594">
                  <c:v>40970</c:v>
                </c:pt>
                <c:pt idx="595">
                  <c:v>40971</c:v>
                </c:pt>
                <c:pt idx="596">
                  <c:v>40972</c:v>
                </c:pt>
                <c:pt idx="597">
                  <c:v>40973</c:v>
                </c:pt>
                <c:pt idx="598">
                  <c:v>40974</c:v>
                </c:pt>
                <c:pt idx="599">
                  <c:v>40975</c:v>
                </c:pt>
                <c:pt idx="600">
                  <c:v>40976</c:v>
                </c:pt>
                <c:pt idx="601">
                  <c:v>40977</c:v>
                </c:pt>
                <c:pt idx="602">
                  <c:v>40978</c:v>
                </c:pt>
                <c:pt idx="603">
                  <c:v>40979</c:v>
                </c:pt>
                <c:pt idx="604">
                  <c:v>40980</c:v>
                </c:pt>
                <c:pt idx="605">
                  <c:v>40981</c:v>
                </c:pt>
                <c:pt idx="606">
                  <c:v>40982</c:v>
                </c:pt>
                <c:pt idx="607">
                  <c:v>40983</c:v>
                </c:pt>
                <c:pt idx="608">
                  <c:v>40984</c:v>
                </c:pt>
                <c:pt idx="609">
                  <c:v>40985</c:v>
                </c:pt>
                <c:pt idx="610">
                  <c:v>40986</c:v>
                </c:pt>
                <c:pt idx="611">
                  <c:v>40987</c:v>
                </c:pt>
                <c:pt idx="612">
                  <c:v>40988</c:v>
                </c:pt>
                <c:pt idx="613">
                  <c:v>40989</c:v>
                </c:pt>
                <c:pt idx="614">
                  <c:v>40990</c:v>
                </c:pt>
                <c:pt idx="615">
                  <c:v>40991</c:v>
                </c:pt>
                <c:pt idx="616">
                  <c:v>40992</c:v>
                </c:pt>
                <c:pt idx="617">
                  <c:v>40993</c:v>
                </c:pt>
                <c:pt idx="618">
                  <c:v>40994</c:v>
                </c:pt>
                <c:pt idx="619">
                  <c:v>40995</c:v>
                </c:pt>
                <c:pt idx="620">
                  <c:v>40996</c:v>
                </c:pt>
                <c:pt idx="621">
                  <c:v>40997</c:v>
                </c:pt>
                <c:pt idx="622">
                  <c:v>40998</c:v>
                </c:pt>
                <c:pt idx="623">
                  <c:v>40999</c:v>
                </c:pt>
                <c:pt idx="624">
                  <c:v>41000</c:v>
                </c:pt>
                <c:pt idx="625">
                  <c:v>41001</c:v>
                </c:pt>
                <c:pt idx="626">
                  <c:v>41002</c:v>
                </c:pt>
                <c:pt idx="627">
                  <c:v>41003</c:v>
                </c:pt>
                <c:pt idx="628">
                  <c:v>41004</c:v>
                </c:pt>
                <c:pt idx="629">
                  <c:v>41005</c:v>
                </c:pt>
                <c:pt idx="630">
                  <c:v>41006</c:v>
                </c:pt>
                <c:pt idx="631">
                  <c:v>41007</c:v>
                </c:pt>
                <c:pt idx="632">
                  <c:v>41008</c:v>
                </c:pt>
                <c:pt idx="633">
                  <c:v>41009</c:v>
                </c:pt>
                <c:pt idx="634">
                  <c:v>41010</c:v>
                </c:pt>
                <c:pt idx="635">
                  <c:v>41011</c:v>
                </c:pt>
                <c:pt idx="636">
                  <c:v>41012</c:v>
                </c:pt>
                <c:pt idx="637">
                  <c:v>41013</c:v>
                </c:pt>
                <c:pt idx="638">
                  <c:v>41014</c:v>
                </c:pt>
                <c:pt idx="639">
                  <c:v>41015</c:v>
                </c:pt>
                <c:pt idx="640">
                  <c:v>41016</c:v>
                </c:pt>
                <c:pt idx="641">
                  <c:v>41017</c:v>
                </c:pt>
                <c:pt idx="642">
                  <c:v>41018</c:v>
                </c:pt>
                <c:pt idx="643">
                  <c:v>41019</c:v>
                </c:pt>
                <c:pt idx="644">
                  <c:v>41020</c:v>
                </c:pt>
                <c:pt idx="645">
                  <c:v>41021</c:v>
                </c:pt>
                <c:pt idx="646">
                  <c:v>41022</c:v>
                </c:pt>
                <c:pt idx="647">
                  <c:v>41023</c:v>
                </c:pt>
                <c:pt idx="648">
                  <c:v>41024</c:v>
                </c:pt>
                <c:pt idx="649">
                  <c:v>41025</c:v>
                </c:pt>
                <c:pt idx="650">
                  <c:v>41026</c:v>
                </c:pt>
                <c:pt idx="651">
                  <c:v>41027</c:v>
                </c:pt>
                <c:pt idx="652">
                  <c:v>41028</c:v>
                </c:pt>
                <c:pt idx="653">
                  <c:v>41029</c:v>
                </c:pt>
                <c:pt idx="654">
                  <c:v>41030</c:v>
                </c:pt>
                <c:pt idx="655">
                  <c:v>41031</c:v>
                </c:pt>
                <c:pt idx="656">
                  <c:v>41032</c:v>
                </c:pt>
                <c:pt idx="657">
                  <c:v>41033</c:v>
                </c:pt>
                <c:pt idx="658">
                  <c:v>41034</c:v>
                </c:pt>
                <c:pt idx="659">
                  <c:v>41035</c:v>
                </c:pt>
                <c:pt idx="660">
                  <c:v>41036</c:v>
                </c:pt>
                <c:pt idx="661">
                  <c:v>41037</c:v>
                </c:pt>
                <c:pt idx="662">
                  <c:v>41038</c:v>
                </c:pt>
                <c:pt idx="663">
                  <c:v>41039</c:v>
                </c:pt>
                <c:pt idx="664">
                  <c:v>41040</c:v>
                </c:pt>
                <c:pt idx="665">
                  <c:v>41041</c:v>
                </c:pt>
                <c:pt idx="666">
                  <c:v>41042</c:v>
                </c:pt>
                <c:pt idx="667">
                  <c:v>41043</c:v>
                </c:pt>
                <c:pt idx="668">
                  <c:v>41044</c:v>
                </c:pt>
                <c:pt idx="669">
                  <c:v>41045</c:v>
                </c:pt>
                <c:pt idx="670">
                  <c:v>41046</c:v>
                </c:pt>
                <c:pt idx="671">
                  <c:v>41047</c:v>
                </c:pt>
                <c:pt idx="672">
                  <c:v>41048</c:v>
                </c:pt>
                <c:pt idx="673">
                  <c:v>41049</c:v>
                </c:pt>
                <c:pt idx="674">
                  <c:v>41050</c:v>
                </c:pt>
                <c:pt idx="675">
                  <c:v>41051</c:v>
                </c:pt>
                <c:pt idx="676">
                  <c:v>41052</c:v>
                </c:pt>
                <c:pt idx="677">
                  <c:v>41053</c:v>
                </c:pt>
                <c:pt idx="678">
                  <c:v>41054</c:v>
                </c:pt>
                <c:pt idx="679">
                  <c:v>41055</c:v>
                </c:pt>
                <c:pt idx="680">
                  <c:v>41056</c:v>
                </c:pt>
                <c:pt idx="681">
                  <c:v>41057</c:v>
                </c:pt>
                <c:pt idx="682">
                  <c:v>41058</c:v>
                </c:pt>
                <c:pt idx="683">
                  <c:v>41059</c:v>
                </c:pt>
                <c:pt idx="684">
                  <c:v>41060</c:v>
                </c:pt>
                <c:pt idx="685">
                  <c:v>41061</c:v>
                </c:pt>
                <c:pt idx="686">
                  <c:v>41062</c:v>
                </c:pt>
                <c:pt idx="687">
                  <c:v>41063</c:v>
                </c:pt>
                <c:pt idx="688">
                  <c:v>41064</c:v>
                </c:pt>
                <c:pt idx="689">
                  <c:v>41065</c:v>
                </c:pt>
                <c:pt idx="690">
                  <c:v>41066</c:v>
                </c:pt>
                <c:pt idx="691">
                  <c:v>41067</c:v>
                </c:pt>
                <c:pt idx="692">
                  <c:v>41068</c:v>
                </c:pt>
                <c:pt idx="693">
                  <c:v>41069</c:v>
                </c:pt>
                <c:pt idx="694">
                  <c:v>41070</c:v>
                </c:pt>
                <c:pt idx="695">
                  <c:v>41071</c:v>
                </c:pt>
                <c:pt idx="696">
                  <c:v>41072</c:v>
                </c:pt>
                <c:pt idx="697">
                  <c:v>41073</c:v>
                </c:pt>
                <c:pt idx="698">
                  <c:v>41074</c:v>
                </c:pt>
                <c:pt idx="699">
                  <c:v>41075</c:v>
                </c:pt>
                <c:pt idx="700">
                  <c:v>41076</c:v>
                </c:pt>
                <c:pt idx="701">
                  <c:v>41077</c:v>
                </c:pt>
                <c:pt idx="702">
                  <c:v>41078</c:v>
                </c:pt>
                <c:pt idx="703">
                  <c:v>41079</c:v>
                </c:pt>
                <c:pt idx="704">
                  <c:v>41080</c:v>
                </c:pt>
                <c:pt idx="705">
                  <c:v>41081</c:v>
                </c:pt>
                <c:pt idx="706">
                  <c:v>41082</c:v>
                </c:pt>
                <c:pt idx="707">
                  <c:v>41083</c:v>
                </c:pt>
                <c:pt idx="708">
                  <c:v>41084</c:v>
                </c:pt>
                <c:pt idx="709">
                  <c:v>41085</c:v>
                </c:pt>
                <c:pt idx="710">
                  <c:v>41086</c:v>
                </c:pt>
                <c:pt idx="711">
                  <c:v>41087</c:v>
                </c:pt>
                <c:pt idx="712">
                  <c:v>41088</c:v>
                </c:pt>
                <c:pt idx="713">
                  <c:v>41089</c:v>
                </c:pt>
                <c:pt idx="714">
                  <c:v>41090</c:v>
                </c:pt>
                <c:pt idx="715">
                  <c:v>41091</c:v>
                </c:pt>
                <c:pt idx="716">
                  <c:v>41092</c:v>
                </c:pt>
                <c:pt idx="717">
                  <c:v>41093</c:v>
                </c:pt>
                <c:pt idx="718">
                  <c:v>41094</c:v>
                </c:pt>
                <c:pt idx="719">
                  <c:v>41095</c:v>
                </c:pt>
                <c:pt idx="720">
                  <c:v>41096</c:v>
                </c:pt>
                <c:pt idx="721">
                  <c:v>41097</c:v>
                </c:pt>
                <c:pt idx="722">
                  <c:v>41098</c:v>
                </c:pt>
                <c:pt idx="723">
                  <c:v>41099</c:v>
                </c:pt>
                <c:pt idx="724">
                  <c:v>41100</c:v>
                </c:pt>
                <c:pt idx="725">
                  <c:v>41101</c:v>
                </c:pt>
                <c:pt idx="726">
                  <c:v>41102</c:v>
                </c:pt>
                <c:pt idx="727">
                  <c:v>41103</c:v>
                </c:pt>
                <c:pt idx="728">
                  <c:v>41104</c:v>
                </c:pt>
                <c:pt idx="729">
                  <c:v>41105</c:v>
                </c:pt>
                <c:pt idx="730">
                  <c:v>41106</c:v>
                </c:pt>
                <c:pt idx="731">
                  <c:v>41107</c:v>
                </c:pt>
                <c:pt idx="732">
                  <c:v>41108</c:v>
                </c:pt>
                <c:pt idx="733">
                  <c:v>41109</c:v>
                </c:pt>
                <c:pt idx="734">
                  <c:v>41110</c:v>
                </c:pt>
                <c:pt idx="735">
                  <c:v>41111</c:v>
                </c:pt>
                <c:pt idx="736">
                  <c:v>41112</c:v>
                </c:pt>
                <c:pt idx="737">
                  <c:v>41113</c:v>
                </c:pt>
                <c:pt idx="738">
                  <c:v>41114</c:v>
                </c:pt>
                <c:pt idx="739">
                  <c:v>41115</c:v>
                </c:pt>
                <c:pt idx="740">
                  <c:v>41116</c:v>
                </c:pt>
                <c:pt idx="741">
                  <c:v>41117</c:v>
                </c:pt>
                <c:pt idx="742">
                  <c:v>41118</c:v>
                </c:pt>
                <c:pt idx="743">
                  <c:v>41119</c:v>
                </c:pt>
                <c:pt idx="744">
                  <c:v>41120</c:v>
                </c:pt>
                <c:pt idx="745">
                  <c:v>41121</c:v>
                </c:pt>
                <c:pt idx="746">
                  <c:v>41122</c:v>
                </c:pt>
                <c:pt idx="747">
                  <c:v>41123</c:v>
                </c:pt>
                <c:pt idx="748">
                  <c:v>41124</c:v>
                </c:pt>
                <c:pt idx="749">
                  <c:v>41125</c:v>
                </c:pt>
                <c:pt idx="750">
                  <c:v>41126</c:v>
                </c:pt>
                <c:pt idx="751">
                  <c:v>41127</c:v>
                </c:pt>
                <c:pt idx="752">
                  <c:v>41128</c:v>
                </c:pt>
                <c:pt idx="753">
                  <c:v>41129</c:v>
                </c:pt>
                <c:pt idx="754">
                  <c:v>41130</c:v>
                </c:pt>
                <c:pt idx="755">
                  <c:v>41131</c:v>
                </c:pt>
                <c:pt idx="756">
                  <c:v>41132</c:v>
                </c:pt>
                <c:pt idx="757">
                  <c:v>41133</c:v>
                </c:pt>
                <c:pt idx="758">
                  <c:v>41134</c:v>
                </c:pt>
                <c:pt idx="759">
                  <c:v>41135</c:v>
                </c:pt>
                <c:pt idx="760">
                  <c:v>41136</c:v>
                </c:pt>
                <c:pt idx="761">
                  <c:v>41137</c:v>
                </c:pt>
                <c:pt idx="762">
                  <c:v>41138</c:v>
                </c:pt>
                <c:pt idx="763">
                  <c:v>41139</c:v>
                </c:pt>
                <c:pt idx="764">
                  <c:v>41140</c:v>
                </c:pt>
                <c:pt idx="765">
                  <c:v>41141</c:v>
                </c:pt>
                <c:pt idx="766">
                  <c:v>41142</c:v>
                </c:pt>
                <c:pt idx="767">
                  <c:v>41143</c:v>
                </c:pt>
                <c:pt idx="768">
                  <c:v>41144</c:v>
                </c:pt>
                <c:pt idx="769">
                  <c:v>41145</c:v>
                </c:pt>
                <c:pt idx="770">
                  <c:v>41146</c:v>
                </c:pt>
                <c:pt idx="771">
                  <c:v>41147</c:v>
                </c:pt>
                <c:pt idx="772">
                  <c:v>41148</c:v>
                </c:pt>
                <c:pt idx="773">
                  <c:v>41149</c:v>
                </c:pt>
                <c:pt idx="774">
                  <c:v>41150</c:v>
                </c:pt>
                <c:pt idx="775">
                  <c:v>41151</c:v>
                </c:pt>
                <c:pt idx="776">
                  <c:v>41152</c:v>
                </c:pt>
                <c:pt idx="777">
                  <c:v>41153</c:v>
                </c:pt>
                <c:pt idx="778">
                  <c:v>41154</c:v>
                </c:pt>
                <c:pt idx="779">
                  <c:v>41155</c:v>
                </c:pt>
                <c:pt idx="780">
                  <c:v>41156</c:v>
                </c:pt>
                <c:pt idx="781">
                  <c:v>41157</c:v>
                </c:pt>
                <c:pt idx="782">
                  <c:v>41158</c:v>
                </c:pt>
                <c:pt idx="783">
                  <c:v>41159</c:v>
                </c:pt>
                <c:pt idx="784">
                  <c:v>41160</c:v>
                </c:pt>
                <c:pt idx="785">
                  <c:v>41161</c:v>
                </c:pt>
                <c:pt idx="786">
                  <c:v>41162</c:v>
                </c:pt>
                <c:pt idx="787">
                  <c:v>41163</c:v>
                </c:pt>
                <c:pt idx="788">
                  <c:v>41164</c:v>
                </c:pt>
                <c:pt idx="789">
                  <c:v>41165</c:v>
                </c:pt>
                <c:pt idx="790">
                  <c:v>41166</c:v>
                </c:pt>
                <c:pt idx="791">
                  <c:v>41167</c:v>
                </c:pt>
                <c:pt idx="792">
                  <c:v>41168</c:v>
                </c:pt>
                <c:pt idx="793">
                  <c:v>41169</c:v>
                </c:pt>
                <c:pt idx="794">
                  <c:v>41170</c:v>
                </c:pt>
                <c:pt idx="795">
                  <c:v>41171</c:v>
                </c:pt>
                <c:pt idx="796">
                  <c:v>41172</c:v>
                </c:pt>
                <c:pt idx="797">
                  <c:v>41173</c:v>
                </c:pt>
                <c:pt idx="798">
                  <c:v>41174</c:v>
                </c:pt>
                <c:pt idx="799">
                  <c:v>41175</c:v>
                </c:pt>
                <c:pt idx="800">
                  <c:v>41176</c:v>
                </c:pt>
                <c:pt idx="801">
                  <c:v>41177</c:v>
                </c:pt>
                <c:pt idx="802">
                  <c:v>41178</c:v>
                </c:pt>
                <c:pt idx="803">
                  <c:v>41179</c:v>
                </c:pt>
                <c:pt idx="804">
                  <c:v>41180</c:v>
                </c:pt>
                <c:pt idx="805">
                  <c:v>41181</c:v>
                </c:pt>
                <c:pt idx="806">
                  <c:v>41182</c:v>
                </c:pt>
                <c:pt idx="807">
                  <c:v>41183</c:v>
                </c:pt>
                <c:pt idx="808">
                  <c:v>41184</c:v>
                </c:pt>
                <c:pt idx="809">
                  <c:v>41185</c:v>
                </c:pt>
                <c:pt idx="810">
                  <c:v>41186</c:v>
                </c:pt>
                <c:pt idx="811">
                  <c:v>41187</c:v>
                </c:pt>
                <c:pt idx="812">
                  <c:v>41188</c:v>
                </c:pt>
                <c:pt idx="813">
                  <c:v>41189</c:v>
                </c:pt>
                <c:pt idx="814">
                  <c:v>41190</c:v>
                </c:pt>
                <c:pt idx="815">
                  <c:v>41191</c:v>
                </c:pt>
                <c:pt idx="816">
                  <c:v>41192</c:v>
                </c:pt>
                <c:pt idx="817">
                  <c:v>41193</c:v>
                </c:pt>
                <c:pt idx="818">
                  <c:v>41194</c:v>
                </c:pt>
                <c:pt idx="819">
                  <c:v>41195</c:v>
                </c:pt>
                <c:pt idx="820">
                  <c:v>41196</c:v>
                </c:pt>
                <c:pt idx="821">
                  <c:v>41197</c:v>
                </c:pt>
                <c:pt idx="822">
                  <c:v>41198</c:v>
                </c:pt>
                <c:pt idx="823">
                  <c:v>41199</c:v>
                </c:pt>
                <c:pt idx="824">
                  <c:v>41200</c:v>
                </c:pt>
                <c:pt idx="825">
                  <c:v>41201</c:v>
                </c:pt>
                <c:pt idx="826">
                  <c:v>41202</c:v>
                </c:pt>
                <c:pt idx="827">
                  <c:v>41203</c:v>
                </c:pt>
                <c:pt idx="828">
                  <c:v>41204</c:v>
                </c:pt>
                <c:pt idx="829">
                  <c:v>41205</c:v>
                </c:pt>
                <c:pt idx="830">
                  <c:v>41206</c:v>
                </c:pt>
                <c:pt idx="831">
                  <c:v>41207</c:v>
                </c:pt>
                <c:pt idx="832">
                  <c:v>41208</c:v>
                </c:pt>
                <c:pt idx="833">
                  <c:v>41209</c:v>
                </c:pt>
                <c:pt idx="834">
                  <c:v>41210</c:v>
                </c:pt>
                <c:pt idx="835">
                  <c:v>41211</c:v>
                </c:pt>
                <c:pt idx="836">
                  <c:v>41212</c:v>
                </c:pt>
                <c:pt idx="837">
                  <c:v>41213</c:v>
                </c:pt>
                <c:pt idx="838">
                  <c:v>41214</c:v>
                </c:pt>
                <c:pt idx="839">
                  <c:v>41215</c:v>
                </c:pt>
                <c:pt idx="840">
                  <c:v>41216</c:v>
                </c:pt>
                <c:pt idx="841">
                  <c:v>41217</c:v>
                </c:pt>
                <c:pt idx="842">
                  <c:v>41218</c:v>
                </c:pt>
                <c:pt idx="843">
                  <c:v>41219</c:v>
                </c:pt>
                <c:pt idx="844">
                  <c:v>41220</c:v>
                </c:pt>
                <c:pt idx="845">
                  <c:v>41221</c:v>
                </c:pt>
                <c:pt idx="846">
                  <c:v>41222</c:v>
                </c:pt>
                <c:pt idx="847">
                  <c:v>41223</c:v>
                </c:pt>
                <c:pt idx="848">
                  <c:v>41224</c:v>
                </c:pt>
                <c:pt idx="849">
                  <c:v>41225</c:v>
                </c:pt>
                <c:pt idx="850">
                  <c:v>41226</c:v>
                </c:pt>
                <c:pt idx="851">
                  <c:v>41227</c:v>
                </c:pt>
                <c:pt idx="852">
                  <c:v>41228</c:v>
                </c:pt>
                <c:pt idx="853">
                  <c:v>41229</c:v>
                </c:pt>
                <c:pt idx="854">
                  <c:v>41230</c:v>
                </c:pt>
                <c:pt idx="855">
                  <c:v>41231</c:v>
                </c:pt>
                <c:pt idx="856">
                  <c:v>41232</c:v>
                </c:pt>
                <c:pt idx="857">
                  <c:v>41233</c:v>
                </c:pt>
                <c:pt idx="858">
                  <c:v>41234</c:v>
                </c:pt>
                <c:pt idx="859">
                  <c:v>41235</c:v>
                </c:pt>
                <c:pt idx="860">
                  <c:v>41236</c:v>
                </c:pt>
                <c:pt idx="861">
                  <c:v>41237</c:v>
                </c:pt>
                <c:pt idx="862">
                  <c:v>41238</c:v>
                </c:pt>
                <c:pt idx="863">
                  <c:v>41239</c:v>
                </c:pt>
                <c:pt idx="864">
                  <c:v>41240</c:v>
                </c:pt>
                <c:pt idx="865">
                  <c:v>41241</c:v>
                </c:pt>
                <c:pt idx="866">
                  <c:v>41242</c:v>
                </c:pt>
                <c:pt idx="867">
                  <c:v>41243</c:v>
                </c:pt>
                <c:pt idx="868">
                  <c:v>41244</c:v>
                </c:pt>
                <c:pt idx="869">
                  <c:v>41245</c:v>
                </c:pt>
                <c:pt idx="870">
                  <c:v>41246</c:v>
                </c:pt>
                <c:pt idx="871">
                  <c:v>41247</c:v>
                </c:pt>
                <c:pt idx="872">
                  <c:v>41248</c:v>
                </c:pt>
                <c:pt idx="873">
                  <c:v>41249</c:v>
                </c:pt>
                <c:pt idx="874">
                  <c:v>41250</c:v>
                </c:pt>
                <c:pt idx="875">
                  <c:v>41251</c:v>
                </c:pt>
                <c:pt idx="876">
                  <c:v>41252</c:v>
                </c:pt>
                <c:pt idx="877">
                  <c:v>41253</c:v>
                </c:pt>
                <c:pt idx="878">
                  <c:v>41254</c:v>
                </c:pt>
                <c:pt idx="879">
                  <c:v>41255</c:v>
                </c:pt>
                <c:pt idx="880">
                  <c:v>41256</c:v>
                </c:pt>
                <c:pt idx="881">
                  <c:v>41257</c:v>
                </c:pt>
                <c:pt idx="882">
                  <c:v>41258</c:v>
                </c:pt>
                <c:pt idx="883">
                  <c:v>41259</c:v>
                </c:pt>
                <c:pt idx="884">
                  <c:v>41260</c:v>
                </c:pt>
                <c:pt idx="885">
                  <c:v>41261</c:v>
                </c:pt>
                <c:pt idx="886">
                  <c:v>41262</c:v>
                </c:pt>
                <c:pt idx="887">
                  <c:v>41263</c:v>
                </c:pt>
                <c:pt idx="888">
                  <c:v>41264</c:v>
                </c:pt>
                <c:pt idx="889">
                  <c:v>41265</c:v>
                </c:pt>
                <c:pt idx="890">
                  <c:v>41266</c:v>
                </c:pt>
                <c:pt idx="891">
                  <c:v>41267</c:v>
                </c:pt>
                <c:pt idx="892">
                  <c:v>41268</c:v>
                </c:pt>
                <c:pt idx="893">
                  <c:v>41269</c:v>
                </c:pt>
                <c:pt idx="894">
                  <c:v>41270</c:v>
                </c:pt>
                <c:pt idx="895">
                  <c:v>41271</c:v>
                </c:pt>
                <c:pt idx="896">
                  <c:v>41272</c:v>
                </c:pt>
                <c:pt idx="897">
                  <c:v>41273</c:v>
                </c:pt>
                <c:pt idx="898">
                  <c:v>41274</c:v>
                </c:pt>
                <c:pt idx="899">
                  <c:v>41275</c:v>
                </c:pt>
                <c:pt idx="900">
                  <c:v>41276</c:v>
                </c:pt>
                <c:pt idx="901">
                  <c:v>41277</c:v>
                </c:pt>
                <c:pt idx="902">
                  <c:v>41278</c:v>
                </c:pt>
                <c:pt idx="903">
                  <c:v>41279</c:v>
                </c:pt>
                <c:pt idx="904">
                  <c:v>41280</c:v>
                </c:pt>
                <c:pt idx="905">
                  <c:v>41281</c:v>
                </c:pt>
                <c:pt idx="906">
                  <c:v>41282</c:v>
                </c:pt>
                <c:pt idx="907">
                  <c:v>41283</c:v>
                </c:pt>
                <c:pt idx="908">
                  <c:v>41284</c:v>
                </c:pt>
                <c:pt idx="909">
                  <c:v>41285</c:v>
                </c:pt>
                <c:pt idx="910">
                  <c:v>41286</c:v>
                </c:pt>
                <c:pt idx="911">
                  <c:v>41287</c:v>
                </c:pt>
                <c:pt idx="912">
                  <c:v>41288</c:v>
                </c:pt>
                <c:pt idx="913">
                  <c:v>41289</c:v>
                </c:pt>
                <c:pt idx="914">
                  <c:v>41290</c:v>
                </c:pt>
                <c:pt idx="915">
                  <c:v>41291</c:v>
                </c:pt>
                <c:pt idx="916">
                  <c:v>41292</c:v>
                </c:pt>
                <c:pt idx="917">
                  <c:v>41293</c:v>
                </c:pt>
                <c:pt idx="918">
                  <c:v>41294</c:v>
                </c:pt>
                <c:pt idx="919">
                  <c:v>41295</c:v>
                </c:pt>
                <c:pt idx="920">
                  <c:v>41296</c:v>
                </c:pt>
                <c:pt idx="921">
                  <c:v>41297</c:v>
                </c:pt>
                <c:pt idx="922">
                  <c:v>41298</c:v>
                </c:pt>
                <c:pt idx="923">
                  <c:v>41299</c:v>
                </c:pt>
                <c:pt idx="924">
                  <c:v>41300</c:v>
                </c:pt>
                <c:pt idx="925">
                  <c:v>41301</c:v>
                </c:pt>
                <c:pt idx="926">
                  <c:v>41302</c:v>
                </c:pt>
                <c:pt idx="927">
                  <c:v>41303</c:v>
                </c:pt>
                <c:pt idx="928">
                  <c:v>41304</c:v>
                </c:pt>
                <c:pt idx="929">
                  <c:v>41305</c:v>
                </c:pt>
                <c:pt idx="930">
                  <c:v>41306</c:v>
                </c:pt>
                <c:pt idx="931">
                  <c:v>41307</c:v>
                </c:pt>
                <c:pt idx="932">
                  <c:v>41308</c:v>
                </c:pt>
                <c:pt idx="933">
                  <c:v>41309</c:v>
                </c:pt>
                <c:pt idx="934">
                  <c:v>41310</c:v>
                </c:pt>
                <c:pt idx="935">
                  <c:v>41311</c:v>
                </c:pt>
                <c:pt idx="936">
                  <c:v>41312</c:v>
                </c:pt>
                <c:pt idx="937">
                  <c:v>41313</c:v>
                </c:pt>
                <c:pt idx="938">
                  <c:v>41314</c:v>
                </c:pt>
                <c:pt idx="939">
                  <c:v>41315</c:v>
                </c:pt>
                <c:pt idx="940">
                  <c:v>41316</c:v>
                </c:pt>
                <c:pt idx="941">
                  <c:v>41317</c:v>
                </c:pt>
                <c:pt idx="942">
                  <c:v>41318</c:v>
                </c:pt>
                <c:pt idx="943">
                  <c:v>41319</c:v>
                </c:pt>
                <c:pt idx="944">
                  <c:v>41320</c:v>
                </c:pt>
                <c:pt idx="945">
                  <c:v>41321</c:v>
                </c:pt>
                <c:pt idx="946">
                  <c:v>41322</c:v>
                </c:pt>
                <c:pt idx="947">
                  <c:v>41323</c:v>
                </c:pt>
                <c:pt idx="948">
                  <c:v>41324</c:v>
                </c:pt>
                <c:pt idx="949">
                  <c:v>41325</c:v>
                </c:pt>
                <c:pt idx="950">
                  <c:v>41326</c:v>
                </c:pt>
                <c:pt idx="951">
                  <c:v>41327</c:v>
                </c:pt>
                <c:pt idx="952">
                  <c:v>41328</c:v>
                </c:pt>
                <c:pt idx="953">
                  <c:v>41329</c:v>
                </c:pt>
                <c:pt idx="954">
                  <c:v>41330</c:v>
                </c:pt>
                <c:pt idx="955">
                  <c:v>41331</c:v>
                </c:pt>
                <c:pt idx="956">
                  <c:v>41332</c:v>
                </c:pt>
                <c:pt idx="957">
                  <c:v>41333</c:v>
                </c:pt>
                <c:pt idx="958">
                  <c:v>41334</c:v>
                </c:pt>
                <c:pt idx="959">
                  <c:v>41335</c:v>
                </c:pt>
                <c:pt idx="960">
                  <c:v>41336</c:v>
                </c:pt>
                <c:pt idx="961">
                  <c:v>41337</c:v>
                </c:pt>
                <c:pt idx="962">
                  <c:v>41338</c:v>
                </c:pt>
                <c:pt idx="963">
                  <c:v>41339</c:v>
                </c:pt>
                <c:pt idx="964">
                  <c:v>41340</c:v>
                </c:pt>
                <c:pt idx="965">
                  <c:v>41341</c:v>
                </c:pt>
                <c:pt idx="966">
                  <c:v>41342</c:v>
                </c:pt>
                <c:pt idx="967">
                  <c:v>41343</c:v>
                </c:pt>
                <c:pt idx="968">
                  <c:v>41344</c:v>
                </c:pt>
                <c:pt idx="969">
                  <c:v>41345</c:v>
                </c:pt>
                <c:pt idx="970">
                  <c:v>41346</c:v>
                </c:pt>
                <c:pt idx="971">
                  <c:v>41347</c:v>
                </c:pt>
                <c:pt idx="972">
                  <c:v>41348</c:v>
                </c:pt>
                <c:pt idx="973">
                  <c:v>41349</c:v>
                </c:pt>
                <c:pt idx="974">
                  <c:v>41350</c:v>
                </c:pt>
                <c:pt idx="975">
                  <c:v>41351</c:v>
                </c:pt>
                <c:pt idx="976">
                  <c:v>41352</c:v>
                </c:pt>
                <c:pt idx="977">
                  <c:v>41353</c:v>
                </c:pt>
                <c:pt idx="978">
                  <c:v>41354</c:v>
                </c:pt>
                <c:pt idx="979">
                  <c:v>41355</c:v>
                </c:pt>
                <c:pt idx="980">
                  <c:v>41356</c:v>
                </c:pt>
                <c:pt idx="981">
                  <c:v>41357</c:v>
                </c:pt>
                <c:pt idx="982">
                  <c:v>41358</c:v>
                </c:pt>
                <c:pt idx="983">
                  <c:v>41359</c:v>
                </c:pt>
                <c:pt idx="984">
                  <c:v>41360</c:v>
                </c:pt>
                <c:pt idx="985">
                  <c:v>41361</c:v>
                </c:pt>
                <c:pt idx="986">
                  <c:v>41362</c:v>
                </c:pt>
                <c:pt idx="987">
                  <c:v>41363</c:v>
                </c:pt>
                <c:pt idx="988">
                  <c:v>41364</c:v>
                </c:pt>
                <c:pt idx="989">
                  <c:v>41365</c:v>
                </c:pt>
                <c:pt idx="990">
                  <c:v>41366</c:v>
                </c:pt>
                <c:pt idx="991">
                  <c:v>41367</c:v>
                </c:pt>
                <c:pt idx="992">
                  <c:v>41368</c:v>
                </c:pt>
                <c:pt idx="993">
                  <c:v>41369</c:v>
                </c:pt>
                <c:pt idx="994">
                  <c:v>41370</c:v>
                </c:pt>
                <c:pt idx="995">
                  <c:v>41371</c:v>
                </c:pt>
                <c:pt idx="996">
                  <c:v>41372</c:v>
                </c:pt>
                <c:pt idx="997">
                  <c:v>41373</c:v>
                </c:pt>
                <c:pt idx="998">
                  <c:v>41374</c:v>
                </c:pt>
                <c:pt idx="999">
                  <c:v>41375</c:v>
                </c:pt>
                <c:pt idx="1000">
                  <c:v>41376</c:v>
                </c:pt>
                <c:pt idx="1001">
                  <c:v>41377</c:v>
                </c:pt>
                <c:pt idx="1002">
                  <c:v>41378</c:v>
                </c:pt>
                <c:pt idx="1003">
                  <c:v>41379</c:v>
                </c:pt>
                <c:pt idx="1004">
                  <c:v>41380</c:v>
                </c:pt>
                <c:pt idx="1005">
                  <c:v>41381</c:v>
                </c:pt>
                <c:pt idx="1006">
                  <c:v>41382</c:v>
                </c:pt>
                <c:pt idx="1007">
                  <c:v>41383</c:v>
                </c:pt>
                <c:pt idx="1008">
                  <c:v>41384</c:v>
                </c:pt>
                <c:pt idx="1009">
                  <c:v>41385</c:v>
                </c:pt>
                <c:pt idx="1010">
                  <c:v>41386</c:v>
                </c:pt>
                <c:pt idx="1011">
                  <c:v>41387</c:v>
                </c:pt>
                <c:pt idx="1012">
                  <c:v>41388</c:v>
                </c:pt>
                <c:pt idx="1013">
                  <c:v>41389</c:v>
                </c:pt>
                <c:pt idx="1014">
                  <c:v>41390</c:v>
                </c:pt>
                <c:pt idx="1015">
                  <c:v>41391</c:v>
                </c:pt>
                <c:pt idx="1016">
                  <c:v>41392</c:v>
                </c:pt>
                <c:pt idx="1017">
                  <c:v>41393</c:v>
                </c:pt>
                <c:pt idx="1018">
                  <c:v>41394</c:v>
                </c:pt>
                <c:pt idx="1019">
                  <c:v>41395</c:v>
                </c:pt>
                <c:pt idx="1020">
                  <c:v>41396</c:v>
                </c:pt>
                <c:pt idx="1021">
                  <c:v>41397</c:v>
                </c:pt>
                <c:pt idx="1022">
                  <c:v>41398</c:v>
                </c:pt>
                <c:pt idx="1023">
                  <c:v>41399</c:v>
                </c:pt>
                <c:pt idx="1024">
                  <c:v>41400</c:v>
                </c:pt>
                <c:pt idx="1025">
                  <c:v>41401</c:v>
                </c:pt>
                <c:pt idx="1026">
                  <c:v>41402</c:v>
                </c:pt>
                <c:pt idx="1027">
                  <c:v>41403</c:v>
                </c:pt>
                <c:pt idx="1028">
                  <c:v>41404</c:v>
                </c:pt>
                <c:pt idx="1029">
                  <c:v>41405</c:v>
                </c:pt>
                <c:pt idx="1030">
                  <c:v>41406</c:v>
                </c:pt>
                <c:pt idx="1031">
                  <c:v>41407</c:v>
                </c:pt>
                <c:pt idx="1032">
                  <c:v>41408</c:v>
                </c:pt>
                <c:pt idx="1033">
                  <c:v>41409</c:v>
                </c:pt>
                <c:pt idx="1034">
                  <c:v>41410</c:v>
                </c:pt>
                <c:pt idx="1035">
                  <c:v>41411</c:v>
                </c:pt>
                <c:pt idx="1036">
                  <c:v>41412</c:v>
                </c:pt>
                <c:pt idx="1037">
                  <c:v>41413</c:v>
                </c:pt>
                <c:pt idx="1038">
                  <c:v>41414</c:v>
                </c:pt>
                <c:pt idx="1039">
                  <c:v>41415</c:v>
                </c:pt>
                <c:pt idx="1040">
                  <c:v>41416</c:v>
                </c:pt>
                <c:pt idx="1041">
                  <c:v>41417</c:v>
                </c:pt>
                <c:pt idx="1042">
                  <c:v>41418</c:v>
                </c:pt>
                <c:pt idx="1043">
                  <c:v>41419</c:v>
                </c:pt>
                <c:pt idx="1044">
                  <c:v>41420</c:v>
                </c:pt>
                <c:pt idx="1045">
                  <c:v>41421</c:v>
                </c:pt>
                <c:pt idx="1046">
                  <c:v>41422</c:v>
                </c:pt>
                <c:pt idx="1047">
                  <c:v>41423</c:v>
                </c:pt>
                <c:pt idx="1048">
                  <c:v>41424</c:v>
                </c:pt>
                <c:pt idx="1049">
                  <c:v>41425</c:v>
                </c:pt>
                <c:pt idx="1050">
                  <c:v>41426</c:v>
                </c:pt>
                <c:pt idx="1051">
                  <c:v>41427</c:v>
                </c:pt>
                <c:pt idx="1052">
                  <c:v>41428</c:v>
                </c:pt>
                <c:pt idx="1053">
                  <c:v>41429</c:v>
                </c:pt>
                <c:pt idx="1054">
                  <c:v>41430</c:v>
                </c:pt>
                <c:pt idx="1055">
                  <c:v>41431</c:v>
                </c:pt>
                <c:pt idx="1056">
                  <c:v>41432</c:v>
                </c:pt>
                <c:pt idx="1057">
                  <c:v>41433</c:v>
                </c:pt>
                <c:pt idx="1058">
                  <c:v>41434</c:v>
                </c:pt>
                <c:pt idx="1059">
                  <c:v>41435</c:v>
                </c:pt>
                <c:pt idx="1060">
                  <c:v>41436</c:v>
                </c:pt>
                <c:pt idx="1061">
                  <c:v>41437</c:v>
                </c:pt>
                <c:pt idx="1062">
                  <c:v>41438</c:v>
                </c:pt>
                <c:pt idx="1063">
                  <c:v>41439</c:v>
                </c:pt>
                <c:pt idx="1064">
                  <c:v>41440</c:v>
                </c:pt>
                <c:pt idx="1065">
                  <c:v>41441</c:v>
                </c:pt>
                <c:pt idx="1066">
                  <c:v>41442</c:v>
                </c:pt>
                <c:pt idx="1067">
                  <c:v>41443</c:v>
                </c:pt>
                <c:pt idx="1068">
                  <c:v>41444</c:v>
                </c:pt>
                <c:pt idx="1069">
                  <c:v>41445</c:v>
                </c:pt>
                <c:pt idx="1070">
                  <c:v>41446</c:v>
                </c:pt>
                <c:pt idx="1071">
                  <c:v>41447</c:v>
                </c:pt>
                <c:pt idx="1072">
                  <c:v>41448</c:v>
                </c:pt>
                <c:pt idx="1073">
                  <c:v>41449</c:v>
                </c:pt>
                <c:pt idx="1074">
                  <c:v>41450</c:v>
                </c:pt>
                <c:pt idx="1075">
                  <c:v>41451</c:v>
                </c:pt>
                <c:pt idx="1076">
                  <c:v>41452</c:v>
                </c:pt>
                <c:pt idx="1077">
                  <c:v>41453</c:v>
                </c:pt>
                <c:pt idx="1078">
                  <c:v>41454</c:v>
                </c:pt>
                <c:pt idx="1079">
                  <c:v>41455</c:v>
                </c:pt>
                <c:pt idx="1080">
                  <c:v>41456</c:v>
                </c:pt>
                <c:pt idx="1081">
                  <c:v>41457</c:v>
                </c:pt>
                <c:pt idx="1082">
                  <c:v>41458</c:v>
                </c:pt>
                <c:pt idx="1083">
                  <c:v>41459</c:v>
                </c:pt>
                <c:pt idx="1084">
                  <c:v>41460</c:v>
                </c:pt>
                <c:pt idx="1085">
                  <c:v>41461</c:v>
                </c:pt>
                <c:pt idx="1086">
                  <c:v>41462</c:v>
                </c:pt>
                <c:pt idx="1087">
                  <c:v>41463</c:v>
                </c:pt>
                <c:pt idx="1088">
                  <c:v>41464</c:v>
                </c:pt>
                <c:pt idx="1089">
                  <c:v>41465</c:v>
                </c:pt>
                <c:pt idx="1090">
                  <c:v>41466</c:v>
                </c:pt>
                <c:pt idx="1091">
                  <c:v>41467</c:v>
                </c:pt>
                <c:pt idx="1092">
                  <c:v>41468</c:v>
                </c:pt>
                <c:pt idx="1093">
                  <c:v>41469</c:v>
                </c:pt>
                <c:pt idx="1094">
                  <c:v>41470</c:v>
                </c:pt>
                <c:pt idx="1095">
                  <c:v>41471</c:v>
                </c:pt>
                <c:pt idx="1096">
                  <c:v>41472</c:v>
                </c:pt>
                <c:pt idx="1097">
                  <c:v>41473</c:v>
                </c:pt>
                <c:pt idx="1098">
                  <c:v>41474</c:v>
                </c:pt>
                <c:pt idx="1099">
                  <c:v>41475</c:v>
                </c:pt>
                <c:pt idx="1100">
                  <c:v>41476</c:v>
                </c:pt>
                <c:pt idx="1101">
                  <c:v>41477</c:v>
                </c:pt>
                <c:pt idx="1102">
                  <c:v>41478</c:v>
                </c:pt>
                <c:pt idx="1103">
                  <c:v>41479</c:v>
                </c:pt>
                <c:pt idx="1104">
                  <c:v>41480</c:v>
                </c:pt>
                <c:pt idx="1105">
                  <c:v>41481</c:v>
                </c:pt>
                <c:pt idx="1106">
                  <c:v>41482</c:v>
                </c:pt>
                <c:pt idx="1107">
                  <c:v>41483</c:v>
                </c:pt>
                <c:pt idx="1108">
                  <c:v>41484</c:v>
                </c:pt>
                <c:pt idx="1109">
                  <c:v>41485</c:v>
                </c:pt>
                <c:pt idx="1110">
                  <c:v>41486</c:v>
                </c:pt>
                <c:pt idx="1111">
                  <c:v>41487</c:v>
                </c:pt>
                <c:pt idx="1112">
                  <c:v>41488</c:v>
                </c:pt>
                <c:pt idx="1113">
                  <c:v>41489</c:v>
                </c:pt>
                <c:pt idx="1114">
                  <c:v>41490</c:v>
                </c:pt>
                <c:pt idx="1115">
                  <c:v>41491</c:v>
                </c:pt>
                <c:pt idx="1116">
                  <c:v>41492</c:v>
                </c:pt>
                <c:pt idx="1117">
                  <c:v>41493</c:v>
                </c:pt>
                <c:pt idx="1118">
                  <c:v>41494</c:v>
                </c:pt>
                <c:pt idx="1119">
                  <c:v>41495</c:v>
                </c:pt>
                <c:pt idx="1120">
                  <c:v>41496</c:v>
                </c:pt>
                <c:pt idx="1121">
                  <c:v>41497</c:v>
                </c:pt>
                <c:pt idx="1122">
                  <c:v>41498</c:v>
                </c:pt>
                <c:pt idx="1123">
                  <c:v>41499</c:v>
                </c:pt>
                <c:pt idx="1124">
                  <c:v>41500</c:v>
                </c:pt>
                <c:pt idx="1125">
                  <c:v>41501</c:v>
                </c:pt>
                <c:pt idx="1126">
                  <c:v>41502</c:v>
                </c:pt>
                <c:pt idx="1127">
                  <c:v>41503</c:v>
                </c:pt>
                <c:pt idx="1128">
                  <c:v>41504</c:v>
                </c:pt>
                <c:pt idx="1129">
                  <c:v>41505</c:v>
                </c:pt>
                <c:pt idx="1130">
                  <c:v>41506</c:v>
                </c:pt>
                <c:pt idx="1131">
                  <c:v>41507</c:v>
                </c:pt>
                <c:pt idx="1132">
                  <c:v>41508</c:v>
                </c:pt>
                <c:pt idx="1133">
                  <c:v>41509</c:v>
                </c:pt>
                <c:pt idx="1134">
                  <c:v>41510</c:v>
                </c:pt>
                <c:pt idx="1135">
                  <c:v>41511</c:v>
                </c:pt>
                <c:pt idx="1136">
                  <c:v>41512</c:v>
                </c:pt>
                <c:pt idx="1137">
                  <c:v>41513</c:v>
                </c:pt>
                <c:pt idx="1138">
                  <c:v>41514</c:v>
                </c:pt>
                <c:pt idx="1139">
                  <c:v>41515</c:v>
                </c:pt>
                <c:pt idx="1140">
                  <c:v>41516</c:v>
                </c:pt>
                <c:pt idx="1141">
                  <c:v>41517</c:v>
                </c:pt>
                <c:pt idx="1142">
                  <c:v>41518</c:v>
                </c:pt>
                <c:pt idx="1143">
                  <c:v>41519</c:v>
                </c:pt>
                <c:pt idx="1144">
                  <c:v>41520</c:v>
                </c:pt>
                <c:pt idx="1145">
                  <c:v>41521</c:v>
                </c:pt>
                <c:pt idx="1146">
                  <c:v>41522</c:v>
                </c:pt>
                <c:pt idx="1147">
                  <c:v>41523</c:v>
                </c:pt>
                <c:pt idx="1148">
                  <c:v>41524</c:v>
                </c:pt>
                <c:pt idx="1149">
                  <c:v>41525</c:v>
                </c:pt>
                <c:pt idx="1150">
                  <c:v>41526</c:v>
                </c:pt>
                <c:pt idx="1151">
                  <c:v>41527</c:v>
                </c:pt>
                <c:pt idx="1152">
                  <c:v>41528</c:v>
                </c:pt>
                <c:pt idx="1153">
                  <c:v>41529</c:v>
                </c:pt>
                <c:pt idx="1154">
                  <c:v>41530</c:v>
                </c:pt>
                <c:pt idx="1155">
                  <c:v>41531</c:v>
                </c:pt>
                <c:pt idx="1156">
                  <c:v>41532</c:v>
                </c:pt>
                <c:pt idx="1157">
                  <c:v>41533</c:v>
                </c:pt>
                <c:pt idx="1158">
                  <c:v>41534</c:v>
                </c:pt>
                <c:pt idx="1159">
                  <c:v>41535</c:v>
                </c:pt>
                <c:pt idx="1160">
                  <c:v>41536</c:v>
                </c:pt>
                <c:pt idx="1161">
                  <c:v>41537</c:v>
                </c:pt>
                <c:pt idx="1162">
                  <c:v>41538</c:v>
                </c:pt>
                <c:pt idx="1163">
                  <c:v>41539</c:v>
                </c:pt>
                <c:pt idx="1164">
                  <c:v>41540</c:v>
                </c:pt>
                <c:pt idx="1165">
                  <c:v>41541</c:v>
                </c:pt>
                <c:pt idx="1166">
                  <c:v>41542</c:v>
                </c:pt>
                <c:pt idx="1167">
                  <c:v>41543</c:v>
                </c:pt>
                <c:pt idx="1168">
                  <c:v>41544</c:v>
                </c:pt>
                <c:pt idx="1169">
                  <c:v>41545</c:v>
                </c:pt>
                <c:pt idx="1170">
                  <c:v>41546</c:v>
                </c:pt>
                <c:pt idx="1171">
                  <c:v>41547</c:v>
                </c:pt>
                <c:pt idx="1172">
                  <c:v>41548</c:v>
                </c:pt>
                <c:pt idx="1173">
                  <c:v>41549</c:v>
                </c:pt>
                <c:pt idx="1174">
                  <c:v>41550</c:v>
                </c:pt>
                <c:pt idx="1175">
                  <c:v>41551</c:v>
                </c:pt>
                <c:pt idx="1176">
                  <c:v>41552</c:v>
                </c:pt>
                <c:pt idx="1177">
                  <c:v>41553</c:v>
                </c:pt>
                <c:pt idx="1178">
                  <c:v>41554</c:v>
                </c:pt>
                <c:pt idx="1179">
                  <c:v>41555</c:v>
                </c:pt>
                <c:pt idx="1180">
                  <c:v>41556</c:v>
                </c:pt>
                <c:pt idx="1181">
                  <c:v>41557</c:v>
                </c:pt>
                <c:pt idx="1182">
                  <c:v>41558</c:v>
                </c:pt>
                <c:pt idx="1183">
                  <c:v>41559</c:v>
                </c:pt>
                <c:pt idx="1184">
                  <c:v>41560</c:v>
                </c:pt>
                <c:pt idx="1185">
                  <c:v>41561</c:v>
                </c:pt>
                <c:pt idx="1186">
                  <c:v>41562</c:v>
                </c:pt>
                <c:pt idx="1187">
                  <c:v>41563</c:v>
                </c:pt>
                <c:pt idx="1188">
                  <c:v>41564</c:v>
                </c:pt>
                <c:pt idx="1189">
                  <c:v>41565</c:v>
                </c:pt>
                <c:pt idx="1190">
                  <c:v>41566</c:v>
                </c:pt>
                <c:pt idx="1191">
                  <c:v>41567</c:v>
                </c:pt>
                <c:pt idx="1192">
                  <c:v>41568</c:v>
                </c:pt>
                <c:pt idx="1193">
                  <c:v>41569</c:v>
                </c:pt>
                <c:pt idx="1194">
                  <c:v>41570</c:v>
                </c:pt>
                <c:pt idx="1195">
                  <c:v>41571</c:v>
                </c:pt>
                <c:pt idx="1196">
                  <c:v>41572</c:v>
                </c:pt>
                <c:pt idx="1197">
                  <c:v>41573</c:v>
                </c:pt>
                <c:pt idx="1198">
                  <c:v>41574</c:v>
                </c:pt>
                <c:pt idx="1199">
                  <c:v>41575</c:v>
                </c:pt>
                <c:pt idx="1200">
                  <c:v>41576</c:v>
                </c:pt>
                <c:pt idx="1201">
                  <c:v>41577</c:v>
                </c:pt>
                <c:pt idx="1202">
                  <c:v>41578</c:v>
                </c:pt>
                <c:pt idx="1203">
                  <c:v>41579</c:v>
                </c:pt>
                <c:pt idx="1204">
                  <c:v>41580</c:v>
                </c:pt>
                <c:pt idx="1205">
                  <c:v>41581</c:v>
                </c:pt>
                <c:pt idx="1206">
                  <c:v>41582</c:v>
                </c:pt>
                <c:pt idx="1207">
                  <c:v>41583</c:v>
                </c:pt>
                <c:pt idx="1208">
                  <c:v>41584</c:v>
                </c:pt>
                <c:pt idx="1209">
                  <c:v>41585</c:v>
                </c:pt>
                <c:pt idx="1210">
                  <c:v>41586</c:v>
                </c:pt>
                <c:pt idx="1211">
                  <c:v>41587</c:v>
                </c:pt>
                <c:pt idx="1212">
                  <c:v>41588</c:v>
                </c:pt>
                <c:pt idx="1213">
                  <c:v>41589</c:v>
                </c:pt>
                <c:pt idx="1214">
                  <c:v>41590</c:v>
                </c:pt>
                <c:pt idx="1215">
                  <c:v>41591</c:v>
                </c:pt>
                <c:pt idx="1216">
                  <c:v>41592</c:v>
                </c:pt>
                <c:pt idx="1217">
                  <c:v>41593</c:v>
                </c:pt>
                <c:pt idx="1218">
                  <c:v>41594</c:v>
                </c:pt>
                <c:pt idx="1219">
                  <c:v>41595</c:v>
                </c:pt>
                <c:pt idx="1220">
                  <c:v>41596</c:v>
                </c:pt>
                <c:pt idx="1221">
                  <c:v>41597</c:v>
                </c:pt>
                <c:pt idx="1222">
                  <c:v>41598</c:v>
                </c:pt>
                <c:pt idx="1223">
                  <c:v>41599</c:v>
                </c:pt>
                <c:pt idx="1224">
                  <c:v>41600</c:v>
                </c:pt>
                <c:pt idx="1225">
                  <c:v>41601</c:v>
                </c:pt>
                <c:pt idx="1226">
                  <c:v>41602</c:v>
                </c:pt>
                <c:pt idx="1227">
                  <c:v>41603</c:v>
                </c:pt>
                <c:pt idx="1228">
                  <c:v>41604</c:v>
                </c:pt>
                <c:pt idx="1229">
                  <c:v>41605</c:v>
                </c:pt>
                <c:pt idx="1230">
                  <c:v>41606</c:v>
                </c:pt>
                <c:pt idx="1231">
                  <c:v>41607</c:v>
                </c:pt>
                <c:pt idx="1232">
                  <c:v>41608</c:v>
                </c:pt>
                <c:pt idx="1233">
                  <c:v>41609</c:v>
                </c:pt>
                <c:pt idx="1234">
                  <c:v>41610</c:v>
                </c:pt>
                <c:pt idx="1235">
                  <c:v>41611</c:v>
                </c:pt>
                <c:pt idx="1236">
                  <c:v>41612</c:v>
                </c:pt>
                <c:pt idx="1237">
                  <c:v>41613</c:v>
                </c:pt>
                <c:pt idx="1238">
                  <c:v>41614</c:v>
                </c:pt>
                <c:pt idx="1239">
                  <c:v>41615</c:v>
                </c:pt>
                <c:pt idx="1240">
                  <c:v>41616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41622</c:v>
                </c:pt>
                <c:pt idx="1247">
                  <c:v>41623</c:v>
                </c:pt>
                <c:pt idx="1248">
                  <c:v>41624</c:v>
                </c:pt>
                <c:pt idx="1249">
                  <c:v>41625</c:v>
                </c:pt>
                <c:pt idx="1250">
                  <c:v>41626</c:v>
                </c:pt>
                <c:pt idx="1251">
                  <c:v>41627</c:v>
                </c:pt>
                <c:pt idx="1252">
                  <c:v>41628</c:v>
                </c:pt>
                <c:pt idx="1253">
                  <c:v>41629</c:v>
                </c:pt>
                <c:pt idx="1254">
                  <c:v>41630</c:v>
                </c:pt>
                <c:pt idx="1255">
                  <c:v>41631</c:v>
                </c:pt>
                <c:pt idx="1256">
                  <c:v>41632</c:v>
                </c:pt>
                <c:pt idx="1257">
                  <c:v>41633</c:v>
                </c:pt>
                <c:pt idx="1258">
                  <c:v>41634</c:v>
                </c:pt>
                <c:pt idx="1259">
                  <c:v>41635</c:v>
                </c:pt>
                <c:pt idx="1260">
                  <c:v>41636</c:v>
                </c:pt>
                <c:pt idx="1261">
                  <c:v>41637</c:v>
                </c:pt>
                <c:pt idx="1262">
                  <c:v>41638</c:v>
                </c:pt>
                <c:pt idx="1263">
                  <c:v>41639</c:v>
                </c:pt>
                <c:pt idx="1264">
                  <c:v>41640</c:v>
                </c:pt>
                <c:pt idx="1265">
                  <c:v>41641</c:v>
                </c:pt>
                <c:pt idx="1266">
                  <c:v>41642</c:v>
                </c:pt>
                <c:pt idx="1267">
                  <c:v>41643</c:v>
                </c:pt>
                <c:pt idx="1268">
                  <c:v>41644</c:v>
                </c:pt>
                <c:pt idx="1269">
                  <c:v>41645</c:v>
                </c:pt>
                <c:pt idx="1270">
                  <c:v>41646</c:v>
                </c:pt>
                <c:pt idx="1271">
                  <c:v>41647</c:v>
                </c:pt>
                <c:pt idx="1272">
                  <c:v>41648</c:v>
                </c:pt>
                <c:pt idx="1273">
                  <c:v>41649</c:v>
                </c:pt>
                <c:pt idx="1274">
                  <c:v>41650</c:v>
                </c:pt>
                <c:pt idx="1275">
                  <c:v>41651</c:v>
                </c:pt>
                <c:pt idx="1276">
                  <c:v>41652</c:v>
                </c:pt>
                <c:pt idx="1277">
                  <c:v>41653</c:v>
                </c:pt>
                <c:pt idx="1278">
                  <c:v>41654</c:v>
                </c:pt>
                <c:pt idx="1279">
                  <c:v>41655</c:v>
                </c:pt>
                <c:pt idx="1280">
                  <c:v>41656</c:v>
                </c:pt>
                <c:pt idx="1281">
                  <c:v>41657</c:v>
                </c:pt>
                <c:pt idx="1282">
                  <c:v>41658</c:v>
                </c:pt>
                <c:pt idx="1283">
                  <c:v>41659</c:v>
                </c:pt>
                <c:pt idx="1284">
                  <c:v>41660</c:v>
                </c:pt>
                <c:pt idx="1285">
                  <c:v>41661</c:v>
                </c:pt>
                <c:pt idx="1286">
                  <c:v>41662</c:v>
                </c:pt>
                <c:pt idx="1287">
                  <c:v>41663</c:v>
                </c:pt>
                <c:pt idx="1288">
                  <c:v>41664</c:v>
                </c:pt>
                <c:pt idx="1289">
                  <c:v>41665</c:v>
                </c:pt>
                <c:pt idx="1290">
                  <c:v>41666</c:v>
                </c:pt>
                <c:pt idx="1291">
                  <c:v>41667</c:v>
                </c:pt>
                <c:pt idx="1292">
                  <c:v>41668</c:v>
                </c:pt>
                <c:pt idx="1293">
                  <c:v>41669</c:v>
                </c:pt>
                <c:pt idx="1294">
                  <c:v>41670</c:v>
                </c:pt>
                <c:pt idx="1295">
                  <c:v>41671</c:v>
                </c:pt>
                <c:pt idx="1296">
                  <c:v>41672</c:v>
                </c:pt>
                <c:pt idx="1297">
                  <c:v>41673</c:v>
                </c:pt>
                <c:pt idx="1298">
                  <c:v>41674</c:v>
                </c:pt>
                <c:pt idx="1299">
                  <c:v>41675</c:v>
                </c:pt>
                <c:pt idx="1300">
                  <c:v>41676</c:v>
                </c:pt>
                <c:pt idx="1301">
                  <c:v>41677</c:v>
                </c:pt>
                <c:pt idx="1302">
                  <c:v>41678</c:v>
                </c:pt>
                <c:pt idx="1303">
                  <c:v>41679</c:v>
                </c:pt>
                <c:pt idx="1304">
                  <c:v>41680</c:v>
                </c:pt>
                <c:pt idx="1305">
                  <c:v>41681</c:v>
                </c:pt>
                <c:pt idx="1306">
                  <c:v>41682</c:v>
                </c:pt>
                <c:pt idx="1307">
                  <c:v>41683</c:v>
                </c:pt>
                <c:pt idx="1308">
                  <c:v>41684</c:v>
                </c:pt>
                <c:pt idx="1309">
                  <c:v>41685</c:v>
                </c:pt>
                <c:pt idx="1310">
                  <c:v>41686</c:v>
                </c:pt>
                <c:pt idx="1311">
                  <c:v>41687</c:v>
                </c:pt>
                <c:pt idx="1312">
                  <c:v>41688</c:v>
                </c:pt>
                <c:pt idx="1313">
                  <c:v>41689</c:v>
                </c:pt>
                <c:pt idx="1314">
                  <c:v>41690</c:v>
                </c:pt>
                <c:pt idx="1315">
                  <c:v>41691</c:v>
                </c:pt>
                <c:pt idx="1316">
                  <c:v>41692</c:v>
                </c:pt>
                <c:pt idx="1317">
                  <c:v>41693</c:v>
                </c:pt>
                <c:pt idx="1318">
                  <c:v>41694</c:v>
                </c:pt>
                <c:pt idx="1319">
                  <c:v>41695</c:v>
                </c:pt>
                <c:pt idx="1320">
                  <c:v>41696</c:v>
                </c:pt>
                <c:pt idx="1321">
                  <c:v>41697</c:v>
                </c:pt>
                <c:pt idx="1322">
                  <c:v>41698</c:v>
                </c:pt>
                <c:pt idx="1323">
                  <c:v>41699</c:v>
                </c:pt>
                <c:pt idx="1324">
                  <c:v>41700</c:v>
                </c:pt>
                <c:pt idx="1325">
                  <c:v>41701</c:v>
                </c:pt>
                <c:pt idx="1326">
                  <c:v>41702</c:v>
                </c:pt>
                <c:pt idx="1327">
                  <c:v>41703</c:v>
                </c:pt>
                <c:pt idx="1328">
                  <c:v>41704</c:v>
                </c:pt>
                <c:pt idx="1329">
                  <c:v>41705</c:v>
                </c:pt>
                <c:pt idx="1330">
                  <c:v>41706</c:v>
                </c:pt>
                <c:pt idx="1331">
                  <c:v>41707</c:v>
                </c:pt>
                <c:pt idx="1332">
                  <c:v>41708</c:v>
                </c:pt>
                <c:pt idx="1333">
                  <c:v>41709</c:v>
                </c:pt>
                <c:pt idx="1334">
                  <c:v>41710</c:v>
                </c:pt>
                <c:pt idx="1335">
                  <c:v>41711</c:v>
                </c:pt>
                <c:pt idx="1336">
                  <c:v>41712</c:v>
                </c:pt>
                <c:pt idx="1337">
                  <c:v>41713</c:v>
                </c:pt>
                <c:pt idx="1338">
                  <c:v>41714</c:v>
                </c:pt>
                <c:pt idx="1339">
                  <c:v>41715</c:v>
                </c:pt>
                <c:pt idx="1340">
                  <c:v>41716</c:v>
                </c:pt>
                <c:pt idx="1341">
                  <c:v>41717</c:v>
                </c:pt>
                <c:pt idx="1342">
                  <c:v>41718</c:v>
                </c:pt>
                <c:pt idx="1343">
                  <c:v>41719</c:v>
                </c:pt>
                <c:pt idx="1344">
                  <c:v>41720</c:v>
                </c:pt>
                <c:pt idx="1345">
                  <c:v>41721</c:v>
                </c:pt>
                <c:pt idx="1346">
                  <c:v>41722</c:v>
                </c:pt>
                <c:pt idx="1347">
                  <c:v>41723</c:v>
                </c:pt>
                <c:pt idx="1348">
                  <c:v>41724</c:v>
                </c:pt>
                <c:pt idx="1349">
                  <c:v>41725</c:v>
                </c:pt>
                <c:pt idx="1350">
                  <c:v>41726</c:v>
                </c:pt>
                <c:pt idx="1351">
                  <c:v>41727</c:v>
                </c:pt>
                <c:pt idx="1352">
                  <c:v>41728</c:v>
                </c:pt>
                <c:pt idx="1353">
                  <c:v>41729</c:v>
                </c:pt>
                <c:pt idx="1354">
                  <c:v>41730</c:v>
                </c:pt>
                <c:pt idx="1355">
                  <c:v>41731</c:v>
                </c:pt>
                <c:pt idx="1356">
                  <c:v>41732</c:v>
                </c:pt>
                <c:pt idx="1357">
                  <c:v>41733</c:v>
                </c:pt>
                <c:pt idx="1358">
                  <c:v>41734</c:v>
                </c:pt>
                <c:pt idx="1359">
                  <c:v>41735</c:v>
                </c:pt>
                <c:pt idx="1360">
                  <c:v>41736</c:v>
                </c:pt>
                <c:pt idx="1361">
                  <c:v>41737</c:v>
                </c:pt>
                <c:pt idx="1362">
                  <c:v>41738</c:v>
                </c:pt>
                <c:pt idx="1363">
                  <c:v>41739</c:v>
                </c:pt>
                <c:pt idx="1364">
                  <c:v>41740</c:v>
                </c:pt>
                <c:pt idx="1365">
                  <c:v>41741</c:v>
                </c:pt>
                <c:pt idx="1366">
                  <c:v>41742</c:v>
                </c:pt>
                <c:pt idx="1367">
                  <c:v>41743</c:v>
                </c:pt>
                <c:pt idx="1368">
                  <c:v>41744</c:v>
                </c:pt>
                <c:pt idx="1369">
                  <c:v>41745</c:v>
                </c:pt>
                <c:pt idx="1370">
                  <c:v>41746</c:v>
                </c:pt>
                <c:pt idx="1371">
                  <c:v>41747</c:v>
                </c:pt>
                <c:pt idx="1372">
                  <c:v>41748</c:v>
                </c:pt>
                <c:pt idx="1373">
                  <c:v>41749</c:v>
                </c:pt>
                <c:pt idx="1374">
                  <c:v>41750</c:v>
                </c:pt>
                <c:pt idx="1375">
                  <c:v>41751</c:v>
                </c:pt>
                <c:pt idx="1376">
                  <c:v>41752</c:v>
                </c:pt>
                <c:pt idx="1377">
                  <c:v>41753</c:v>
                </c:pt>
                <c:pt idx="1378">
                  <c:v>41754</c:v>
                </c:pt>
                <c:pt idx="1379">
                  <c:v>41755</c:v>
                </c:pt>
                <c:pt idx="1380">
                  <c:v>41756</c:v>
                </c:pt>
                <c:pt idx="1381">
                  <c:v>41757</c:v>
                </c:pt>
                <c:pt idx="1382">
                  <c:v>41758</c:v>
                </c:pt>
                <c:pt idx="1383">
                  <c:v>41759</c:v>
                </c:pt>
                <c:pt idx="1384">
                  <c:v>41760</c:v>
                </c:pt>
                <c:pt idx="1385">
                  <c:v>41761</c:v>
                </c:pt>
                <c:pt idx="1386">
                  <c:v>41762</c:v>
                </c:pt>
                <c:pt idx="1387">
                  <c:v>41763</c:v>
                </c:pt>
                <c:pt idx="1388">
                  <c:v>41764</c:v>
                </c:pt>
                <c:pt idx="1389">
                  <c:v>41765</c:v>
                </c:pt>
                <c:pt idx="1390">
                  <c:v>41766</c:v>
                </c:pt>
                <c:pt idx="1391">
                  <c:v>41767</c:v>
                </c:pt>
                <c:pt idx="1392">
                  <c:v>41768</c:v>
                </c:pt>
                <c:pt idx="1393">
                  <c:v>41769</c:v>
                </c:pt>
                <c:pt idx="1394">
                  <c:v>41770</c:v>
                </c:pt>
                <c:pt idx="1395">
                  <c:v>41771</c:v>
                </c:pt>
                <c:pt idx="1396">
                  <c:v>41772</c:v>
                </c:pt>
                <c:pt idx="1397">
                  <c:v>41773</c:v>
                </c:pt>
                <c:pt idx="1398">
                  <c:v>41774</c:v>
                </c:pt>
                <c:pt idx="1399">
                  <c:v>41775</c:v>
                </c:pt>
                <c:pt idx="1400">
                  <c:v>41776</c:v>
                </c:pt>
                <c:pt idx="1401">
                  <c:v>41777</c:v>
                </c:pt>
                <c:pt idx="1402">
                  <c:v>41778</c:v>
                </c:pt>
                <c:pt idx="1403">
                  <c:v>41779</c:v>
                </c:pt>
                <c:pt idx="1404">
                  <c:v>41780</c:v>
                </c:pt>
                <c:pt idx="1405">
                  <c:v>41781</c:v>
                </c:pt>
                <c:pt idx="1406">
                  <c:v>41782</c:v>
                </c:pt>
                <c:pt idx="1407">
                  <c:v>41783</c:v>
                </c:pt>
                <c:pt idx="1408">
                  <c:v>41784</c:v>
                </c:pt>
                <c:pt idx="1409">
                  <c:v>41785</c:v>
                </c:pt>
                <c:pt idx="1410">
                  <c:v>41786</c:v>
                </c:pt>
                <c:pt idx="1411">
                  <c:v>41787</c:v>
                </c:pt>
                <c:pt idx="1412">
                  <c:v>41788</c:v>
                </c:pt>
                <c:pt idx="1413">
                  <c:v>41789</c:v>
                </c:pt>
                <c:pt idx="1414">
                  <c:v>41790</c:v>
                </c:pt>
                <c:pt idx="1415">
                  <c:v>41791</c:v>
                </c:pt>
                <c:pt idx="1416">
                  <c:v>41792</c:v>
                </c:pt>
                <c:pt idx="1417">
                  <c:v>41793</c:v>
                </c:pt>
                <c:pt idx="1418">
                  <c:v>41794</c:v>
                </c:pt>
                <c:pt idx="1419">
                  <c:v>41795</c:v>
                </c:pt>
                <c:pt idx="1420">
                  <c:v>41796</c:v>
                </c:pt>
                <c:pt idx="1421">
                  <c:v>41797</c:v>
                </c:pt>
                <c:pt idx="1422">
                  <c:v>41798</c:v>
                </c:pt>
                <c:pt idx="1423">
                  <c:v>41799</c:v>
                </c:pt>
                <c:pt idx="1424">
                  <c:v>41800</c:v>
                </c:pt>
                <c:pt idx="1425">
                  <c:v>41801</c:v>
                </c:pt>
                <c:pt idx="1426">
                  <c:v>41802</c:v>
                </c:pt>
                <c:pt idx="1427">
                  <c:v>41803</c:v>
                </c:pt>
                <c:pt idx="1428">
                  <c:v>41804</c:v>
                </c:pt>
                <c:pt idx="1429">
                  <c:v>41805</c:v>
                </c:pt>
                <c:pt idx="1430">
                  <c:v>41806</c:v>
                </c:pt>
                <c:pt idx="1431">
                  <c:v>41807</c:v>
                </c:pt>
                <c:pt idx="1432">
                  <c:v>41808</c:v>
                </c:pt>
                <c:pt idx="1433">
                  <c:v>41809</c:v>
                </c:pt>
                <c:pt idx="1434">
                  <c:v>41810</c:v>
                </c:pt>
                <c:pt idx="1435">
                  <c:v>41811</c:v>
                </c:pt>
                <c:pt idx="1436">
                  <c:v>41812</c:v>
                </c:pt>
                <c:pt idx="1437">
                  <c:v>41813</c:v>
                </c:pt>
                <c:pt idx="1438">
                  <c:v>41814</c:v>
                </c:pt>
                <c:pt idx="1439">
                  <c:v>41815</c:v>
                </c:pt>
                <c:pt idx="1440">
                  <c:v>41816</c:v>
                </c:pt>
                <c:pt idx="1441">
                  <c:v>41817</c:v>
                </c:pt>
                <c:pt idx="1442">
                  <c:v>41818</c:v>
                </c:pt>
                <c:pt idx="1443">
                  <c:v>41819</c:v>
                </c:pt>
                <c:pt idx="1444">
                  <c:v>41820</c:v>
                </c:pt>
                <c:pt idx="1445">
                  <c:v>41821</c:v>
                </c:pt>
                <c:pt idx="1446">
                  <c:v>41822</c:v>
                </c:pt>
                <c:pt idx="1447">
                  <c:v>41823</c:v>
                </c:pt>
                <c:pt idx="1448">
                  <c:v>41824</c:v>
                </c:pt>
                <c:pt idx="1449">
                  <c:v>41825</c:v>
                </c:pt>
                <c:pt idx="1450">
                  <c:v>41826</c:v>
                </c:pt>
                <c:pt idx="1451">
                  <c:v>41827</c:v>
                </c:pt>
                <c:pt idx="1452">
                  <c:v>41828</c:v>
                </c:pt>
                <c:pt idx="1453">
                  <c:v>41829</c:v>
                </c:pt>
                <c:pt idx="1454">
                  <c:v>41830</c:v>
                </c:pt>
                <c:pt idx="1455">
                  <c:v>41831</c:v>
                </c:pt>
                <c:pt idx="1456">
                  <c:v>41832</c:v>
                </c:pt>
                <c:pt idx="1457">
                  <c:v>41833</c:v>
                </c:pt>
                <c:pt idx="1458">
                  <c:v>41834</c:v>
                </c:pt>
                <c:pt idx="1459">
                  <c:v>41835</c:v>
                </c:pt>
                <c:pt idx="1460">
                  <c:v>41836</c:v>
                </c:pt>
                <c:pt idx="1461">
                  <c:v>41837</c:v>
                </c:pt>
                <c:pt idx="1462">
                  <c:v>41838</c:v>
                </c:pt>
                <c:pt idx="1463">
                  <c:v>41839</c:v>
                </c:pt>
                <c:pt idx="1464">
                  <c:v>41840</c:v>
                </c:pt>
                <c:pt idx="1465">
                  <c:v>41841</c:v>
                </c:pt>
                <c:pt idx="1466">
                  <c:v>41842</c:v>
                </c:pt>
                <c:pt idx="1467">
                  <c:v>41843</c:v>
                </c:pt>
                <c:pt idx="1468">
                  <c:v>41844</c:v>
                </c:pt>
                <c:pt idx="1469">
                  <c:v>41845</c:v>
                </c:pt>
                <c:pt idx="1470">
                  <c:v>41846</c:v>
                </c:pt>
                <c:pt idx="1471">
                  <c:v>41847</c:v>
                </c:pt>
                <c:pt idx="1472">
                  <c:v>41848</c:v>
                </c:pt>
                <c:pt idx="1473">
                  <c:v>41849</c:v>
                </c:pt>
                <c:pt idx="1474">
                  <c:v>41850</c:v>
                </c:pt>
                <c:pt idx="1475">
                  <c:v>41851</c:v>
                </c:pt>
                <c:pt idx="1476">
                  <c:v>41852</c:v>
                </c:pt>
                <c:pt idx="1477">
                  <c:v>41853</c:v>
                </c:pt>
                <c:pt idx="1478">
                  <c:v>41854</c:v>
                </c:pt>
                <c:pt idx="1479">
                  <c:v>41855</c:v>
                </c:pt>
                <c:pt idx="1480">
                  <c:v>41856</c:v>
                </c:pt>
                <c:pt idx="1481">
                  <c:v>41857</c:v>
                </c:pt>
                <c:pt idx="1482">
                  <c:v>41858</c:v>
                </c:pt>
                <c:pt idx="1483">
                  <c:v>41859</c:v>
                </c:pt>
                <c:pt idx="1484">
                  <c:v>41860</c:v>
                </c:pt>
                <c:pt idx="1485">
                  <c:v>41861</c:v>
                </c:pt>
                <c:pt idx="1486">
                  <c:v>41862</c:v>
                </c:pt>
                <c:pt idx="1487">
                  <c:v>41863</c:v>
                </c:pt>
                <c:pt idx="1488">
                  <c:v>41864</c:v>
                </c:pt>
                <c:pt idx="1489">
                  <c:v>41865</c:v>
                </c:pt>
                <c:pt idx="1490">
                  <c:v>41866</c:v>
                </c:pt>
                <c:pt idx="1491">
                  <c:v>41867</c:v>
                </c:pt>
                <c:pt idx="1492">
                  <c:v>41868</c:v>
                </c:pt>
                <c:pt idx="1493">
                  <c:v>41869</c:v>
                </c:pt>
                <c:pt idx="1494">
                  <c:v>41870</c:v>
                </c:pt>
                <c:pt idx="1495">
                  <c:v>41871</c:v>
                </c:pt>
                <c:pt idx="1496">
                  <c:v>41872</c:v>
                </c:pt>
                <c:pt idx="1497">
                  <c:v>41873</c:v>
                </c:pt>
                <c:pt idx="1498">
                  <c:v>41874</c:v>
                </c:pt>
                <c:pt idx="1499">
                  <c:v>41875</c:v>
                </c:pt>
                <c:pt idx="1500">
                  <c:v>41876</c:v>
                </c:pt>
                <c:pt idx="1501">
                  <c:v>41877</c:v>
                </c:pt>
                <c:pt idx="1502">
                  <c:v>41878</c:v>
                </c:pt>
                <c:pt idx="1503">
                  <c:v>41879</c:v>
                </c:pt>
                <c:pt idx="1504">
                  <c:v>41880</c:v>
                </c:pt>
                <c:pt idx="1505">
                  <c:v>41881</c:v>
                </c:pt>
                <c:pt idx="1506">
                  <c:v>41882</c:v>
                </c:pt>
                <c:pt idx="1507">
                  <c:v>41883</c:v>
                </c:pt>
                <c:pt idx="1508">
                  <c:v>41884</c:v>
                </c:pt>
                <c:pt idx="1509">
                  <c:v>41885</c:v>
                </c:pt>
                <c:pt idx="1510">
                  <c:v>41886</c:v>
                </c:pt>
                <c:pt idx="1511">
                  <c:v>41887</c:v>
                </c:pt>
                <c:pt idx="1512">
                  <c:v>41888</c:v>
                </c:pt>
                <c:pt idx="1513">
                  <c:v>41889</c:v>
                </c:pt>
                <c:pt idx="1514">
                  <c:v>41890</c:v>
                </c:pt>
                <c:pt idx="1515">
                  <c:v>41891</c:v>
                </c:pt>
                <c:pt idx="1516">
                  <c:v>41892</c:v>
                </c:pt>
                <c:pt idx="1517">
                  <c:v>41893</c:v>
                </c:pt>
                <c:pt idx="1518">
                  <c:v>41894</c:v>
                </c:pt>
                <c:pt idx="1519">
                  <c:v>41895</c:v>
                </c:pt>
                <c:pt idx="1520">
                  <c:v>41896</c:v>
                </c:pt>
                <c:pt idx="1521">
                  <c:v>41897</c:v>
                </c:pt>
                <c:pt idx="1522">
                  <c:v>41898</c:v>
                </c:pt>
                <c:pt idx="1523">
                  <c:v>41899</c:v>
                </c:pt>
                <c:pt idx="1524">
                  <c:v>41900</c:v>
                </c:pt>
                <c:pt idx="1525">
                  <c:v>41901</c:v>
                </c:pt>
                <c:pt idx="1526">
                  <c:v>41902</c:v>
                </c:pt>
                <c:pt idx="1527">
                  <c:v>41903</c:v>
                </c:pt>
                <c:pt idx="1528">
                  <c:v>41904</c:v>
                </c:pt>
                <c:pt idx="1529">
                  <c:v>41905</c:v>
                </c:pt>
                <c:pt idx="1530">
                  <c:v>41906</c:v>
                </c:pt>
                <c:pt idx="1531">
                  <c:v>41907</c:v>
                </c:pt>
                <c:pt idx="1532">
                  <c:v>41908</c:v>
                </c:pt>
                <c:pt idx="1533">
                  <c:v>41909</c:v>
                </c:pt>
                <c:pt idx="1534">
                  <c:v>41910</c:v>
                </c:pt>
                <c:pt idx="1535">
                  <c:v>41911</c:v>
                </c:pt>
                <c:pt idx="1536">
                  <c:v>41912</c:v>
                </c:pt>
                <c:pt idx="1537">
                  <c:v>41913</c:v>
                </c:pt>
                <c:pt idx="1538">
                  <c:v>41914</c:v>
                </c:pt>
                <c:pt idx="1539">
                  <c:v>41915</c:v>
                </c:pt>
                <c:pt idx="1540">
                  <c:v>41916</c:v>
                </c:pt>
                <c:pt idx="1541">
                  <c:v>41917</c:v>
                </c:pt>
                <c:pt idx="1542">
                  <c:v>41918</c:v>
                </c:pt>
                <c:pt idx="1543">
                  <c:v>41919</c:v>
                </c:pt>
                <c:pt idx="1544">
                  <c:v>41920</c:v>
                </c:pt>
                <c:pt idx="1545">
                  <c:v>41921</c:v>
                </c:pt>
                <c:pt idx="1546">
                  <c:v>41922</c:v>
                </c:pt>
                <c:pt idx="1547">
                  <c:v>41923</c:v>
                </c:pt>
                <c:pt idx="1548">
                  <c:v>41924</c:v>
                </c:pt>
                <c:pt idx="1549">
                  <c:v>41925</c:v>
                </c:pt>
                <c:pt idx="1550">
                  <c:v>41926</c:v>
                </c:pt>
                <c:pt idx="1551">
                  <c:v>41927</c:v>
                </c:pt>
                <c:pt idx="1552">
                  <c:v>41928</c:v>
                </c:pt>
                <c:pt idx="1553">
                  <c:v>41929</c:v>
                </c:pt>
                <c:pt idx="1554">
                  <c:v>41930</c:v>
                </c:pt>
                <c:pt idx="1555">
                  <c:v>41931</c:v>
                </c:pt>
                <c:pt idx="1556">
                  <c:v>41932</c:v>
                </c:pt>
                <c:pt idx="1557">
                  <c:v>41933</c:v>
                </c:pt>
                <c:pt idx="1558">
                  <c:v>41934</c:v>
                </c:pt>
                <c:pt idx="1559">
                  <c:v>41935</c:v>
                </c:pt>
                <c:pt idx="1560">
                  <c:v>41936</c:v>
                </c:pt>
                <c:pt idx="1561">
                  <c:v>41937</c:v>
                </c:pt>
                <c:pt idx="1562">
                  <c:v>41938</c:v>
                </c:pt>
                <c:pt idx="1563">
                  <c:v>41939</c:v>
                </c:pt>
                <c:pt idx="1564">
                  <c:v>41940</c:v>
                </c:pt>
                <c:pt idx="1565">
                  <c:v>41941</c:v>
                </c:pt>
                <c:pt idx="1566">
                  <c:v>41942</c:v>
                </c:pt>
                <c:pt idx="1567">
                  <c:v>41943</c:v>
                </c:pt>
                <c:pt idx="1568">
                  <c:v>41944</c:v>
                </c:pt>
                <c:pt idx="1569">
                  <c:v>41945</c:v>
                </c:pt>
                <c:pt idx="1570">
                  <c:v>41946</c:v>
                </c:pt>
                <c:pt idx="1571">
                  <c:v>41947</c:v>
                </c:pt>
                <c:pt idx="1572">
                  <c:v>41948</c:v>
                </c:pt>
                <c:pt idx="1573">
                  <c:v>41949</c:v>
                </c:pt>
                <c:pt idx="1574">
                  <c:v>41950</c:v>
                </c:pt>
                <c:pt idx="1575">
                  <c:v>41951</c:v>
                </c:pt>
                <c:pt idx="1576">
                  <c:v>41952</c:v>
                </c:pt>
                <c:pt idx="1577">
                  <c:v>41953</c:v>
                </c:pt>
                <c:pt idx="1578">
                  <c:v>41954</c:v>
                </c:pt>
                <c:pt idx="1579">
                  <c:v>41955</c:v>
                </c:pt>
                <c:pt idx="1580">
                  <c:v>41956</c:v>
                </c:pt>
                <c:pt idx="1581">
                  <c:v>41957</c:v>
                </c:pt>
                <c:pt idx="1582">
                  <c:v>41958</c:v>
                </c:pt>
                <c:pt idx="1583">
                  <c:v>41959</c:v>
                </c:pt>
                <c:pt idx="1584">
                  <c:v>41960</c:v>
                </c:pt>
                <c:pt idx="1585">
                  <c:v>41961</c:v>
                </c:pt>
                <c:pt idx="1586">
                  <c:v>41962</c:v>
                </c:pt>
                <c:pt idx="1587">
                  <c:v>41963</c:v>
                </c:pt>
                <c:pt idx="1588">
                  <c:v>41964</c:v>
                </c:pt>
                <c:pt idx="1589">
                  <c:v>41965</c:v>
                </c:pt>
                <c:pt idx="1590">
                  <c:v>41966</c:v>
                </c:pt>
                <c:pt idx="1591">
                  <c:v>41967</c:v>
                </c:pt>
                <c:pt idx="1592">
                  <c:v>41968</c:v>
                </c:pt>
                <c:pt idx="1593">
                  <c:v>41969</c:v>
                </c:pt>
                <c:pt idx="1594">
                  <c:v>41970</c:v>
                </c:pt>
                <c:pt idx="1595">
                  <c:v>41971</c:v>
                </c:pt>
                <c:pt idx="1596">
                  <c:v>41972</c:v>
                </c:pt>
                <c:pt idx="1597">
                  <c:v>41973</c:v>
                </c:pt>
                <c:pt idx="1598">
                  <c:v>41974</c:v>
                </c:pt>
                <c:pt idx="1599">
                  <c:v>41975</c:v>
                </c:pt>
                <c:pt idx="1600">
                  <c:v>41976</c:v>
                </c:pt>
                <c:pt idx="1601">
                  <c:v>41977</c:v>
                </c:pt>
                <c:pt idx="1602">
                  <c:v>41978</c:v>
                </c:pt>
                <c:pt idx="1603">
                  <c:v>41979</c:v>
                </c:pt>
                <c:pt idx="1604">
                  <c:v>41980</c:v>
                </c:pt>
                <c:pt idx="1605">
                  <c:v>41981</c:v>
                </c:pt>
                <c:pt idx="1606">
                  <c:v>41982</c:v>
                </c:pt>
                <c:pt idx="1607">
                  <c:v>41983</c:v>
                </c:pt>
                <c:pt idx="1608">
                  <c:v>41984</c:v>
                </c:pt>
                <c:pt idx="1609">
                  <c:v>41985</c:v>
                </c:pt>
                <c:pt idx="1610">
                  <c:v>41986</c:v>
                </c:pt>
                <c:pt idx="1611">
                  <c:v>41987</c:v>
                </c:pt>
                <c:pt idx="1612">
                  <c:v>41988</c:v>
                </c:pt>
                <c:pt idx="1613">
                  <c:v>41989</c:v>
                </c:pt>
                <c:pt idx="1614">
                  <c:v>41990</c:v>
                </c:pt>
                <c:pt idx="1615">
                  <c:v>41991</c:v>
                </c:pt>
                <c:pt idx="1616">
                  <c:v>41992</c:v>
                </c:pt>
                <c:pt idx="1617">
                  <c:v>41993</c:v>
                </c:pt>
                <c:pt idx="1618">
                  <c:v>41994</c:v>
                </c:pt>
                <c:pt idx="1619">
                  <c:v>41995</c:v>
                </c:pt>
                <c:pt idx="1620">
                  <c:v>41996</c:v>
                </c:pt>
                <c:pt idx="1621">
                  <c:v>41997</c:v>
                </c:pt>
                <c:pt idx="1622">
                  <c:v>41998</c:v>
                </c:pt>
                <c:pt idx="1623">
                  <c:v>41999</c:v>
                </c:pt>
                <c:pt idx="1624">
                  <c:v>42000</c:v>
                </c:pt>
                <c:pt idx="1625">
                  <c:v>42001</c:v>
                </c:pt>
                <c:pt idx="1626">
                  <c:v>42002</c:v>
                </c:pt>
                <c:pt idx="1627">
                  <c:v>42003</c:v>
                </c:pt>
                <c:pt idx="1628">
                  <c:v>42004</c:v>
                </c:pt>
                <c:pt idx="1629">
                  <c:v>42005</c:v>
                </c:pt>
                <c:pt idx="1630">
                  <c:v>42006</c:v>
                </c:pt>
                <c:pt idx="1631">
                  <c:v>42007</c:v>
                </c:pt>
                <c:pt idx="1632">
                  <c:v>42008</c:v>
                </c:pt>
                <c:pt idx="1633">
                  <c:v>42009</c:v>
                </c:pt>
                <c:pt idx="1634">
                  <c:v>42010</c:v>
                </c:pt>
                <c:pt idx="1635">
                  <c:v>42011</c:v>
                </c:pt>
                <c:pt idx="1636">
                  <c:v>42012</c:v>
                </c:pt>
                <c:pt idx="1637">
                  <c:v>42013</c:v>
                </c:pt>
                <c:pt idx="1638">
                  <c:v>42014</c:v>
                </c:pt>
                <c:pt idx="1639">
                  <c:v>42015</c:v>
                </c:pt>
                <c:pt idx="1640">
                  <c:v>42016</c:v>
                </c:pt>
                <c:pt idx="1641">
                  <c:v>42017</c:v>
                </c:pt>
                <c:pt idx="1642">
                  <c:v>42018</c:v>
                </c:pt>
                <c:pt idx="1643">
                  <c:v>42019</c:v>
                </c:pt>
                <c:pt idx="1644">
                  <c:v>42020</c:v>
                </c:pt>
                <c:pt idx="1645">
                  <c:v>42021</c:v>
                </c:pt>
                <c:pt idx="1646">
                  <c:v>42022</c:v>
                </c:pt>
                <c:pt idx="1647">
                  <c:v>42023</c:v>
                </c:pt>
                <c:pt idx="1648">
                  <c:v>42024</c:v>
                </c:pt>
                <c:pt idx="1649">
                  <c:v>42025</c:v>
                </c:pt>
                <c:pt idx="1650">
                  <c:v>42026</c:v>
                </c:pt>
                <c:pt idx="1651">
                  <c:v>42027</c:v>
                </c:pt>
                <c:pt idx="1652">
                  <c:v>42028</c:v>
                </c:pt>
                <c:pt idx="1653">
                  <c:v>42029</c:v>
                </c:pt>
                <c:pt idx="1654">
                  <c:v>42030</c:v>
                </c:pt>
                <c:pt idx="1655">
                  <c:v>42031</c:v>
                </c:pt>
                <c:pt idx="1656">
                  <c:v>42032</c:v>
                </c:pt>
                <c:pt idx="1657">
                  <c:v>42033</c:v>
                </c:pt>
                <c:pt idx="1658">
                  <c:v>42034</c:v>
                </c:pt>
                <c:pt idx="1659">
                  <c:v>42035</c:v>
                </c:pt>
                <c:pt idx="1660">
                  <c:v>42036</c:v>
                </c:pt>
                <c:pt idx="1661">
                  <c:v>42037</c:v>
                </c:pt>
                <c:pt idx="1662">
                  <c:v>42038</c:v>
                </c:pt>
                <c:pt idx="1663">
                  <c:v>42039</c:v>
                </c:pt>
                <c:pt idx="1664">
                  <c:v>42040</c:v>
                </c:pt>
                <c:pt idx="1665">
                  <c:v>42041</c:v>
                </c:pt>
                <c:pt idx="1666">
                  <c:v>42042</c:v>
                </c:pt>
                <c:pt idx="1667">
                  <c:v>42043</c:v>
                </c:pt>
                <c:pt idx="1668">
                  <c:v>42044</c:v>
                </c:pt>
                <c:pt idx="1669">
                  <c:v>42045</c:v>
                </c:pt>
                <c:pt idx="1670">
                  <c:v>42046</c:v>
                </c:pt>
                <c:pt idx="1671">
                  <c:v>42047</c:v>
                </c:pt>
                <c:pt idx="1672">
                  <c:v>42048</c:v>
                </c:pt>
                <c:pt idx="1673">
                  <c:v>42049</c:v>
                </c:pt>
                <c:pt idx="1674">
                  <c:v>42050</c:v>
                </c:pt>
                <c:pt idx="1675">
                  <c:v>42051</c:v>
                </c:pt>
                <c:pt idx="1676">
                  <c:v>42052</c:v>
                </c:pt>
                <c:pt idx="1677">
                  <c:v>42053</c:v>
                </c:pt>
                <c:pt idx="1678">
                  <c:v>42054</c:v>
                </c:pt>
                <c:pt idx="1679">
                  <c:v>42055</c:v>
                </c:pt>
                <c:pt idx="1680">
                  <c:v>42056</c:v>
                </c:pt>
                <c:pt idx="1681">
                  <c:v>42057</c:v>
                </c:pt>
                <c:pt idx="1682">
                  <c:v>42058</c:v>
                </c:pt>
                <c:pt idx="1683">
                  <c:v>42059</c:v>
                </c:pt>
                <c:pt idx="1684">
                  <c:v>42060</c:v>
                </c:pt>
                <c:pt idx="1685">
                  <c:v>42061</c:v>
                </c:pt>
                <c:pt idx="1686">
                  <c:v>42062</c:v>
                </c:pt>
                <c:pt idx="1687">
                  <c:v>42063</c:v>
                </c:pt>
                <c:pt idx="1688">
                  <c:v>42064</c:v>
                </c:pt>
                <c:pt idx="1689">
                  <c:v>42065</c:v>
                </c:pt>
                <c:pt idx="1690">
                  <c:v>42066</c:v>
                </c:pt>
                <c:pt idx="1691">
                  <c:v>42067</c:v>
                </c:pt>
                <c:pt idx="1692">
                  <c:v>42068</c:v>
                </c:pt>
                <c:pt idx="1693">
                  <c:v>42069</c:v>
                </c:pt>
                <c:pt idx="1694">
                  <c:v>42070</c:v>
                </c:pt>
                <c:pt idx="1695">
                  <c:v>42071</c:v>
                </c:pt>
                <c:pt idx="1696">
                  <c:v>42072</c:v>
                </c:pt>
                <c:pt idx="1697">
                  <c:v>42073</c:v>
                </c:pt>
                <c:pt idx="1698">
                  <c:v>42074</c:v>
                </c:pt>
                <c:pt idx="1699">
                  <c:v>42075</c:v>
                </c:pt>
                <c:pt idx="1700">
                  <c:v>42076</c:v>
                </c:pt>
                <c:pt idx="1701">
                  <c:v>42077</c:v>
                </c:pt>
                <c:pt idx="1702">
                  <c:v>42078</c:v>
                </c:pt>
                <c:pt idx="1703">
                  <c:v>42079</c:v>
                </c:pt>
                <c:pt idx="1704">
                  <c:v>42080</c:v>
                </c:pt>
                <c:pt idx="1705">
                  <c:v>42081</c:v>
                </c:pt>
                <c:pt idx="1706">
                  <c:v>42082</c:v>
                </c:pt>
                <c:pt idx="1707">
                  <c:v>42083</c:v>
                </c:pt>
                <c:pt idx="1708">
                  <c:v>42084</c:v>
                </c:pt>
                <c:pt idx="1709">
                  <c:v>42085</c:v>
                </c:pt>
                <c:pt idx="1710">
                  <c:v>42086</c:v>
                </c:pt>
                <c:pt idx="1711">
                  <c:v>42087</c:v>
                </c:pt>
                <c:pt idx="1712">
                  <c:v>42088</c:v>
                </c:pt>
                <c:pt idx="1713">
                  <c:v>42089</c:v>
                </c:pt>
                <c:pt idx="1714">
                  <c:v>42090</c:v>
                </c:pt>
                <c:pt idx="1715">
                  <c:v>42091</c:v>
                </c:pt>
                <c:pt idx="1716">
                  <c:v>42092</c:v>
                </c:pt>
                <c:pt idx="1717">
                  <c:v>42093</c:v>
                </c:pt>
                <c:pt idx="1718">
                  <c:v>42094</c:v>
                </c:pt>
                <c:pt idx="1719">
                  <c:v>42095</c:v>
                </c:pt>
                <c:pt idx="1720">
                  <c:v>42096</c:v>
                </c:pt>
                <c:pt idx="1721">
                  <c:v>42097</c:v>
                </c:pt>
                <c:pt idx="1722">
                  <c:v>42098</c:v>
                </c:pt>
                <c:pt idx="1723">
                  <c:v>42099</c:v>
                </c:pt>
                <c:pt idx="1724">
                  <c:v>42100</c:v>
                </c:pt>
                <c:pt idx="1725">
                  <c:v>42101</c:v>
                </c:pt>
                <c:pt idx="1726">
                  <c:v>42102</c:v>
                </c:pt>
                <c:pt idx="1727">
                  <c:v>42103</c:v>
                </c:pt>
                <c:pt idx="1728">
                  <c:v>42104</c:v>
                </c:pt>
                <c:pt idx="1729">
                  <c:v>42105</c:v>
                </c:pt>
                <c:pt idx="1730">
                  <c:v>42106</c:v>
                </c:pt>
                <c:pt idx="1731">
                  <c:v>42107</c:v>
                </c:pt>
                <c:pt idx="1732">
                  <c:v>42108</c:v>
                </c:pt>
                <c:pt idx="1733">
                  <c:v>42109</c:v>
                </c:pt>
                <c:pt idx="1734">
                  <c:v>42110</c:v>
                </c:pt>
                <c:pt idx="1735">
                  <c:v>42111</c:v>
                </c:pt>
                <c:pt idx="1736">
                  <c:v>42112</c:v>
                </c:pt>
                <c:pt idx="1737">
                  <c:v>42113</c:v>
                </c:pt>
                <c:pt idx="1738">
                  <c:v>42114</c:v>
                </c:pt>
                <c:pt idx="1739">
                  <c:v>42115</c:v>
                </c:pt>
                <c:pt idx="1740">
                  <c:v>42116</c:v>
                </c:pt>
                <c:pt idx="1741">
                  <c:v>42117</c:v>
                </c:pt>
                <c:pt idx="1742">
                  <c:v>42118</c:v>
                </c:pt>
                <c:pt idx="1743">
                  <c:v>42119</c:v>
                </c:pt>
                <c:pt idx="1744">
                  <c:v>42120</c:v>
                </c:pt>
                <c:pt idx="1745">
                  <c:v>42121</c:v>
                </c:pt>
                <c:pt idx="1746">
                  <c:v>42122</c:v>
                </c:pt>
                <c:pt idx="1747">
                  <c:v>42123</c:v>
                </c:pt>
                <c:pt idx="1748">
                  <c:v>42124</c:v>
                </c:pt>
                <c:pt idx="1749">
                  <c:v>42125</c:v>
                </c:pt>
                <c:pt idx="1750">
                  <c:v>42126</c:v>
                </c:pt>
                <c:pt idx="1751">
                  <c:v>42127</c:v>
                </c:pt>
                <c:pt idx="1752">
                  <c:v>42128</c:v>
                </c:pt>
                <c:pt idx="1753">
                  <c:v>42129</c:v>
                </c:pt>
                <c:pt idx="1754">
                  <c:v>42130</c:v>
                </c:pt>
                <c:pt idx="1755">
                  <c:v>42131</c:v>
                </c:pt>
                <c:pt idx="1756">
                  <c:v>42132</c:v>
                </c:pt>
                <c:pt idx="1757">
                  <c:v>42133</c:v>
                </c:pt>
                <c:pt idx="1758">
                  <c:v>42134</c:v>
                </c:pt>
                <c:pt idx="1759">
                  <c:v>42135</c:v>
                </c:pt>
                <c:pt idx="1760">
                  <c:v>42136</c:v>
                </c:pt>
                <c:pt idx="1761">
                  <c:v>42137</c:v>
                </c:pt>
                <c:pt idx="1762">
                  <c:v>42138</c:v>
                </c:pt>
                <c:pt idx="1763">
                  <c:v>42139</c:v>
                </c:pt>
                <c:pt idx="1764">
                  <c:v>42140</c:v>
                </c:pt>
                <c:pt idx="1765">
                  <c:v>42141</c:v>
                </c:pt>
                <c:pt idx="1766">
                  <c:v>42142</c:v>
                </c:pt>
                <c:pt idx="1767">
                  <c:v>42143</c:v>
                </c:pt>
                <c:pt idx="1768">
                  <c:v>42144</c:v>
                </c:pt>
                <c:pt idx="1769">
                  <c:v>42145</c:v>
                </c:pt>
                <c:pt idx="1770">
                  <c:v>42146</c:v>
                </c:pt>
                <c:pt idx="1771">
                  <c:v>42147</c:v>
                </c:pt>
                <c:pt idx="1772">
                  <c:v>42148</c:v>
                </c:pt>
                <c:pt idx="1773">
                  <c:v>42149</c:v>
                </c:pt>
                <c:pt idx="1774">
                  <c:v>42150</c:v>
                </c:pt>
                <c:pt idx="1775">
                  <c:v>42151</c:v>
                </c:pt>
                <c:pt idx="1776">
                  <c:v>42152</c:v>
                </c:pt>
                <c:pt idx="1777">
                  <c:v>42153</c:v>
                </c:pt>
                <c:pt idx="1778">
                  <c:v>42154</c:v>
                </c:pt>
                <c:pt idx="1779">
                  <c:v>42155</c:v>
                </c:pt>
                <c:pt idx="1780">
                  <c:v>42156</c:v>
                </c:pt>
                <c:pt idx="1781">
                  <c:v>42157</c:v>
                </c:pt>
                <c:pt idx="1782">
                  <c:v>42158</c:v>
                </c:pt>
                <c:pt idx="1783">
                  <c:v>42159</c:v>
                </c:pt>
                <c:pt idx="1784">
                  <c:v>42160</c:v>
                </c:pt>
                <c:pt idx="1785">
                  <c:v>42161</c:v>
                </c:pt>
                <c:pt idx="1786">
                  <c:v>42162</c:v>
                </c:pt>
                <c:pt idx="1787">
                  <c:v>42163</c:v>
                </c:pt>
                <c:pt idx="1788">
                  <c:v>42164</c:v>
                </c:pt>
                <c:pt idx="1789">
                  <c:v>42165</c:v>
                </c:pt>
                <c:pt idx="1790">
                  <c:v>42166</c:v>
                </c:pt>
                <c:pt idx="1791">
                  <c:v>42167</c:v>
                </c:pt>
                <c:pt idx="1792">
                  <c:v>42168</c:v>
                </c:pt>
                <c:pt idx="1793">
                  <c:v>42169</c:v>
                </c:pt>
                <c:pt idx="1794">
                  <c:v>42170</c:v>
                </c:pt>
                <c:pt idx="1795">
                  <c:v>42171</c:v>
                </c:pt>
                <c:pt idx="1796">
                  <c:v>42172</c:v>
                </c:pt>
                <c:pt idx="1797">
                  <c:v>42173</c:v>
                </c:pt>
                <c:pt idx="1798">
                  <c:v>42174</c:v>
                </c:pt>
                <c:pt idx="1799">
                  <c:v>42175</c:v>
                </c:pt>
                <c:pt idx="1800">
                  <c:v>42176</c:v>
                </c:pt>
                <c:pt idx="1801">
                  <c:v>42177</c:v>
                </c:pt>
                <c:pt idx="1802">
                  <c:v>42178</c:v>
                </c:pt>
                <c:pt idx="1803">
                  <c:v>42179</c:v>
                </c:pt>
                <c:pt idx="1804">
                  <c:v>42180</c:v>
                </c:pt>
                <c:pt idx="1805">
                  <c:v>42181</c:v>
                </c:pt>
                <c:pt idx="1806">
                  <c:v>42182</c:v>
                </c:pt>
                <c:pt idx="1807">
                  <c:v>42183</c:v>
                </c:pt>
                <c:pt idx="1808">
                  <c:v>42184</c:v>
                </c:pt>
                <c:pt idx="1809">
                  <c:v>42185</c:v>
                </c:pt>
                <c:pt idx="1810">
                  <c:v>42186</c:v>
                </c:pt>
                <c:pt idx="1811">
                  <c:v>42187</c:v>
                </c:pt>
                <c:pt idx="1812">
                  <c:v>42188</c:v>
                </c:pt>
                <c:pt idx="1813">
                  <c:v>42189</c:v>
                </c:pt>
                <c:pt idx="1814">
                  <c:v>42190</c:v>
                </c:pt>
                <c:pt idx="1815">
                  <c:v>42191</c:v>
                </c:pt>
                <c:pt idx="1816">
                  <c:v>42192</c:v>
                </c:pt>
                <c:pt idx="1817">
                  <c:v>42193</c:v>
                </c:pt>
                <c:pt idx="1818">
                  <c:v>42194</c:v>
                </c:pt>
                <c:pt idx="1819">
                  <c:v>42195</c:v>
                </c:pt>
                <c:pt idx="1820">
                  <c:v>42196</c:v>
                </c:pt>
                <c:pt idx="1821">
                  <c:v>42197</c:v>
                </c:pt>
                <c:pt idx="1822">
                  <c:v>42198</c:v>
                </c:pt>
                <c:pt idx="1823">
                  <c:v>42199</c:v>
                </c:pt>
                <c:pt idx="1824">
                  <c:v>42200</c:v>
                </c:pt>
                <c:pt idx="1825">
                  <c:v>42201</c:v>
                </c:pt>
                <c:pt idx="1826">
                  <c:v>42202</c:v>
                </c:pt>
                <c:pt idx="1827">
                  <c:v>42203</c:v>
                </c:pt>
                <c:pt idx="1828">
                  <c:v>42204</c:v>
                </c:pt>
                <c:pt idx="1829">
                  <c:v>42205</c:v>
                </c:pt>
                <c:pt idx="1830">
                  <c:v>42206</c:v>
                </c:pt>
                <c:pt idx="1831">
                  <c:v>42207</c:v>
                </c:pt>
                <c:pt idx="1832">
                  <c:v>42208</c:v>
                </c:pt>
                <c:pt idx="1833">
                  <c:v>42209</c:v>
                </c:pt>
                <c:pt idx="1834">
                  <c:v>42210</c:v>
                </c:pt>
                <c:pt idx="1835">
                  <c:v>42211</c:v>
                </c:pt>
                <c:pt idx="1836">
                  <c:v>42212</c:v>
                </c:pt>
                <c:pt idx="1837">
                  <c:v>42213</c:v>
                </c:pt>
                <c:pt idx="1838">
                  <c:v>42214</c:v>
                </c:pt>
                <c:pt idx="1839">
                  <c:v>42215</c:v>
                </c:pt>
                <c:pt idx="1840">
                  <c:v>42216</c:v>
                </c:pt>
                <c:pt idx="1841">
                  <c:v>42217</c:v>
                </c:pt>
                <c:pt idx="1842">
                  <c:v>42218</c:v>
                </c:pt>
                <c:pt idx="1843">
                  <c:v>42219</c:v>
                </c:pt>
                <c:pt idx="1844">
                  <c:v>42220</c:v>
                </c:pt>
                <c:pt idx="1845">
                  <c:v>42221</c:v>
                </c:pt>
                <c:pt idx="1846">
                  <c:v>42222</c:v>
                </c:pt>
                <c:pt idx="1847">
                  <c:v>42223</c:v>
                </c:pt>
                <c:pt idx="1848">
                  <c:v>42224</c:v>
                </c:pt>
                <c:pt idx="1849">
                  <c:v>42225</c:v>
                </c:pt>
                <c:pt idx="1850">
                  <c:v>42226</c:v>
                </c:pt>
                <c:pt idx="1851">
                  <c:v>42227</c:v>
                </c:pt>
                <c:pt idx="1852">
                  <c:v>42228</c:v>
                </c:pt>
                <c:pt idx="1853">
                  <c:v>42229</c:v>
                </c:pt>
                <c:pt idx="1854">
                  <c:v>42230</c:v>
                </c:pt>
                <c:pt idx="1855">
                  <c:v>42231</c:v>
                </c:pt>
                <c:pt idx="1856">
                  <c:v>42232</c:v>
                </c:pt>
                <c:pt idx="1857">
                  <c:v>42233</c:v>
                </c:pt>
                <c:pt idx="1858">
                  <c:v>42234</c:v>
                </c:pt>
                <c:pt idx="1859">
                  <c:v>42235</c:v>
                </c:pt>
                <c:pt idx="1860">
                  <c:v>42236</c:v>
                </c:pt>
                <c:pt idx="1861">
                  <c:v>42237</c:v>
                </c:pt>
                <c:pt idx="1862">
                  <c:v>42238</c:v>
                </c:pt>
                <c:pt idx="1863">
                  <c:v>42239</c:v>
                </c:pt>
                <c:pt idx="1864">
                  <c:v>42240</c:v>
                </c:pt>
                <c:pt idx="1865">
                  <c:v>42241</c:v>
                </c:pt>
                <c:pt idx="1866">
                  <c:v>42242</c:v>
                </c:pt>
                <c:pt idx="1867">
                  <c:v>42243</c:v>
                </c:pt>
                <c:pt idx="1868">
                  <c:v>42244</c:v>
                </c:pt>
                <c:pt idx="1869">
                  <c:v>42245</c:v>
                </c:pt>
                <c:pt idx="1870">
                  <c:v>42246</c:v>
                </c:pt>
                <c:pt idx="1871">
                  <c:v>42247</c:v>
                </c:pt>
                <c:pt idx="1872">
                  <c:v>42248</c:v>
                </c:pt>
                <c:pt idx="1873">
                  <c:v>42249</c:v>
                </c:pt>
                <c:pt idx="1874">
                  <c:v>42250</c:v>
                </c:pt>
                <c:pt idx="1875">
                  <c:v>42251</c:v>
                </c:pt>
                <c:pt idx="1876">
                  <c:v>42252</c:v>
                </c:pt>
                <c:pt idx="1877">
                  <c:v>42253</c:v>
                </c:pt>
                <c:pt idx="1878">
                  <c:v>42254</c:v>
                </c:pt>
                <c:pt idx="1879">
                  <c:v>42255</c:v>
                </c:pt>
                <c:pt idx="1880">
                  <c:v>42256</c:v>
                </c:pt>
                <c:pt idx="1881">
                  <c:v>42257</c:v>
                </c:pt>
                <c:pt idx="1882">
                  <c:v>42258</c:v>
                </c:pt>
                <c:pt idx="1883">
                  <c:v>42259</c:v>
                </c:pt>
                <c:pt idx="1884">
                  <c:v>42260</c:v>
                </c:pt>
                <c:pt idx="1885">
                  <c:v>42261</c:v>
                </c:pt>
                <c:pt idx="1886">
                  <c:v>42262</c:v>
                </c:pt>
                <c:pt idx="1887">
                  <c:v>42263</c:v>
                </c:pt>
                <c:pt idx="1888">
                  <c:v>42264</c:v>
                </c:pt>
                <c:pt idx="1889">
                  <c:v>42265</c:v>
                </c:pt>
                <c:pt idx="1890">
                  <c:v>42266</c:v>
                </c:pt>
                <c:pt idx="1891">
                  <c:v>42267</c:v>
                </c:pt>
                <c:pt idx="1892">
                  <c:v>42268</c:v>
                </c:pt>
                <c:pt idx="1893">
                  <c:v>42269</c:v>
                </c:pt>
                <c:pt idx="1894">
                  <c:v>42270</c:v>
                </c:pt>
                <c:pt idx="1895">
                  <c:v>42271</c:v>
                </c:pt>
                <c:pt idx="1896">
                  <c:v>42272</c:v>
                </c:pt>
                <c:pt idx="1897">
                  <c:v>42273</c:v>
                </c:pt>
                <c:pt idx="1898">
                  <c:v>42274</c:v>
                </c:pt>
                <c:pt idx="1899">
                  <c:v>42275</c:v>
                </c:pt>
                <c:pt idx="1900">
                  <c:v>42276</c:v>
                </c:pt>
                <c:pt idx="1901">
                  <c:v>42277</c:v>
                </c:pt>
                <c:pt idx="1902">
                  <c:v>42278</c:v>
                </c:pt>
                <c:pt idx="1903">
                  <c:v>42279</c:v>
                </c:pt>
                <c:pt idx="1904">
                  <c:v>42280</c:v>
                </c:pt>
                <c:pt idx="1905">
                  <c:v>42281</c:v>
                </c:pt>
                <c:pt idx="1906">
                  <c:v>42282</c:v>
                </c:pt>
                <c:pt idx="1907">
                  <c:v>42283</c:v>
                </c:pt>
                <c:pt idx="1908">
                  <c:v>42284</c:v>
                </c:pt>
                <c:pt idx="1909">
                  <c:v>42285</c:v>
                </c:pt>
                <c:pt idx="1910">
                  <c:v>42286</c:v>
                </c:pt>
                <c:pt idx="1911">
                  <c:v>42287</c:v>
                </c:pt>
                <c:pt idx="1912">
                  <c:v>42288</c:v>
                </c:pt>
                <c:pt idx="1913">
                  <c:v>42289</c:v>
                </c:pt>
                <c:pt idx="1914">
                  <c:v>42290</c:v>
                </c:pt>
                <c:pt idx="1915">
                  <c:v>42291</c:v>
                </c:pt>
                <c:pt idx="1916">
                  <c:v>42292</c:v>
                </c:pt>
                <c:pt idx="1917">
                  <c:v>42293</c:v>
                </c:pt>
                <c:pt idx="1918">
                  <c:v>42294</c:v>
                </c:pt>
                <c:pt idx="1919">
                  <c:v>42295</c:v>
                </c:pt>
                <c:pt idx="1920">
                  <c:v>42296</c:v>
                </c:pt>
                <c:pt idx="1921">
                  <c:v>42297</c:v>
                </c:pt>
                <c:pt idx="1922">
                  <c:v>42298</c:v>
                </c:pt>
                <c:pt idx="1923">
                  <c:v>42299</c:v>
                </c:pt>
                <c:pt idx="1924">
                  <c:v>42300</c:v>
                </c:pt>
                <c:pt idx="1925">
                  <c:v>42301</c:v>
                </c:pt>
                <c:pt idx="1926">
                  <c:v>42302</c:v>
                </c:pt>
                <c:pt idx="1927">
                  <c:v>42303</c:v>
                </c:pt>
                <c:pt idx="1928">
                  <c:v>42304</c:v>
                </c:pt>
                <c:pt idx="1929">
                  <c:v>42305</c:v>
                </c:pt>
                <c:pt idx="1930">
                  <c:v>42306</c:v>
                </c:pt>
                <c:pt idx="1931">
                  <c:v>42307</c:v>
                </c:pt>
                <c:pt idx="1932">
                  <c:v>42308</c:v>
                </c:pt>
                <c:pt idx="1933">
                  <c:v>42309</c:v>
                </c:pt>
                <c:pt idx="1934">
                  <c:v>42310</c:v>
                </c:pt>
                <c:pt idx="1935">
                  <c:v>42311</c:v>
                </c:pt>
                <c:pt idx="1936">
                  <c:v>42312</c:v>
                </c:pt>
                <c:pt idx="1937">
                  <c:v>42313</c:v>
                </c:pt>
                <c:pt idx="1938">
                  <c:v>42314</c:v>
                </c:pt>
                <c:pt idx="1939">
                  <c:v>42315</c:v>
                </c:pt>
                <c:pt idx="1940">
                  <c:v>42316</c:v>
                </c:pt>
                <c:pt idx="1941">
                  <c:v>42317</c:v>
                </c:pt>
                <c:pt idx="1942">
                  <c:v>42318</c:v>
                </c:pt>
                <c:pt idx="1943">
                  <c:v>42319</c:v>
                </c:pt>
                <c:pt idx="1944">
                  <c:v>42320</c:v>
                </c:pt>
                <c:pt idx="1945">
                  <c:v>42321</c:v>
                </c:pt>
                <c:pt idx="1946">
                  <c:v>42322</c:v>
                </c:pt>
                <c:pt idx="1947">
                  <c:v>42323</c:v>
                </c:pt>
                <c:pt idx="1948">
                  <c:v>42324</c:v>
                </c:pt>
                <c:pt idx="1949">
                  <c:v>42325</c:v>
                </c:pt>
                <c:pt idx="1950">
                  <c:v>42326</c:v>
                </c:pt>
                <c:pt idx="1951">
                  <c:v>42327</c:v>
                </c:pt>
                <c:pt idx="1952">
                  <c:v>42328</c:v>
                </c:pt>
                <c:pt idx="1953">
                  <c:v>42329</c:v>
                </c:pt>
                <c:pt idx="1954">
                  <c:v>42330</c:v>
                </c:pt>
                <c:pt idx="1955">
                  <c:v>42331</c:v>
                </c:pt>
                <c:pt idx="1956">
                  <c:v>42332</c:v>
                </c:pt>
                <c:pt idx="1957">
                  <c:v>42333</c:v>
                </c:pt>
                <c:pt idx="1958">
                  <c:v>42334</c:v>
                </c:pt>
                <c:pt idx="1959">
                  <c:v>42335</c:v>
                </c:pt>
                <c:pt idx="1960">
                  <c:v>42336</c:v>
                </c:pt>
                <c:pt idx="1961">
                  <c:v>42337</c:v>
                </c:pt>
                <c:pt idx="1962">
                  <c:v>42338</c:v>
                </c:pt>
                <c:pt idx="1963">
                  <c:v>42339</c:v>
                </c:pt>
                <c:pt idx="1964">
                  <c:v>42340</c:v>
                </c:pt>
                <c:pt idx="1965">
                  <c:v>42341</c:v>
                </c:pt>
                <c:pt idx="1966">
                  <c:v>42342</c:v>
                </c:pt>
                <c:pt idx="1967">
                  <c:v>42343</c:v>
                </c:pt>
                <c:pt idx="1968">
                  <c:v>42344</c:v>
                </c:pt>
                <c:pt idx="1969">
                  <c:v>42345</c:v>
                </c:pt>
                <c:pt idx="1970">
                  <c:v>42346</c:v>
                </c:pt>
                <c:pt idx="1971">
                  <c:v>42347</c:v>
                </c:pt>
                <c:pt idx="1972">
                  <c:v>42348</c:v>
                </c:pt>
                <c:pt idx="1973">
                  <c:v>42349</c:v>
                </c:pt>
                <c:pt idx="1974">
                  <c:v>42350</c:v>
                </c:pt>
                <c:pt idx="1975">
                  <c:v>42351</c:v>
                </c:pt>
                <c:pt idx="1976">
                  <c:v>42352</c:v>
                </c:pt>
                <c:pt idx="1977">
                  <c:v>42353</c:v>
                </c:pt>
                <c:pt idx="1978">
                  <c:v>42354</c:v>
                </c:pt>
                <c:pt idx="1979">
                  <c:v>42355</c:v>
                </c:pt>
                <c:pt idx="1980">
                  <c:v>42356</c:v>
                </c:pt>
                <c:pt idx="1981">
                  <c:v>42357</c:v>
                </c:pt>
                <c:pt idx="1982">
                  <c:v>42358</c:v>
                </c:pt>
                <c:pt idx="1983">
                  <c:v>42359</c:v>
                </c:pt>
                <c:pt idx="1984">
                  <c:v>42360</c:v>
                </c:pt>
                <c:pt idx="1985">
                  <c:v>42361</c:v>
                </c:pt>
                <c:pt idx="1986">
                  <c:v>42362</c:v>
                </c:pt>
                <c:pt idx="1987">
                  <c:v>42363</c:v>
                </c:pt>
                <c:pt idx="1988">
                  <c:v>42364</c:v>
                </c:pt>
                <c:pt idx="1989">
                  <c:v>42365</c:v>
                </c:pt>
                <c:pt idx="1990">
                  <c:v>42366</c:v>
                </c:pt>
                <c:pt idx="1991">
                  <c:v>42367</c:v>
                </c:pt>
                <c:pt idx="1992">
                  <c:v>42368</c:v>
                </c:pt>
                <c:pt idx="1993">
                  <c:v>42369</c:v>
                </c:pt>
                <c:pt idx="1994">
                  <c:v>42370</c:v>
                </c:pt>
                <c:pt idx="1995">
                  <c:v>42371</c:v>
                </c:pt>
                <c:pt idx="1996">
                  <c:v>42372</c:v>
                </c:pt>
                <c:pt idx="1997">
                  <c:v>42373</c:v>
                </c:pt>
                <c:pt idx="1998">
                  <c:v>42374</c:v>
                </c:pt>
                <c:pt idx="1999">
                  <c:v>42375</c:v>
                </c:pt>
                <c:pt idx="2000">
                  <c:v>42376</c:v>
                </c:pt>
                <c:pt idx="2001">
                  <c:v>42377</c:v>
                </c:pt>
                <c:pt idx="2002">
                  <c:v>42378</c:v>
                </c:pt>
                <c:pt idx="2003">
                  <c:v>42379</c:v>
                </c:pt>
                <c:pt idx="2004">
                  <c:v>42380</c:v>
                </c:pt>
                <c:pt idx="2005">
                  <c:v>42381</c:v>
                </c:pt>
                <c:pt idx="2006">
                  <c:v>42382</c:v>
                </c:pt>
                <c:pt idx="2007">
                  <c:v>42383</c:v>
                </c:pt>
                <c:pt idx="2008">
                  <c:v>42384</c:v>
                </c:pt>
                <c:pt idx="2009">
                  <c:v>42385</c:v>
                </c:pt>
                <c:pt idx="2010">
                  <c:v>42386</c:v>
                </c:pt>
                <c:pt idx="2011">
                  <c:v>42387</c:v>
                </c:pt>
                <c:pt idx="2012">
                  <c:v>42388</c:v>
                </c:pt>
                <c:pt idx="2013">
                  <c:v>42389</c:v>
                </c:pt>
                <c:pt idx="2014">
                  <c:v>42390</c:v>
                </c:pt>
                <c:pt idx="2015">
                  <c:v>42391</c:v>
                </c:pt>
                <c:pt idx="2016">
                  <c:v>42392</c:v>
                </c:pt>
                <c:pt idx="2017">
                  <c:v>42393</c:v>
                </c:pt>
                <c:pt idx="2018">
                  <c:v>42394</c:v>
                </c:pt>
                <c:pt idx="2019">
                  <c:v>42395</c:v>
                </c:pt>
                <c:pt idx="2020">
                  <c:v>42396</c:v>
                </c:pt>
                <c:pt idx="2021">
                  <c:v>42397</c:v>
                </c:pt>
                <c:pt idx="2022">
                  <c:v>42398</c:v>
                </c:pt>
                <c:pt idx="2023">
                  <c:v>42399</c:v>
                </c:pt>
                <c:pt idx="2024">
                  <c:v>42400</c:v>
                </c:pt>
                <c:pt idx="2025">
                  <c:v>42401</c:v>
                </c:pt>
                <c:pt idx="2026">
                  <c:v>42402</c:v>
                </c:pt>
                <c:pt idx="2027">
                  <c:v>42403</c:v>
                </c:pt>
                <c:pt idx="2028">
                  <c:v>42404</c:v>
                </c:pt>
                <c:pt idx="2029">
                  <c:v>42405</c:v>
                </c:pt>
                <c:pt idx="2030">
                  <c:v>42406</c:v>
                </c:pt>
                <c:pt idx="2031">
                  <c:v>42407</c:v>
                </c:pt>
                <c:pt idx="2032">
                  <c:v>42408</c:v>
                </c:pt>
                <c:pt idx="2033">
                  <c:v>42409</c:v>
                </c:pt>
                <c:pt idx="2034">
                  <c:v>42410</c:v>
                </c:pt>
                <c:pt idx="2035">
                  <c:v>42411</c:v>
                </c:pt>
                <c:pt idx="2036">
                  <c:v>42412</c:v>
                </c:pt>
                <c:pt idx="2037">
                  <c:v>42413</c:v>
                </c:pt>
                <c:pt idx="2038">
                  <c:v>42414</c:v>
                </c:pt>
                <c:pt idx="2039">
                  <c:v>42415</c:v>
                </c:pt>
                <c:pt idx="2040">
                  <c:v>42416</c:v>
                </c:pt>
                <c:pt idx="2041">
                  <c:v>42417</c:v>
                </c:pt>
                <c:pt idx="2042">
                  <c:v>42418</c:v>
                </c:pt>
                <c:pt idx="2043">
                  <c:v>42419</c:v>
                </c:pt>
                <c:pt idx="2044">
                  <c:v>42420</c:v>
                </c:pt>
                <c:pt idx="2045">
                  <c:v>42421</c:v>
                </c:pt>
                <c:pt idx="2046">
                  <c:v>42422</c:v>
                </c:pt>
                <c:pt idx="2047">
                  <c:v>42423</c:v>
                </c:pt>
                <c:pt idx="2048">
                  <c:v>42424</c:v>
                </c:pt>
                <c:pt idx="2049">
                  <c:v>42425</c:v>
                </c:pt>
                <c:pt idx="2050">
                  <c:v>42426</c:v>
                </c:pt>
                <c:pt idx="2051">
                  <c:v>42427</c:v>
                </c:pt>
                <c:pt idx="2052">
                  <c:v>42428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42434</c:v>
                </c:pt>
                <c:pt idx="2059">
                  <c:v>42435</c:v>
                </c:pt>
                <c:pt idx="2060">
                  <c:v>42436</c:v>
                </c:pt>
                <c:pt idx="2061">
                  <c:v>42437</c:v>
                </c:pt>
                <c:pt idx="2062">
                  <c:v>42438</c:v>
                </c:pt>
                <c:pt idx="2063">
                  <c:v>42439</c:v>
                </c:pt>
                <c:pt idx="2064">
                  <c:v>42440</c:v>
                </c:pt>
                <c:pt idx="2065">
                  <c:v>42441</c:v>
                </c:pt>
                <c:pt idx="2066">
                  <c:v>42442</c:v>
                </c:pt>
                <c:pt idx="2067">
                  <c:v>42443</c:v>
                </c:pt>
                <c:pt idx="2068">
                  <c:v>42444</c:v>
                </c:pt>
                <c:pt idx="2069">
                  <c:v>42445</c:v>
                </c:pt>
                <c:pt idx="2070">
                  <c:v>42446</c:v>
                </c:pt>
                <c:pt idx="2071">
                  <c:v>42447</c:v>
                </c:pt>
                <c:pt idx="2072">
                  <c:v>42448</c:v>
                </c:pt>
                <c:pt idx="2073">
                  <c:v>42449</c:v>
                </c:pt>
                <c:pt idx="2074">
                  <c:v>42450</c:v>
                </c:pt>
                <c:pt idx="2075">
                  <c:v>42451</c:v>
                </c:pt>
                <c:pt idx="2076">
                  <c:v>42452</c:v>
                </c:pt>
                <c:pt idx="2077">
                  <c:v>42453</c:v>
                </c:pt>
                <c:pt idx="2078">
                  <c:v>42454</c:v>
                </c:pt>
                <c:pt idx="2079">
                  <c:v>42455</c:v>
                </c:pt>
                <c:pt idx="2080">
                  <c:v>42456</c:v>
                </c:pt>
                <c:pt idx="2081">
                  <c:v>42457</c:v>
                </c:pt>
                <c:pt idx="2082">
                  <c:v>42458</c:v>
                </c:pt>
                <c:pt idx="2083">
                  <c:v>42459</c:v>
                </c:pt>
                <c:pt idx="2084">
                  <c:v>42460</c:v>
                </c:pt>
                <c:pt idx="2085">
                  <c:v>42461</c:v>
                </c:pt>
                <c:pt idx="2086">
                  <c:v>42462</c:v>
                </c:pt>
                <c:pt idx="2087">
                  <c:v>42463</c:v>
                </c:pt>
                <c:pt idx="2088">
                  <c:v>42464</c:v>
                </c:pt>
                <c:pt idx="2089">
                  <c:v>42465</c:v>
                </c:pt>
                <c:pt idx="2090">
                  <c:v>42466</c:v>
                </c:pt>
                <c:pt idx="2091">
                  <c:v>42467</c:v>
                </c:pt>
                <c:pt idx="2092">
                  <c:v>42468</c:v>
                </c:pt>
                <c:pt idx="2093">
                  <c:v>42469</c:v>
                </c:pt>
                <c:pt idx="2094">
                  <c:v>42470</c:v>
                </c:pt>
                <c:pt idx="2095">
                  <c:v>42471</c:v>
                </c:pt>
                <c:pt idx="2096">
                  <c:v>42472</c:v>
                </c:pt>
                <c:pt idx="2097">
                  <c:v>42473</c:v>
                </c:pt>
                <c:pt idx="2098">
                  <c:v>42474</c:v>
                </c:pt>
                <c:pt idx="2099">
                  <c:v>42475</c:v>
                </c:pt>
                <c:pt idx="2100">
                  <c:v>42476</c:v>
                </c:pt>
                <c:pt idx="2101">
                  <c:v>42477</c:v>
                </c:pt>
                <c:pt idx="2102">
                  <c:v>42478</c:v>
                </c:pt>
                <c:pt idx="2103">
                  <c:v>42479</c:v>
                </c:pt>
                <c:pt idx="2104">
                  <c:v>42480</c:v>
                </c:pt>
                <c:pt idx="2105">
                  <c:v>42481</c:v>
                </c:pt>
                <c:pt idx="2106">
                  <c:v>42482</c:v>
                </c:pt>
                <c:pt idx="2107">
                  <c:v>42483</c:v>
                </c:pt>
                <c:pt idx="2108">
                  <c:v>42484</c:v>
                </c:pt>
                <c:pt idx="2109">
                  <c:v>42485</c:v>
                </c:pt>
                <c:pt idx="2110">
                  <c:v>42486</c:v>
                </c:pt>
                <c:pt idx="2111">
                  <c:v>42487</c:v>
                </c:pt>
                <c:pt idx="2112">
                  <c:v>42488</c:v>
                </c:pt>
                <c:pt idx="2113">
                  <c:v>42489</c:v>
                </c:pt>
                <c:pt idx="2114">
                  <c:v>42490</c:v>
                </c:pt>
                <c:pt idx="2115">
                  <c:v>42491</c:v>
                </c:pt>
                <c:pt idx="2116">
                  <c:v>42492</c:v>
                </c:pt>
                <c:pt idx="2117">
                  <c:v>42493</c:v>
                </c:pt>
                <c:pt idx="2118">
                  <c:v>42494</c:v>
                </c:pt>
                <c:pt idx="2119">
                  <c:v>42495</c:v>
                </c:pt>
                <c:pt idx="2120">
                  <c:v>42496</c:v>
                </c:pt>
                <c:pt idx="2121">
                  <c:v>42497</c:v>
                </c:pt>
                <c:pt idx="2122">
                  <c:v>42498</c:v>
                </c:pt>
                <c:pt idx="2123">
                  <c:v>42499</c:v>
                </c:pt>
                <c:pt idx="2124">
                  <c:v>42500</c:v>
                </c:pt>
                <c:pt idx="2125">
                  <c:v>42501</c:v>
                </c:pt>
                <c:pt idx="2126">
                  <c:v>42502</c:v>
                </c:pt>
                <c:pt idx="2127">
                  <c:v>42503</c:v>
                </c:pt>
                <c:pt idx="2128">
                  <c:v>42504</c:v>
                </c:pt>
                <c:pt idx="2129">
                  <c:v>42505</c:v>
                </c:pt>
                <c:pt idx="2130">
                  <c:v>42506</c:v>
                </c:pt>
                <c:pt idx="2131">
                  <c:v>42507</c:v>
                </c:pt>
                <c:pt idx="2132">
                  <c:v>42508</c:v>
                </c:pt>
                <c:pt idx="2133">
                  <c:v>42509</c:v>
                </c:pt>
                <c:pt idx="2134">
                  <c:v>42510</c:v>
                </c:pt>
                <c:pt idx="2135">
                  <c:v>42511</c:v>
                </c:pt>
                <c:pt idx="2136">
                  <c:v>42512</c:v>
                </c:pt>
                <c:pt idx="2137">
                  <c:v>42513</c:v>
                </c:pt>
                <c:pt idx="2138">
                  <c:v>42514</c:v>
                </c:pt>
                <c:pt idx="2139">
                  <c:v>42515</c:v>
                </c:pt>
                <c:pt idx="2140">
                  <c:v>42516</c:v>
                </c:pt>
                <c:pt idx="2141">
                  <c:v>42517</c:v>
                </c:pt>
                <c:pt idx="2142">
                  <c:v>42518</c:v>
                </c:pt>
                <c:pt idx="2143">
                  <c:v>42519</c:v>
                </c:pt>
                <c:pt idx="2144">
                  <c:v>42520</c:v>
                </c:pt>
                <c:pt idx="2145">
                  <c:v>42521</c:v>
                </c:pt>
                <c:pt idx="2146">
                  <c:v>42522</c:v>
                </c:pt>
                <c:pt idx="2147">
                  <c:v>42523</c:v>
                </c:pt>
                <c:pt idx="2148">
                  <c:v>42524</c:v>
                </c:pt>
                <c:pt idx="2149">
                  <c:v>42525</c:v>
                </c:pt>
                <c:pt idx="2150">
                  <c:v>42526</c:v>
                </c:pt>
                <c:pt idx="2151">
                  <c:v>42527</c:v>
                </c:pt>
                <c:pt idx="2152">
                  <c:v>42528</c:v>
                </c:pt>
                <c:pt idx="2153">
                  <c:v>42529</c:v>
                </c:pt>
                <c:pt idx="2154">
                  <c:v>42530</c:v>
                </c:pt>
                <c:pt idx="2155">
                  <c:v>42531</c:v>
                </c:pt>
                <c:pt idx="2156">
                  <c:v>42532</c:v>
                </c:pt>
                <c:pt idx="2157">
                  <c:v>42533</c:v>
                </c:pt>
                <c:pt idx="2158">
                  <c:v>42534</c:v>
                </c:pt>
                <c:pt idx="2159">
                  <c:v>42535</c:v>
                </c:pt>
                <c:pt idx="2160">
                  <c:v>42536</c:v>
                </c:pt>
                <c:pt idx="2161">
                  <c:v>42537</c:v>
                </c:pt>
                <c:pt idx="2162">
                  <c:v>42538</c:v>
                </c:pt>
                <c:pt idx="2163">
                  <c:v>42539</c:v>
                </c:pt>
                <c:pt idx="2164">
                  <c:v>42540</c:v>
                </c:pt>
                <c:pt idx="2165">
                  <c:v>42541</c:v>
                </c:pt>
                <c:pt idx="2166">
                  <c:v>42542</c:v>
                </c:pt>
                <c:pt idx="2167">
                  <c:v>42543</c:v>
                </c:pt>
                <c:pt idx="2168">
                  <c:v>42544</c:v>
                </c:pt>
                <c:pt idx="2169">
                  <c:v>42545</c:v>
                </c:pt>
                <c:pt idx="2170">
                  <c:v>42546</c:v>
                </c:pt>
                <c:pt idx="2171">
                  <c:v>42547</c:v>
                </c:pt>
                <c:pt idx="2172">
                  <c:v>42548</c:v>
                </c:pt>
                <c:pt idx="2173">
                  <c:v>42549</c:v>
                </c:pt>
                <c:pt idx="2174">
                  <c:v>42550</c:v>
                </c:pt>
                <c:pt idx="2175">
                  <c:v>42551</c:v>
                </c:pt>
                <c:pt idx="2176">
                  <c:v>42552</c:v>
                </c:pt>
                <c:pt idx="2177">
                  <c:v>42553</c:v>
                </c:pt>
                <c:pt idx="2178">
                  <c:v>42554</c:v>
                </c:pt>
                <c:pt idx="2179">
                  <c:v>42555</c:v>
                </c:pt>
                <c:pt idx="2180">
                  <c:v>42556</c:v>
                </c:pt>
                <c:pt idx="2181">
                  <c:v>42557</c:v>
                </c:pt>
                <c:pt idx="2182">
                  <c:v>42558</c:v>
                </c:pt>
                <c:pt idx="2183">
                  <c:v>42559</c:v>
                </c:pt>
                <c:pt idx="2184">
                  <c:v>42560</c:v>
                </c:pt>
                <c:pt idx="2185">
                  <c:v>42561</c:v>
                </c:pt>
                <c:pt idx="2186">
                  <c:v>42562</c:v>
                </c:pt>
                <c:pt idx="2187">
                  <c:v>42563</c:v>
                </c:pt>
                <c:pt idx="2188">
                  <c:v>42564</c:v>
                </c:pt>
                <c:pt idx="2189">
                  <c:v>42565</c:v>
                </c:pt>
                <c:pt idx="2190">
                  <c:v>42566</c:v>
                </c:pt>
                <c:pt idx="2191">
                  <c:v>42567</c:v>
                </c:pt>
                <c:pt idx="2192">
                  <c:v>42568</c:v>
                </c:pt>
                <c:pt idx="2193">
                  <c:v>42569</c:v>
                </c:pt>
                <c:pt idx="2194">
                  <c:v>42570</c:v>
                </c:pt>
                <c:pt idx="2195">
                  <c:v>42571</c:v>
                </c:pt>
                <c:pt idx="2196">
                  <c:v>42572</c:v>
                </c:pt>
                <c:pt idx="2197">
                  <c:v>42573</c:v>
                </c:pt>
                <c:pt idx="2198">
                  <c:v>42574</c:v>
                </c:pt>
                <c:pt idx="2199">
                  <c:v>42575</c:v>
                </c:pt>
                <c:pt idx="2200">
                  <c:v>42576</c:v>
                </c:pt>
                <c:pt idx="2201">
                  <c:v>42577</c:v>
                </c:pt>
                <c:pt idx="2202">
                  <c:v>42578</c:v>
                </c:pt>
                <c:pt idx="2203">
                  <c:v>42579</c:v>
                </c:pt>
                <c:pt idx="2204">
                  <c:v>42580</c:v>
                </c:pt>
                <c:pt idx="2205">
                  <c:v>42581</c:v>
                </c:pt>
                <c:pt idx="2206">
                  <c:v>42582</c:v>
                </c:pt>
                <c:pt idx="2207">
                  <c:v>42583</c:v>
                </c:pt>
                <c:pt idx="2208">
                  <c:v>42584</c:v>
                </c:pt>
                <c:pt idx="2209">
                  <c:v>42585</c:v>
                </c:pt>
                <c:pt idx="2210">
                  <c:v>42586</c:v>
                </c:pt>
                <c:pt idx="2211">
                  <c:v>42587</c:v>
                </c:pt>
                <c:pt idx="2212">
                  <c:v>42588</c:v>
                </c:pt>
                <c:pt idx="2213">
                  <c:v>42589</c:v>
                </c:pt>
                <c:pt idx="2214">
                  <c:v>42590</c:v>
                </c:pt>
                <c:pt idx="2215">
                  <c:v>42591</c:v>
                </c:pt>
                <c:pt idx="2216">
                  <c:v>42592</c:v>
                </c:pt>
                <c:pt idx="2217">
                  <c:v>42593</c:v>
                </c:pt>
                <c:pt idx="2218">
                  <c:v>42594</c:v>
                </c:pt>
                <c:pt idx="2219">
                  <c:v>42595</c:v>
                </c:pt>
                <c:pt idx="2220">
                  <c:v>42596</c:v>
                </c:pt>
                <c:pt idx="2221">
                  <c:v>42597</c:v>
                </c:pt>
                <c:pt idx="2222">
                  <c:v>42598</c:v>
                </c:pt>
                <c:pt idx="2223">
                  <c:v>42599</c:v>
                </c:pt>
                <c:pt idx="2224">
                  <c:v>42600</c:v>
                </c:pt>
                <c:pt idx="2225">
                  <c:v>42601</c:v>
                </c:pt>
                <c:pt idx="2226">
                  <c:v>42602</c:v>
                </c:pt>
                <c:pt idx="2227">
                  <c:v>42603</c:v>
                </c:pt>
                <c:pt idx="2228">
                  <c:v>42604</c:v>
                </c:pt>
                <c:pt idx="2229">
                  <c:v>42605</c:v>
                </c:pt>
                <c:pt idx="2230">
                  <c:v>42606</c:v>
                </c:pt>
                <c:pt idx="2231">
                  <c:v>42607</c:v>
                </c:pt>
                <c:pt idx="2232">
                  <c:v>42608</c:v>
                </c:pt>
                <c:pt idx="2233">
                  <c:v>42609</c:v>
                </c:pt>
                <c:pt idx="2234">
                  <c:v>42610</c:v>
                </c:pt>
                <c:pt idx="2235">
                  <c:v>42611</c:v>
                </c:pt>
                <c:pt idx="2236">
                  <c:v>42612</c:v>
                </c:pt>
                <c:pt idx="2237">
                  <c:v>42613</c:v>
                </c:pt>
                <c:pt idx="2238">
                  <c:v>42614</c:v>
                </c:pt>
                <c:pt idx="2239">
                  <c:v>42615</c:v>
                </c:pt>
                <c:pt idx="2240">
                  <c:v>42616</c:v>
                </c:pt>
                <c:pt idx="2241">
                  <c:v>42617</c:v>
                </c:pt>
                <c:pt idx="2242">
                  <c:v>42618</c:v>
                </c:pt>
                <c:pt idx="2243">
                  <c:v>42619</c:v>
                </c:pt>
                <c:pt idx="2244">
                  <c:v>42620</c:v>
                </c:pt>
                <c:pt idx="2245">
                  <c:v>42621</c:v>
                </c:pt>
                <c:pt idx="2246">
                  <c:v>42622</c:v>
                </c:pt>
                <c:pt idx="2247">
                  <c:v>42623</c:v>
                </c:pt>
                <c:pt idx="2248">
                  <c:v>42624</c:v>
                </c:pt>
                <c:pt idx="2249">
                  <c:v>42625</c:v>
                </c:pt>
                <c:pt idx="2250">
                  <c:v>42626</c:v>
                </c:pt>
                <c:pt idx="2251">
                  <c:v>42627</c:v>
                </c:pt>
                <c:pt idx="2252">
                  <c:v>42628</c:v>
                </c:pt>
                <c:pt idx="2253">
                  <c:v>42629</c:v>
                </c:pt>
                <c:pt idx="2254">
                  <c:v>42630</c:v>
                </c:pt>
                <c:pt idx="2255">
                  <c:v>42631</c:v>
                </c:pt>
                <c:pt idx="2256">
                  <c:v>42632</c:v>
                </c:pt>
                <c:pt idx="2257">
                  <c:v>42633</c:v>
                </c:pt>
                <c:pt idx="2258">
                  <c:v>42634</c:v>
                </c:pt>
                <c:pt idx="2259">
                  <c:v>42635</c:v>
                </c:pt>
                <c:pt idx="2260">
                  <c:v>42636</c:v>
                </c:pt>
                <c:pt idx="2261">
                  <c:v>42637</c:v>
                </c:pt>
                <c:pt idx="2262">
                  <c:v>42638</c:v>
                </c:pt>
                <c:pt idx="2263">
                  <c:v>42639</c:v>
                </c:pt>
                <c:pt idx="2264">
                  <c:v>42640</c:v>
                </c:pt>
                <c:pt idx="2265">
                  <c:v>42641</c:v>
                </c:pt>
                <c:pt idx="2266">
                  <c:v>42642</c:v>
                </c:pt>
                <c:pt idx="2267">
                  <c:v>42643</c:v>
                </c:pt>
                <c:pt idx="2268">
                  <c:v>42644</c:v>
                </c:pt>
                <c:pt idx="2269">
                  <c:v>42645</c:v>
                </c:pt>
                <c:pt idx="2270">
                  <c:v>42646</c:v>
                </c:pt>
                <c:pt idx="2271">
                  <c:v>42647</c:v>
                </c:pt>
                <c:pt idx="2272">
                  <c:v>42648</c:v>
                </c:pt>
                <c:pt idx="2273">
                  <c:v>42649</c:v>
                </c:pt>
                <c:pt idx="2274">
                  <c:v>42650</c:v>
                </c:pt>
                <c:pt idx="2275">
                  <c:v>42651</c:v>
                </c:pt>
                <c:pt idx="2276">
                  <c:v>42652</c:v>
                </c:pt>
                <c:pt idx="2277">
                  <c:v>42653</c:v>
                </c:pt>
                <c:pt idx="2278">
                  <c:v>42654</c:v>
                </c:pt>
                <c:pt idx="2279">
                  <c:v>42655</c:v>
                </c:pt>
                <c:pt idx="2280">
                  <c:v>42656</c:v>
                </c:pt>
                <c:pt idx="2281">
                  <c:v>42657</c:v>
                </c:pt>
                <c:pt idx="2282">
                  <c:v>42658</c:v>
                </c:pt>
                <c:pt idx="2283">
                  <c:v>42659</c:v>
                </c:pt>
                <c:pt idx="2284">
                  <c:v>42660</c:v>
                </c:pt>
                <c:pt idx="2285">
                  <c:v>42661</c:v>
                </c:pt>
                <c:pt idx="2286">
                  <c:v>42662</c:v>
                </c:pt>
                <c:pt idx="2287">
                  <c:v>42663</c:v>
                </c:pt>
                <c:pt idx="2288">
                  <c:v>42664</c:v>
                </c:pt>
                <c:pt idx="2289">
                  <c:v>42665</c:v>
                </c:pt>
                <c:pt idx="2290">
                  <c:v>42666</c:v>
                </c:pt>
                <c:pt idx="2291">
                  <c:v>42667</c:v>
                </c:pt>
                <c:pt idx="2292">
                  <c:v>42668</c:v>
                </c:pt>
                <c:pt idx="2293">
                  <c:v>42669</c:v>
                </c:pt>
                <c:pt idx="2294">
                  <c:v>42670</c:v>
                </c:pt>
                <c:pt idx="2295">
                  <c:v>42671</c:v>
                </c:pt>
                <c:pt idx="2296">
                  <c:v>42672</c:v>
                </c:pt>
                <c:pt idx="2297">
                  <c:v>42673</c:v>
                </c:pt>
                <c:pt idx="2298">
                  <c:v>42674</c:v>
                </c:pt>
                <c:pt idx="2299">
                  <c:v>42675</c:v>
                </c:pt>
                <c:pt idx="2300">
                  <c:v>42676</c:v>
                </c:pt>
                <c:pt idx="2301">
                  <c:v>42677</c:v>
                </c:pt>
                <c:pt idx="2302">
                  <c:v>42678</c:v>
                </c:pt>
                <c:pt idx="2303">
                  <c:v>42679</c:v>
                </c:pt>
                <c:pt idx="2304">
                  <c:v>42680</c:v>
                </c:pt>
                <c:pt idx="2305">
                  <c:v>42681</c:v>
                </c:pt>
                <c:pt idx="2306">
                  <c:v>42682</c:v>
                </c:pt>
                <c:pt idx="2307">
                  <c:v>42683</c:v>
                </c:pt>
                <c:pt idx="2308">
                  <c:v>42684</c:v>
                </c:pt>
                <c:pt idx="2309">
                  <c:v>42685</c:v>
                </c:pt>
                <c:pt idx="2310">
                  <c:v>42686</c:v>
                </c:pt>
                <c:pt idx="2311">
                  <c:v>42687</c:v>
                </c:pt>
                <c:pt idx="2312">
                  <c:v>42688</c:v>
                </c:pt>
                <c:pt idx="2313">
                  <c:v>42689</c:v>
                </c:pt>
                <c:pt idx="2314">
                  <c:v>42690</c:v>
                </c:pt>
                <c:pt idx="2315">
                  <c:v>42691</c:v>
                </c:pt>
                <c:pt idx="2316">
                  <c:v>42692</c:v>
                </c:pt>
                <c:pt idx="2317">
                  <c:v>42693</c:v>
                </c:pt>
                <c:pt idx="2318">
                  <c:v>42694</c:v>
                </c:pt>
                <c:pt idx="2319">
                  <c:v>42695</c:v>
                </c:pt>
                <c:pt idx="2320">
                  <c:v>42696</c:v>
                </c:pt>
                <c:pt idx="2321">
                  <c:v>42697</c:v>
                </c:pt>
                <c:pt idx="2322">
                  <c:v>42698</c:v>
                </c:pt>
                <c:pt idx="2323">
                  <c:v>42699</c:v>
                </c:pt>
                <c:pt idx="2324">
                  <c:v>42700</c:v>
                </c:pt>
                <c:pt idx="2325">
                  <c:v>42701</c:v>
                </c:pt>
                <c:pt idx="2326">
                  <c:v>42702</c:v>
                </c:pt>
                <c:pt idx="2327">
                  <c:v>42703</c:v>
                </c:pt>
                <c:pt idx="2328">
                  <c:v>42704</c:v>
                </c:pt>
                <c:pt idx="2329">
                  <c:v>42705</c:v>
                </c:pt>
                <c:pt idx="2330">
                  <c:v>42706</c:v>
                </c:pt>
                <c:pt idx="2331">
                  <c:v>42707</c:v>
                </c:pt>
                <c:pt idx="2332">
                  <c:v>42708</c:v>
                </c:pt>
                <c:pt idx="2333">
                  <c:v>42709</c:v>
                </c:pt>
                <c:pt idx="2334">
                  <c:v>42710</c:v>
                </c:pt>
                <c:pt idx="2335">
                  <c:v>42711</c:v>
                </c:pt>
                <c:pt idx="2336">
                  <c:v>42712</c:v>
                </c:pt>
                <c:pt idx="2337">
                  <c:v>42713</c:v>
                </c:pt>
                <c:pt idx="2338">
                  <c:v>42714</c:v>
                </c:pt>
                <c:pt idx="2339">
                  <c:v>42715</c:v>
                </c:pt>
                <c:pt idx="2340">
                  <c:v>42716</c:v>
                </c:pt>
                <c:pt idx="2341">
                  <c:v>42717</c:v>
                </c:pt>
                <c:pt idx="2342">
                  <c:v>42718</c:v>
                </c:pt>
                <c:pt idx="2343">
                  <c:v>42719</c:v>
                </c:pt>
                <c:pt idx="2344">
                  <c:v>42720</c:v>
                </c:pt>
                <c:pt idx="2345">
                  <c:v>42721</c:v>
                </c:pt>
                <c:pt idx="2346">
                  <c:v>42722</c:v>
                </c:pt>
                <c:pt idx="2347">
                  <c:v>42723</c:v>
                </c:pt>
                <c:pt idx="2348">
                  <c:v>42724</c:v>
                </c:pt>
                <c:pt idx="2349">
                  <c:v>42725</c:v>
                </c:pt>
                <c:pt idx="2350">
                  <c:v>42726</c:v>
                </c:pt>
                <c:pt idx="2351">
                  <c:v>42727</c:v>
                </c:pt>
                <c:pt idx="2352">
                  <c:v>42728</c:v>
                </c:pt>
                <c:pt idx="2353">
                  <c:v>42729</c:v>
                </c:pt>
                <c:pt idx="2354">
                  <c:v>42730</c:v>
                </c:pt>
                <c:pt idx="2355">
                  <c:v>42731</c:v>
                </c:pt>
                <c:pt idx="2356">
                  <c:v>42732</c:v>
                </c:pt>
                <c:pt idx="2357">
                  <c:v>42733</c:v>
                </c:pt>
                <c:pt idx="2358">
                  <c:v>42734</c:v>
                </c:pt>
                <c:pt idx="2359">
                  <c:v>42735</c:v>
                </c:pt>
                <c:pt idx="2360">
                  <c:v>42736</c:v>
                </c:pt>
                <c:pt idx="2361">
                  <c:v>42737</c:v>
                </c:pt>
                <c:pt idx="2362">
                  <c:v>42738</c:v>
                </c:pt>
                <c:pt idx="2363">
                  <c:v>42739</c:v>
                </c:pt>
                <c:pt idx="2364">
                  <c:v>42740</c:v>
                </c:pt>
                <c:pt idx="2365">
                  <c:v>42741</c:v>
                </c:pt>
                <c:pt idx="2366">
                  <c:v>42742</c:v>
                </c:pt>
                <c:pt idx="2367">
                  <c:v>42743</c:v>
                </c:pt>
                <c:pt idx="2368">
                  <c:v>42744</c:v>
                </c:pt>
                <c:pt idx="2369">
                  <c:v>42745</c:v>
                </c:pt>
                <c:pt idx="2370">
                  <c:v>42746</c:v>
                </c:pt>
                <c:pt idx="2371">
                  <c:v>42747</c:v>
                </c:pt>
                <c:pt idx="2372">
                  <c:v>42748</c:v>
                </c:pt>
                <c:pt idx="2373">
                  <c:v>42749</c:v>
                </c:pt>
                <c:pt idx="2374">
                  <c:v>42750</c:v>
                </c:pt>
                <c:pt idx="2375">
                  <c:v>42751</c:v>
                </c:pt>
                <c:pt idx="2376">
                  <c:v>42752</c:v>
                </c:pt>
                <c:pt idx="2377">
                  <c:v>42753</c:v>
                </c:pt>
                <c:pt idx="2378">
                  <c:v>42754</c:v>
                </c:pt>
                <c:pt idx="2379">
                  <c:v>42755</c:v>
                </c:pt>
                <c:pt idx="2380">
                  <c:v>42756</c:v>
                </c:pt>
                <c:pt idx="2381">
                  <c:v>42757</c:v>
                </c:pt>
                <c:pt idx="2382">
                  <c:v>42758</c:v>
                </c:pt>
                <c:pt idx="2383">
                  <c:v>42759</c:v>
                </c:pt>
                <c:pt idx="2384">
                  <c:v>42760</c:v>
                </c:pt>
                <c:pt idx="2385">
                  <c:v>42761</c:v>
                </c:pt>
                <c:pt idx="2386">
                  <c:v>42762</c:v>
                </c:pt>
                <c:pt idx="2387">
                  <c:v>42763</c:v>
                </c:pt>
                <c:pt idx="2388">
                  <c:v>42764</c:v>
                </c:pt>
                <c:pt idx="2389">
                  <c:v>42765</c:v>
                </c:pt>
                <c:pt idx="2390">
                  <c:v>42766</c:v>
                </c:pt>
                <c:pt idx="2391">
                  <c:v>42767</c:v>
                </c:pt>
                <c:pt idx="2392">
                  <c:v>42768</c:v>
                </c:pt>
                <c:pt idx="2393">
                  <c:v>42769</c:v>
                </c:pt>
                <c:pt idx="2394">
                  <c:v>42770</c:v>
                </c:pt>
                <c:pt idx="2395">
                  <c:v>42771</c:v>
                </c:pt>
                <c:pt idx="2396">
                  <c:v>42772</c:v>
                </c:pt>
                <c:pt idx="2397">
                  <c:v>42773</c:v>
                </c:pt>
                <c:pt idx="2398">
                  <c:v>42774</c:v>
                </c:pt>
                <c:pt idx="2399">
                  <c:v>42775</c:v>
                </c:pt>
                <c:pt idx="2400">
                  <c:v>42776</c:v>
                </c:pt>
                <c:pt idx="2401">
                  <c:v>42777</c:v>
                </c:pt>
                <c:pt idx="2402">
                  <c:v>42778</c:v>
                </c:pt>
                <c:pt idx="2403">
                  <c:v>42779</c:v>
                </c:pt>
                <c:pt idx="2404">
                  <c:v>42780</c:v>
                </c:pt>
                <c:pt idx="2405">
                  <c:v>42781</c:v>
                </c:pt>
                <c:pt idx="2406">
                  <c:v>42782</c:v>
                </c:pt>
                <c:pt idx="2407">
                  <c:v>42783</c:v>
                </c:pt>
                <c:pt idx="2408">
                  <c:v>42784</c:v>
                </c:pt>
                <c:pt idx="2409">
                  <c:v>42785</c:v>
                </c:pt>
                <c:pt idx="2410">
                  <c:v>42786</c:v>
                </c:pt>
                <c:pt idx="2411">
                  <c:v>42787</c:v>
                </c:pt>
                <c:pt idx="2412">
                  <c:v>42788</c:v>
                </c:pt>
                <c:pt idx="2413">
                  <c:v>42789</c:v>
                </c:pt>
                <c:pt idx="2414">
                  <c:v>42790</c:v>
                </c:pt>
                <c:pt idx="2415">
                  <c:v>42791</c:v>
                </c:pt>
                <c:pt idx="2416">
                  <c:v>42792</c:v>
                </c:pt>
                <c:pt idx="2417">
                  <c:v>42793</c:v>
                </c:pt>
                <c:pt idx="2418">
                  <c:v>42794</c:v>
                </c:pt>
                <c:pt idx="2419">
                  <c:v>42795</c:v>
                </c:pt>
                <c:pt idx="2420">
                  <c:v>42796</c:v>
                </c:pt>
                <c:pt idx="2421">
                  <c:v>42797</c:v>
                </c:pt>
                <c:pt idx="2422">
                  <c:v>42798</c:v>
                </c:pt>
                <c:pt idx="2423">
                  <c:v>42799</c:v>
                </c:pt>
                <c:pt idx="2424">
                  <c:v>42800</c:v>
                </c:pt>
                <c:pt idx="2425">
                  <c:v>42801</c:v>
                </c:pt>
                <c:pt idx="2426">
                  <c:v>42802</c:v>
                </c:pt>
                <c:pt idx="2427">
                  <c:v>42803</c:v>
                </c:pt>
                <c:pt idx="2428">
                  <c:v>42804</c:v>
                </c:pt>
                <c:pt idx="2429">
                  <c:v>42805</c:v>
                </c:pt>
                <c:pt idx="2430">
                  <c:v>42806</c:v>
                </c:pt>
                <c:pt idx="2431">
                  <c:v>42807</c:v>
                </c:pt>
                <c:pt idx="2432">
                  <c:v>42808</c:v>
                </c:pt>
                <c:pt idx="2433">
                  <c:v>42809</c:v>
                </c:pt>
                <c:pt idx="2434">
                  <c:v>42810</c:v>
                </c:pt>
                <c:pt idx="2435">
                  <c:v>42811</c:v>
                </c:pt>
                <c:pt idx="2436">
                  <c:v>42812</c:v>
                </c:pt>
                <c:pt idx="2437">
                  <c:v>42813</c:v>
                </c:pt>
                <c:pt idx="2438">
                  <c:v>42814</c:v>
                </c:pt>
                <c:pt idx="2439">
                  <c:v>42815</c:v>
                </c:pt>
                <c:pt idx="2440">
                  <c:v>42816</c:v>
                </c:pt>
                <c:pt idx="2441">
                  <c:v>42817</c:v>
                </c:pt>
                <c:pt idx="2442">
                  <c:v>42818</c:v>
                </c:pt>
                <c:pt idx="2443">
                  <c:v>42819</c:v>
                </c:pt>
                <c:pt idx="2444">
                  <c:v>42820</c:v>
                </c:pt>
                <c:pt idx="2445">
                  <c:v>42821</c:v>
                </c:pt>
                <c:pt idx="2446">
                  <c:v>42822</c:v>
                </c:pt>
                <c:pt idx="2447">
                  <c:v>42823</c:v>
                </c:pt>
                <c:pt idx="2448">
                  <c:v>42824</c:v>
                </c:pt>
                <c:pt idx="2449">
                  <c:v>42825</c:v>
                </c:pt>
                <c:pt idx="2450">
                  <c:v>42826</c:v>
                </c:pt>
                <c:pt idx="2451">
                  <c:v>42827</c:v>
                </c:pt>
                <c:pt idx="2452">
                  <c:v>42828</c:v>
                </c:pt>
                <c:pt idx="2453">
                  <c:v>42829</c:v>
                </c:pt>
                <c:pt idx="2454">
                  <c:v>42830</c:v>
                </c:pt>
                <c:pt idx="2455">
                  <c:v>42831</c:v>
                </c:pt>
                <c:pt idx="2456">
                  <c:v>42832</c:v>
                </c:pt>
                <c:pt idx="2457">
                  <c:v>42833</c:v>
                </c:pt>
                <c:pt idx="2458">
                  <c:v>42834</c:v>
                </c:pt>
                <c:pt idx="2459">
                  <c:v>42835</c:v>
                </c:pt>
                <c:pt idx="2460">
                  <c:v>42836</c:v>
                </c:pt>
                <c:pt idx="2461">
                  <c:v>42837</c:v>
                </c:pt>
                <c:pt idx="2462">
                  <c:v>42838</c:v>
                </c:pt>
                <c:pt idx="2463">
                  <c:v>42839</c:v>
                </c:pt>
                <c:pt idx="2464">
                  <c:v>42840</c:v>
                </c:pt>
                <c:pt idx="2465">
                  <c:v>42841</c:v>
                </c:pt>
                <c:pt idx="2466">
                  <c:v>42842</c:v>
                </c:pt>
                <c:pt idx="2467">
                  <c:v>42843</c:v>
                </c:pt>
                <c:pt idx="2468">
                  <c:v>42844</c:v>
                </c:pt>
                <c:pt idx="2469">
                  <c:v>42845</c:v>
                </c:pt>
                <c:pt idx="2470">
                  <c:v>42846</c:v>
                </c:pt>
                <c:pt idx="2471">
                  <c:v>42847</c:v>
                </c:pt>
                <c:pt idx="2472">
                  <c:v>42848</c:v>
                </c:pt>
                <c:pt idx="2473">
                  <c:v>42849</c:v>
                </c:pt>
                <c:pt idx="2474">
                  <c:v>42850</c:v>
                </c:pt>
                <c:pt idx="2475">
                  <c:v>42851</c:v>
                </c:pt>
                <c:pt idx="2476">
                  <c:v>42852</c:v>
                </c:pt>
                <c:pt idx="2477">
                  <c:v>42853</c:v>
                </c:pt>
                <c:pt idx="2478">
                  <c:v>42854</c:v>
                </c:pt>
                <c:pt idx="2479">
                  <c:v>42855</c:v>
                </c:pt>
                <c:pt idx="2480">
                  <c:v>42856</c:v>
                </c:pt>
                <c:pt idx="2481">
                  <c:v>42857</c:v>
                </c:pt>
                <c:pt idx="2482">
                  <c:v>42858</c:v>
                </c:pt>
                <c:pt idx="2483">
                  <c:v>42859</c:v>
                </c:pt>
                <c:pt idx="2484">
                  <c:v>42860</c:v>
                </c:pt>
                <c:pt idx="2485">
                  <c:v>42861</c:v>
                </c:pt>
                <c:pt idx="2486">
                  <c:v>42862</c:v>
                </c:pt>
                <c:pt idx="2487">
                  <c:v>42863</c:v>
                </c:pt>
                <c:pt idx="2488">
                  <c:v>42864</c:v>
                </c:pt>
                <c:pt idx="2489">
                  <c:v>42865</c:v>
                </c:pt>
                <c:pt idx="2490">
                  <c:v>42866</c:v>
                </c:pt>
                <c:pt idx="2491">
                  <c:v>42867</c:v>
                </c:pt>
                <c:pt idx="2492">
                  <c:v>42868</c:v>
                </c:pt>
                <c:pt idx="2493">
                  <c:v>42869</c:v>
                </c:pt>
                <c:pt idx="2494">
                  <c:v>42870</c:v>
                </c:pt>
                <c:pt idx="2495">
                  <c:v>42871</c:v>
                </c:pt>
                <c:pt idx="2496">
                  <c:v>42872</c:v>
                </c:pt>
                <c:pt idx="2497">
                  <c:v>42873</c:v>
                </c:pt>
                <c:pt idx="2498">
                  <c:v>42874</c:v>
                </c:pt>
                <c:pt idx="2499">
                  <c:v>42875</c:v>
                </c:pt>
                <c:pt idx="2500">
                  <c:v>42876</c:v>
                </c:pt>
                <c:pt idx="2501">
                  <c:v>42877</c:v>
                </c:pt>
                <c:pt idx="2502">
                  <c:v>42878</c:v>
                </c:pt>
                <c:pt idx="2503">
                  <c:v>42879</c:v>
                </c:pt>
                <c:pt idx="2504">
                  <c:v>42880</c:v>
                </c:pt>
                <c:pt idx="2505">
                  <c:v>42881</c:v>
                </c:pt>
                <c:pt idx="2506">
                  <c:v>42882</c:v>
                </c:pt>
                <c:pt idx="2507">
                  <c:v>42883</c:v>
                </c:pt>
                <c:pt idx="2508">
                  <c:v>42884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42889</c:v>
                </c:pt>
                <c:pt idx="2514">
                  <c:v>42890</c:v>
                </c:pt>
                <c:pt idx="2515">
                  <c:v>42891</c:v>
                </c:pt>
                <c:pt idx="2516">
                  <c:v>42892</c:v>
                </c:pt>
                <c:pt idx="2517">
                  <c:v>42893</c:v>
                </c:pt>
                <c:pt idx="2518">
                  <c:v>42894</c:v>
                </c:pt>
                <c:pt idx="2519">
                  <c:v>42895</c:v>
                </c:pt>
                <c:pt idx="2520">
                  <c:v>42896</c:v>
                </c:pt>
                <c:pt idx="2521">
                  <c:v>42897</c:v>
                </c:pt>
                <c:pt idx="2522">
                  <c:v>42898</c:v>
                </c:pt>
                <c:pt idx="2523">
                  <c:v>42899</c:v>
                </c:pt>
                <c:pt idx="2524">
                  <c:v>42900</c:v>
                </c:pt>
                <c:pt idx="2525">
                  <c:v>42901</c:v>
                </c:pt>
                <c:pt idx="2526">
                  <c:v>42902</c:v>
                </c:pt>
                <c:pt idx="2527">
                  <c:v>42903</c:v>
                </c:pt>
                <c:pt idx="2528">
                  <c:v>42904</c:v>
                </c:pt>
                <c:pt idx="2529">
                  <c:v>42905</c:v>
                </c:pt>
                <c:pt idx="2530">
                  <c:v>42906</c:v>
                </c:pt>
                <c:pt idx="2531">
                  <c:v>42907</c:v>
                </c:pt>
                <c:pt idx="2532">
                  <c:v>42908</c:v>
                </c:pt>
                <c:pt idx="2533">
                  <c:v>42909</c:v>
                </c:pt>
                <c:pt idx="2534">
                  <c:v>42910</c:v>
                </c:pt>
                <c:pt idx="2535">
                  <c:v>42911</c:v>
                </c:pt>
                <c:pt idx="2536">
                  <c:v>42912</c:v>
                </c:pt>
                <c:pt idx="2537">
                  <c:v>42913</c:v>
                </c:pt>
                <c:pt idx="2538">
                  <c:v>42914</c:v>
                </c:pt>
                <c:pt idx="2539">
                  <c:v>42915</c:v>
                </c:pt>
                <c:pt idx="2540">
                  <c:v>42916</c:v>
                </c:pt>
                <c:pt idx="2541">
                  <c:v>42917</c:v>
                </c:pt>
                <c:pt idx="2542">
                  <c:v>42918</c:v>
                </c:pt>
                <c:pt idx="2543">
                  <c:v>42919</c:v>
                </c:pt>
                <c:pt idx="2544">
                  <c:v>42920</c:v>
                </c:pt>
                <c:pt idx="2545">
                  <c:v>42921</c:v>
                </c:pt>
                <c:pt idx="2546">
                  <c:v>42922</c:v>
                </c:pt>
                <c:pt idx="2547">
                  <c:v>42923</c:v>
                </c:pt>
                <c:pt idx="2548">
                  <c:v>42924</c:v>
                </c:pt>
                <c:pt idx="2549">
                  <c:v>42925</c:v>
                </c:pt>
                <c:pt idx="2550">
                  <c:v>42926</c:v>
                </c:pt>
                <c:pt idx="2551">
                  <c:v>42927</c:v>
                </c:pt>
                <c:pt idx="2552">
                  <c:v>42928</c:v>
                </c:pt>
                <c:pt idx="2553">
                  <c:v>42929</c:v>
                </c:pt>
                <c:pt idx="2554">
                  <c:v>42930</c:v>
                </c:pt>
                <c:pt idx="2555">
                  <c:v>42931</c:v>
                </c:pt>
                <c:pt idx="2556">
                  <c:v>42932</c:v>
                </c:pt>
                <c:pt idx="2557">
                  <c:v>42933</c:v>
                </c:pt>
                <c:pt idx="2558">
                  <c:v>42934</c:v>
                </c:pt>
                <c:pt idx="2559">
                  <c:v>42935</c:v>
                </c:pt>
                <c:pt idx="2560">
                  <c:v>42936</c:v>
                </c:pt>
                <c:pt idx="2561">
                  <c:v>42937</c:v>
                </c:pt>
                <c:pt idx="2562">
                  <c:v>42938</c:v>
                </c:pt>
                <c:pt idx="2563">
                  <c:v>42939</c:v>
                </c:pt>
                <c:pt idx="2564">
                  <c:v>42940</c:v>
                </c:pt>
                <c:pt idx="2565">
                  <c:v>42941</c:v>
                </c:pt>
                <c:pt idx="2566">
                  <c:v>42942</c:v>
                </c:pt>
                <c:pt idx="2567">
                  <c:v>42943</c:v>
                </c:pt>
                <c:pt idx="2568">
                  <c:v>42944</c:v>
                </c:pt>
                <c:pt idx="2569">
                  <c:v>42945</c:v>
                </c:pt>
                <c:pt idx="2570">
                  <c:v>42946</c:v>
                </c:pt>
                <c:pt idx="2571">
                  <c:v>42947</c:v>
                </c:pt>
                <c:pt idx="2572">
                  <c:v>42948</c:v>
                </c:pt>
                <c:pt idx="2573">
                  <c:v>42949</c:v>
                </c:pt>
                <c:pt idx="2574">
                  <c:v>42950</c:v>
                </c:pt>
                <c:pt idx="2575">
                  <c:v>42951</c:v>
                </c:pt>
                <c:pt idx="2576">
                  <c:v>42952</c:v>
                </c:pt>
                <c:pt idx="2577">
                  <c:v>42953</c:v>
                </c:pt>
                <c:pt idx="2578">
                  <c:v>42954</c:v>
                </c:pt>
                <c:pt idx="2579">
                  <c:v>42955</c:v>
                </c:pt>
                <c:pt idx="2580">
                  <c:v>42956</c:v>
                </c:pt>
                <c:pt idx="2581">
                  <c:v>42957</c:v>
                </c:pt>
                <c:pt idx="2582">
                  <c:v>42958</c:v>
                </c:pt>
                <c:pt idx="2583">
                  <c:v>42959</c:v>
                </c:pt>
                <c:pt idx="2584">
                  <c:v>42960</c:v>
                </c:pt>
                <c:pt idx="2585">
                  <c:v>42961</c:v>
                </c:pt>
                <c:pt idx="2586">
                  <c:v>42962</c:v>
                </c:pt>
                <c:pt idx="2587">
                  <c:v>42963</c:v>
                </c:pt>
                <c:pt idx="2588">
                  <c:v>42964</c:v>
                </c:pt>
                <c:pt idx="2589">
                  <c:v>42965</c:v>
                </c:pt>
                <c:pt idx="2590">
                  <c:v>42966</c:v>
                </c:pt>
                <c:pt idx="2591">
                  <c:v>42967</c:v>
                </c:pt>
                <c:pt idx="2592">
                  <c:v>42968</c:v>
                </c:pt>
                <c:pt idx="2593">
                  <c:v>42969</c:v>
                </c:pt>
                <c:pt idx="2594">
                  <c:v>42970</c:v>
                </c:pt>
                <c:pt idx="2595">
                  <c:v>42971</c:v>
                </c:pt>
                <c:pt idx="2596">
                  <c:v>42972</c:v>
                </c:pt>
                <c:pt idx="2597">
                  <c:v>42973</c:v>
                </c:pt>
                <c:pt idx="2598">
                  <c:v>42974</c:v>
                </c:pt>
                <c:pt idx="2599">
                  <c:v>42975</c:v>
                </c:pt>
                <c:pt idx="2600">
                  <c:v>42976</c:v>
                </c:pt>
                <c:pt idx="2601">
                  <c:v>42977</c:v>
                </c:pt>
                <c:pt idx="2602">
                  <c:v>42978</c:v>
                </c:pt>
                <c:pt idx="2603">
                  <c:v>42979</c:v>
                </c:pt>
                <c:pt idx="2604">
                  <c:v>42980</c:v>
                </c:pt>
                <c:pt idx="2605">
                  <c:v>42981</c:v>
                </c:pt>
                <c:pt idx="2606">
                  <c:v>42982</c:v>
                </c:pt>
                <c:pt idx="2607">
                  <c:v>42983</c:v>
                </c:pt>
                <c:pt idx="2608">
                  <c:v>42984</c:v>
                </c:pt>
                <c:pt idx="2609">
                  <c:v>42985</c:v>
                </c:pt>
                <c:pt idx="2610">
                  <c:v>42986</c:v>
                </c:pt>
                <c:pt idx="2611">
                  <c:v>42987</c:v>
                </c:pt>
                <c:pt idx="2612">
                  <c:v>42988</c:v>
                </c:pt>
                <c:pt idx="2613">
                  <c:v>42989</c:v>
                </c:pt>
                <c:pt idx="2614">
                  <c:v>42990</c:v>
                </c:pt>
                <c:pt idx="2615">
                  <c:v>42991</c:v>
                </c:pt>
                <c:pt idx="2616">
                  <c:v>42992</c:v>
                </c:pt>
                <c:pt idx="2617">
                  <c:v>42993</c:v>
                </c:pt>
                <c:pt idx="2618">
                  <c:v>42994</c:v>
                </c:pt>
                <c:pt idx="2619">
                  <c:v>42995</c:v>
                </c:pt>
                <c:pt idx="2620">
                  <c:v>42996</c:v>
                </c:pt>
                <c:pt idx="2621">
                  <c:v>42997</c:v>
                </c:pt>
                <c:pt idx="2622">
                  <c:v>42998</c:v>
                </c:pt>
                <c:pt idx="2623">
                  <c:v>42999</c:v>
                </c:pt>
                <c:pt idx="2624">
                  <c:v>43000</c:v>
                </c:pt>
                <c:pt idx="2625">
                  <c:v>43001</c:v>
                </c:pt>
                <c:pt idx="2626">
                  <c:v>43002</c:v>
                </c:pt>
                <c:pt idx="2627">
                  <c:v>43003</c:v>
                </c:pt>
                <c:pt idx="2628">
                  <c:v>43004</c:v>
                </c:pt>
                <c:pt idx="2629">
                  <c:v>43005</c:v>
                </c:pt>
                <c:pt idx="2630">
                  <c:v>43006</c:v>
                </c:pt>
                <c:pt idx="2631">
                  <c:v>43007</c:v>
                </c:pt>
                <c:pt idx="2632">
                  <c:v>43008</c:v>
                </c:pt>
                <c:pt idx="2633">
                  <c:v>43009</c:v>
                </c:pt>
                <c:pt idx="2634">
                  <c:v>43010</c:v>
                </c:pt>
                <c:pt idx="2635">
                  <c:v>43011</c:v>
                </c:pt>
                <c:pt idx="2636">
                  <c:v>43012</c:v>
                </c:pt>
                <c:pt idx="2637">
                  <c:v>43013</c:v>
                </c:pt>
                <c:pt idx="2638">
                  <c:v>43014</c:v>
                </c:pt>
                <c:pt idx="2639">
                  <c:v>43015</c:v>
                </c:pt>
                <c:pt idx="2640">
                  <c:v>43016</c:v>
                </c:pt>
                <c:pt idx="2641">
                  <c:v>43017</c:v>
                </c:pt>
                <c:pt idx="2642">
                  <c:v>43018</c:v>
                </c:pt>
                <c:pt idx="2643">
                  <c:v>43019</c:v>
                </c:pt>
                <c:pt idx="2644">
                  <c:v>43020</c:v>
                </c:pt>
                <c:pt idx="2645">
                  <c:v>43021</c:v>
                </c:pt>
                <c:pt idx="2646">
                  <c:v>43022</c:v>
                </c:pt>
                <c:pt idx="2647">
                  <c:v>43023</c:v>
                </c:pt>
                <c:pt idx="2648">
                  <c:v>43024</c:v>
                </c:pt>
                <c:pt idx="2649">
                  <c:v>43025</c:v>
                </c:pt>
                <c:pt idx="2650">
                  <c:v>43026</c:v>
                </c:pt>
                <c:pt idx="2651">
                  <c:v>43027</c:v>
                </c:pt>
                <c:pt idx="2652">
                  <c:v>43028</c:v>
                </c:pt>
                <c:pt idx="2653">
                  <c:v>43029</c:v>
                </c:pt>
                <c:pt idx="2654">
                  <c:v>43030</c:v>
                </c:pt>
                <c:pt idx="2655">
                  <c:v>43031</c:v>
                </c:pt>
                <c:pt idx="2656">
                  <c:v>43032</c:v>
                </c:pt>
                <c:pt idx="2657">
                  <c:v>43033</c:v>
                </c:pt>
                <c:pt idx="2658">
                  <c:v>43034</c:v>
                </c:pt>
                <c:pt idx="2659">
                  <c:v>43035</c:v>
                </c:pt>
                <c:pt idx="2660">
                  <c:v>43036</c:v>
                </c:pt>
                <c:pt idx="2661">
                  <c:v>43037</c:v>
                </c:pt>
                <c:pt idx="2662">
                  <c:v>43038</c:v>
                </c:pt>
                <c:pt idx="2663">
                  <c:v>43039</c:v>
                </c:pt>
                <c:pt idx="2664">
                  <c:v>43040</c:v>
                </c:pt>
                <c:pt idx="2665">
                  <c:v>43041</c:v>
                </c:pt>
                <c:pt idx="2666">
                  <c:v>43042</c:v>
                </c:pt>
                <c:pt idx="2667">
                  <c:v>43043</c:v>
                </c:pt>
                <c:pt idx="2668">
                  <c:v>43044</c:v>
                </c:pt>
                <c:pt idx="2669">
                  <c:v>43045</c:v>
                </c:pt>
                <c:pt idx="2670">
                  <c:v>43046</c:v>
                </c:pt>
                <c:pt idx="2671">
                  <c:v>43047</c:v>
                </c:pt>
                <c:pt idx="2672">
                  <c:v>43048</c:v>
                </c:pt>
                <c:pt idx="2673">
                  <c:v>43049</c:v>
                </c:pt>
                <c:pt idx="2674">
                  <c:v>43050</c:v>
                </c:pt>
                <c:pt idx="2675">
                  <c:v>43051</c:v>
                </c:pt>
                <c:pt idx="2676">
                  <c:v>43052</c:v>
                </c:pt>
                <c:pt idx="2677">
                  <c:v>43053</c:v>
                </c:pt>
                <c:pt idx="2678">
                  <c:v>43054</c:v>
                </c:pt>
                <c:pt idx="2679">
                  <c:v>43055</c:v>
                </c:pt>
                <c:pt idx="2680">
                  <c:v>43056</c:v>
                </c:pt>
                <c:pt idx="2681">
                  <c:v>43057</c:v>
                </c:pt>
                <c:pt idx="2682">
                  <c:v>43058</c:v>
                </c:pt>
                <c:pt idx="2683">
                  <c:v>43059</c:v>
                </c:pt>
                <c:pt idx="2684">
                  <c:v>43060</c:v>
                </c:pt>
                <c:pt idx="2685">
                  <c:v>43061</c:v>
                </c:pt>
                <c:pt idx="2686">
                  <c:v>43062</c:v>
                </c:pt>
                <c:pt idx="2687">
                  <c:v>43063</c:v>
                </c:pt>
                <c:pt idx="2688">
                  <c:v>43064</c:v>
                </c:pt>
                <c:pt idx="2689">
                  <c:v>43065</c:v>
                </c:pt>
                <c:pt idx="2690">
                  <c:v>43066</c:v>
                </c:pt>
                <c:pt idx="2691">
                  <c:v>43067</c:v>
                </c:pt>
                <c:pt idx="2692">
                  <c:v>43068</c:v>
                </c:pt>
                <c:pt idx="2693">
                  <c:v>43069</c:v>
                </c:pt>
                <c:pt idx="2694">
                  <c:v>43070</c:v>
                </c:pt>
                <c:pt idx="2695">
                  <c:v>43071</c:v>
                </c:pt>
                <c:pt idx="2696">
                  <c:v>43072</c:v>
                </c:pt>
                <c:pt idx="2697">
                  <c:v>43073</c:v>
                </c:pt>
                <c:pt idx="2698">
                  <c:v>43074</c:v>
                </c:pt>
                <c:pt idx="2699">
                  <c:v>43075</c:v>
                </c:pt>
                <c:pt idx="2700">
                  <c:v>43076</c:v>
                </c:pt>
                <c:pt idx="2701">
                  <c:v>43077</c:v>
                </c:pt>
                <c:pt idx="2702">
                  <c:v>43078</c:v>
                </c:pt>
                <c:pt idx="2703">
                  <c:v>43079</c:v>
                </c:pt>
                <c:pt idx="2704">
                  <c:v>43080</c:v>
                </c:pt>
                <c:pt idx="2705">
                  <c:v>43081</c:v>
                </c:pt>
                <c:pt idx="2706">
                  <c:v>43082</c:v>
                </c:pt>
                <c:pt idx="2707">
                  <c:v>43083</c:v>
                </c:pt>
                <c:pt idx="2708">
                  <c:v>43084</c:v>
                </c:pt>
                <c:pt idx="2709">
                  <c:v>43085</c:v>
                </c:pt>
                <c:pt idx="2710">
                  <c:v>43086</c:v>
                </c:pt>
                <c:pt idx="2711">
                  <c:v>43087</c:v>
                </c:pt>
                <c:pt idx="2712">
                  <c:v>43088</c:v>
                </c:pt>
                <c:pt idx="2713">
                  <c:v>43089</c:v>
                </c:pt>
                <c:pt idx="2714">
                  <c:v>43090</c:v>
                </c:pt>
                <c:pt idx="2715">
                  <c:v>43091</c:v>
                </c:pt>
                <c:pt idx="2716">
                  <c:v>43092</c:v>
                </c:pt>
                <c:pt idx="2717">
                  <c:v>43093</c:v>
                </c:pt>
                <c:pt idx="2718">
                  <c:v>43094</c:v>
                </c:pt>
                <c:pt idx="2719">
                  <c:v>43095</c:v>
                </c:pt>
                <c:pt idx="2720">
                  <c:v>43096</c:v>
                </c:pt>
                <c:pt idx="2721">
                  <c:v>43097</c:v>
                </c:pt>
                <c:pt idx="2722">
                  <c:v>43098</c:v>
                </c:pt>
                <c:pt idx="2723">
                  <c:v>43099</c:v>
                </c:pt>
                <c:pt idx="2724">
                  <c:v>43100</c:v>
                </c:pt>
                <c:pt idx="2725">
                  <c:v>43101</c:v>
                </c:pt>
                <c:pt idx="2726">
                  <c:v>43102</c:v>
                </c:pt>
                <c:pt idx="2727">
                  <c:v>43103</c:v>
                </c:pt>
                <c:pt idx="2728">
                  <c:v>43104</c:v>
                </c:pt>
                <c:pt idx="2729">
                  <c:v>43105</c:v>
                </c:pt>
                <c:pt idx="2730">
                  <c:v>43106</c:v>
                </c:pt>
                <c:pt idx="2731">
                  <c:v>43107</c:v>
                </c:pt>
                <c:pt idx="2732">
                  <c:v>43108</c:v>
                </c:pt>
                <c:pt idx="2733">
                  <c:v>43109</c:v>
                </c:pt>
                <c:pt idx="2734">
                  <c:v>43110</c:v>
                </c:pt>
                <c:pt idx="2735">
                  <c:v>43111</c:v>
                </c:pt>
                <c:pt idx="2736">
                  <c:v>43112</c:v>
                </c:pt>
                <c:pt idx="2737">
                  <c:v>43113</c:v>
                </c:pt>
                <c:pt idx="2738">
                  <c:v>43114</c:v>
                </c:pt>
                <c:pt idx="2739">
                  <c:v>43115</c:v>
                </c:pt>
                <c:pt idx="2740">
                  <c:v>43116</c:v>
                </c:pt>
                <c:pt idx="2741">
                  <c:v>43117</c:v>
                </c:pt>
                <c:pt idx="2742">
                  <c:v>43118</c:v>
                </c:pt>
                <c:pt idx="2743">
                  <c:v>43119</c:v>
                </c:pt>
                <c:pt idx="2744">
                  <c:v>43120</c:v>
                </c:pt>
                <c:pt idx="2745">
                  <c:v>43121</c:v>
                </c:pt>
                <c:pt idx="2746">
                  <c:v>43122</c:v>
                </c:pt>
                <c:pt idx="2747">
                  <c:v>43123</c:v>
                </c:pt>
                <c:pt idx="2748">
                  <c:v>43124</c:v>
                </c:pt>
                <c:pt idx="2749">
                  <c:v>43125</c:v>
                </c:pt>
                <c:pt idx="2750">
                  <c:v>43126</c:v>
                </c:pt>
                <c:pt idx="2751">
                  <c:v>43127</c:v>
                </c:pt>
                <c:pt idx="2752">
                  <c:v>43128</c:v>
                </c:pt>
                <c:pt idx="2753">
                  <c:v>43129</c:v>
                </c:pt>
                <c:pt idx="2754">
                  <c:v>43130</c:v>
                </c:pt>
                <c:pt idx="2755">
                  <c:v>43131</c:v>
                </c:pt>
                <c:pt idx="2756">
                  <c:v>43132</c:v>
                </c:pt>
                <c:pt idx="2757">
                  <c:v>43133</c:v>
                </c:pt>
                <c:pt idx="2758">
                  <c:v>43134</c:v>
                </c:pt>
                <c:pt idx="2759">
                  <c:v>43135</c:v>
                </c:pt>
                <c:pt idx="2760">
                  <c:v>43136</c:v>
                </c:pt>
                <c:pt idx="2761">
                  <c:v>43137</c:v>
                </c:pt>
                <c:pt idx="2762">
                  <c:v>43138</c:v>
                </c:pt>
                <c:pt idx="2763">
                  <c:v>43139</c:v>
                </c:pt>
                <c:pt idx="2764">
                  <c:v>43140</c:v>
                </c:pt>
                <c:pt idx="2765">
                  <c:v>43141</c:v>
                </c:pt>
                <c:pt idx="2766">
                  <c:v>43142</c:v>
                </c:pt>
                <c:pt idx="2767">
                  <c:v>43143</c:v>
                </c:pt>
                <c:pt idx="2768">
                  <c:v>43144</c:v>
                </c:pt>
                <c:pt idx="2769">
                  <c:v>43145</c:v>
                </c:pt>
                <c:pt idx="2770">
                  <c:v>43146</c:v>
                </c:pt>
                <c:pt idx="2771">
                  <c:v>43147</c:v>
                </c:pt>
                <c:pt idx="2772">
                  <c:v>43148</c:v>
                </c:pt>
                <c:pt idx="2773">
                  <c:v>43149</c:v>
                </c:pt>
                <c:pt idx="2774">
                  <c:v>43150</c:v>
                </c:pt>
                <c:pt idx="2775">
                  <c:v>43151</c:v>
                </c:pt>
                <c:pt idx="2776">
                  <c:v>43152</c:v>
                </c:pt>
                <c:pt idx="2777">
                  <c:v>43153</c:v>
                </c:pt>
                <c:pt idx="2778">
                  <c:v>43154</c:v>
                </c:pt>
                <c:pt idx="2779">
                  <c:v>43155</c:v>
                </c:pt>
                <c:pt idx="2780">
                  <c:v>43156</c:v>
                </c:pt>
                <c:pt idx="2781">
                  <c:v>43157</c:v>
                </c:pt>
                <c:pt idx="2782">
                  <c:v>43158</c:v>
                </c:pt>
                <c:pt idx="2783">
                  <c:v>43159</c:v>
                </c:pt>
                <c:pt idx="2784">
                  <c:v>43160</c:v>
                </c:pt>
                <c:pt idx="2785">
                  <c:v>43161</c:v>
                </c:pt>
                <c:pt idx="2786">
                  <c:v>43162</c:v>
                </c:pt>
                <c:pt idx="2787">
                  <c:v>43163</c:v>
                </c:pt>
                <c:pt idx="2788">
                  <c:v>43164</c:v>
                </c:pt>
                <c:pt idx="2789">
                  <c:v>43165</c:v>
                </c:pt>
                <c:pt idx="2790">
                  <c:v>43166</c:v>
                </c:pt>
                <c:pt idx="2791">
                  <c:v>43167</c:v>
                </c:pt>
                <c:pt idx="2792">
                  <c:v>43168</c:v>
                </c:pt>
                <c:pt idx="2793">
                  <c:v>43169</c:v>
                </c:pt>
                <c:pt idx="2794">
                  <c:v>43170</c:v>
                </c:pt>
                <c:pt idx="2795">
                  <c:v>43171</c:v>
                </c:pt>
                <c:pt idx="2796">
                  <c:v>43172</c:v>
                </c:pt>
                <c:pt idx="2797">
                  <c:v>43173</c:v>
                </c:pt>
                <c:pt idx="2798">
                  <c:v>43174</c:v>
                </c:pt>
                <c:pt idx="2799">
                  <c:v>43175</c:v>
                </c:pt>
                <c:pt idx="2800">
                  <c:v>43176</c:v>
                </c:pt>
                <c:pt idx="2801">
                  <c:v>43177</c:v>
                </c:pt>
                <c:pt idx="2802">
                  <c:v>43178</c:v>
                </c:pt>
                <c:pt idx="2803">
                  <c:v>43179</c:v>
                </c:pt>
                <c:pt idx="2804">
                  <c:v>43180</c:v>
                </c:pt>
                <c:pt idx="2805">
                  <c:v>43181</c:v>
                </c:pt>
                <c:pt idx="2806">
                  <c:v>43182</c:v>
                </c:pt>
                <c:pt idx="2807">
                  <c:v>43183</c:v>
                </c:pt>
                <c:pt idx="2808">
                  <c:v>43184</c:v>
                </c:pt>
                <c:pt idx="2809">
                  <c:v>43185</c:v>
                </c:pt>
                <c:pt idx="2810">
                  <c:v>43186</c:v>
                </c:pt>
                <c:pt idx="2811">
                  <c:v>43187</c:v>
                </c:pt>
                <c:pt idx="2812">
                  <c:v>43188</c:v>
                </c:pt>
                <c:pt idx="2813">
                  <c:v>43189</c:v>
                </c:pt>
                <c:pt idx="2814">
                  <c:v>43190</c:v>
                </c:pt>
                <c:pt idx="2815">
                  <c:v>43191</c:v>
                </c:pt>
                <c:pt idx="2816">
                  <c:v>43192</c:v>
                </c:pt>
                <c:pt idx="2817">
                  <c:v>43193</c:v>
                </c:pt>
                <c:pt idx="2818">
                  <c:v>43194</c:v>
                </c:pt>
                <c:pt idx="2819">
                  <c:v>43195</c:v>
                </c:pt>
                <c:pt idx="2820">
                  <c:v>43196</c:v>
                </c:pt>
                <c:pt idx="2821">
                  <c:v>43197</c:v>
                </c:pt>
                <c:pt idx="2822">
                  <c:v>43198</c:v>
                </c:pt>
                <c:pt idx="2823">
                  <c:v>43199</c:v>
                </c:pt>
                <c:pt idx="2824">
                  <c:v>43200</c:v>
                </c:pt>
                <c:pt idx="2825">
                  <c:v>43201</c:v>
                </c:pt>
                <c:pt idx="2826">
                  <c:v>43202</c:v>
                </c:pt>
                <c:pt idx="2827">
                  <c:v>43203</c:v>
                </c:pt>
                <c:pt idx="2828">
                  <c:v>43204</c:v>
                </c:pt>
                <c:pt idx="2829">
                  <c:v>43205</c:v>
                </c:pt>
                <c:pt idx="2830">
                  <c:v>43206</c:v>
                </c:pt>
                <c:pt idx="2831">
                  <c:v>43207</c:v>
                </c:pt>
                <c:pt idx="2832">
                  <c:v>43208</c:v>
                </c:pt>
                <c:pt idx="2833">
                  <c:v>43209</c:v>
                </c:pt>
                <c:pt idx="2834">
                  <c:v>43210</c:v>
                </c:pt>
                <c:pt idx="2835">
                  <c:v>43211</c:v>
                </c:pt>
                <c:pt idx="2836">
                  <c:v>43212</c:v>
                </c:pt>
                <c:pt idx="2837">
                  <c:v>43213</c:v>
                </c:pt>
                <c:pt idx="2838">
                  <c:v>43214</c:v>
                </c:pt>
                <c:pt idx="2839">
                  <c:v>43215</c:v>
                </c:pt>
                <c:pt idx="2840">
                  <c:v>43216</c:v>
                </c:pt>
                <c:pt idx="2841">
                  <c:v>43217</c:v>
                </c:pt>
                <c:pt idx="2842">
                  <c:v>43218</c:v>
                </c:pt>
                <c:pt idx="2843">
                  <c:v>43219</c:v>
                </c:pt>
                <c:pt idx="2844">
                  <c:v>43220</c:v>
                </c:pt>
                <c:pt idx="2845">
                  <c:v>43221</c:v>
                </c:pt>
                <c:pt idx="2846">
                  <c:v>43222</c:v>
                </c:pt>
                <c:pt idx="2847">
                  <c:v>43223</c:v>
                </c:pt>
                <c:pt idx="2848">
                  <c:v>43224</c:v>
                </c:pt>
                <c:pt idx="2849">
                  <c:v>43225</c:v>
                </c:pt>
                <c:pt idx="2850">
                  <c:v>43226</c:v>
                </c:pt>
                <c:pt idx="2851">
                  <c:v>43227</c:v>
                </c:pt>
                <c:pt idx="2852">
                  <c:v>43228</c:v>
                </c:pt>
                <c:pt idx="2853">
                  <c:v>43229</c:v>
                </c:pt>
                <c:pt idx="2854">
                  <c:v>43230</c:v>
                </c:pt>
                <c:pt idx="2855">
                  <c:v>43231</c:v>
                </c:pt>
                <c:pt idx="2856">
                  <c:v>43232</c:v>
                </c:pt>
                <c:pt idx="2857">
                  <c:v>43233</c:v>
                </c:pt>
                <c:pt idx="2858">
                  <c:v>43234</c:v>
                </c:pt>
                <c:pt idx="2859">
                  <c:v>43235</c:v>
                </c:pt>
                <c:pt idx="2860">
                  <c:v>43236</c:v>
                </c:pt>
                <c:pt idx="2861">
                  <c:v>43237</c:v>
                </c:pt>
                <c:pt idx="2862">
                  <c:v>43238</c:v>
                </c:pt>
                <c:pt idx="2863">
                  <c:v>43239</c:v>
                </c:pt>
                <c:pt idx="2864">
                  <c:v>43240</c:v>
                </c:pt>
                <c:pt idx="2865">
                  <c:v>43241</c:v>
                </c:pt>
                <c:pt idx="2866">
                  <c:v>43242</c:v>
                </c:pt>
                <c:pt idx="2867">
                  <c:v>43243</c:v>
                </c:pt>
                <c:pt idx="2868">
                  <c:v>43244</c:v>
                </c:pt>
                <c:pt idx="2869">
                  <c:v>43245</c:v>
                </c:pt>
                <c:pt idx="2870">
                  <c:v>43246</c:v>
                </c:pt>
                <c:pt idx="2871">
                  <c:v>43247</c:v>
                </c:pt>
                <c:pt idx="2872">
                  <c:v>43248</c:v>
                </c:pt>
                <c:pt idx="2873">
                  <c:v>43249</c:v>
                </c:pt>
                <c:pt idx="2874">
                  <c:v>43250</c:v>
                </c:pt>
                <c:pt idx="2875">
                  <c:v>43251</c:v>
                </c:pt>
                <c:pt idx="2876">
                  <c:v>43252</c:v>
                </c:pt>
                <c:pt idx="2877">
                  <c:v>43253</c:v>
                </c:pt>
                <c:pt idx="2878">
                  <c:v>43254</c:v>
                </c:pt>
                <c:pt idx="2879">
                  <c:v>43255</c:v>
                </c:pt>
                <c:pt idx="2880">
                  <c:v>43256</c:v>
                </c:pt>
                <c:pt idx="2881">
                  <c:v>43257</c:v>
                </c:pt>
                <c:pt idx="2882">
                  <c:v>43258</c:v>
                </c:pt>
                <c:pt idx="2883">
                  <c:v>43259</c:v>
                </c:pt>
                <c:pt idx="2884">
                  <c:v>43260</c:v>
                </c:pt>
                <c:pt idx="2885">
                  <c:v>43261</c:v>
                </c:pt>
                <c:pt idx="2886">
                  <c:v>43262</c:v>
                </c:pt>
                <c:pt idx="2887">
                  <c:v>43263</c:v>
                </c:pt>
                <c:pt idx="2888">
                  <c:v>43264</c:v>
                </c:pt>
                <c:pt idx="2889">
                  <c:v>43265</c:v>
                </c:pt>
                <c:pt idx="2890">
                  <c:v>43266</c:v>
                </c:pt>
                <c:pt idx="2891">
                  <c:v>43267</c:v>
                </c:pt>
                <c:pt idx="2892">
                  <c:v>43268</c:v>
                </c:pt>
                <c:pt idx="2893">
                  <c:v>43269</c:v>
                </c:pt>
                <c:pt idx="2894">
                  <c:v>43270</c:v>
                </c:pt>
                <c:pt idx="2895">
                  <c:v>43271</c:v>
                </c:pt>
                <c:pt idx="2896">
                  <c:v>43272</c:v>
                </c:pt>
                <c:pt idx="2897">
                  <c:v>43273</c:v>
                </c:pt>
                <c:pt idx="2898">
                  <c:v>43274</c:v>
                </c:pt>
                <c:pt idx="2899">
                  <c:v>43275</c:v>
                </c:pt>
                <c:pt idx="2900">
                  <c:v>43276</c:v>
                </c:pt>
                <c:pt idx="2901">
                  <c:v>43277</c:v>
                </c:pt>
                <c:pt idx="2902">
                  <c:v>43278</c:v>
                </c:pt>
                <c:pt idx="2903">
                  <c:v>43279</c:v>
                </c:pt>
                <c:pt idx="2904">
                  <c:v>43280</c:v>
                </c:pt>
                <c:pt idx="2905">
                  <c:v>43281</c:v>
                </c:pt>
                <c:pt idx="2906">
                  <c:v>43282</c:v>
                </c:pt>
                <c:pt idx="2907">
                  <c:v>43283</c:v>
                </c:pt>
                <c:pt idx="2908">
                  <c:v>43284</c:v>
                </c:pt>
                <c:pt idx="2909">
                  <c:v>43285</c:v>
                </c:pt>
                <c:pt idx="2910">
                  <c:v>43286</c:v>
                </c:pt>
                <c:pt idx="2911">
                  <c:v>43287</c:v>
                </c:pt>
                <c:pt idx="2912">
                  <c:v>43288</c:v>
                </c:pt>
                <c:pt idx="2913">
                  <c:v>43289</c:v>
                </c:pt>
                <c:pt idx="2914">
                  <c:v>43290</c:v>
                </c:pt>
                <c:pt idx="2915">
                  <c:v>43291</c:v>
                </c:pt>
                <c:pt idx="2916">
                  <c:v>43292</c:v>
                </c:pt>
                <c:pt idx="2917">
                  <c:v>43293</c:v>
                </c:pt>
                <c:pt idx="2918">
                  <c:v>43294</c:v>
                </c:pt>
                <c:pt idx="2919">
                  <c:v>43295</c:v>
                </c:pt>
                <c:pt idx="2920">
                  <c:v>43296</c:v>
                </c:pt>
                <c:pt idx="2921">
                  <c:v>43297</c:v>
                </c:pt>
                <c:pt idx="2922">
                  <c:v>43298</c:v>
                </c:pt>
                <c:pt idx="2923">
                  <c:v>43299</c:v>
                </c:pt>
                <c:pt idx="2924">
                  <c:v>43300</c:v>
                </c:pt>
                <c:pt idx="2925">
                  <c:v>43301</c:v>
                </c:pt>
                <c:pt idx="2926">
                  <c:v>43302</c:v>
                </c:pt>
                <c:pt idx="2927">
                  <c:v>43303</c:v>
                </c:pt>
                <c:pt idx="2928">
                  <c:v>43304</c:v>
                </c:pt>
                <c:pt idx="2929">
                  <c:v>43305</c:v>
                </c:pt>
                <c:pt idx="2930">
                  <c:v>43306</c:v>
                </c:pt>
                <c:pt idx="2931">
                  <c:v>43307</c:v>
                </c:pt>
                <c:pt idx="2932">
                  <c:v>43308</c:v>
                </c:pt>
                <c:pt idx="2933">
                  <c:v>43309</c:v>
                </c:pt>
                <c:pt idx="2934">
                  <c:v>43310</c:v>
                </c:pt>
                <c:pt idx="2935">
                  <c:v>43311</c:v>
                </c:pt>
                <c:pt idx="2936">
                  <c:v>43312</c:v>
                </c:pt>
                <c:pt idx="2937">
                  <c:v>43313</c:v>
                </c:pt>
                <c:pt idx="2938">
                  <c:v>43314</c:v>
                </c:pt>
                <c:pt idx="2939">
                  <c:v>43315</c:v>
                </c:pt>
                <c:pt idx="2940">
                  <c:v>43316</c:v>
                </c:pt>
                <c:pt idx="2941">
                  <c:v>43317</c:v>
                </c:pt>
                <c:pt idx="2942">
                  <c:v>43318</c:v>
                </c:pt>
                <c:pt idx="2943">
                  <c:v>43319</c:v>
                </c:pt>
                <c:pt idx="2944">
                  <c:v>43320</c:v>
                </c:pt>
                <c:pt idx="2945">
                  <c:v>43321</c:v>
                </c:pt>
                <c:pt idx="2946">
                  <c:v>43322</c:v>
                </c:pt>
                <c:pt idx="2947">
                  <c:v>43323</c:v>
                </c:pt>
                <c:pt idx="2948">
                  <c:v>43324</c:v>
                </c:pt>
                <c:pt idx="2949">
                  <c:v>43325</c:v>
                </c:pt>
                <c:pt idx="2950">
                  <c:v>43326</c:v>
                </c:pt>
                <c:pt idx="2951">
                  <c:v>43327</c:v>
                </c:pt>
                <c:pt idx="2952">
                  <c:v>43328</c:v>
                </c:pt>
                <c:pt idx="2953">
                  <c:v>43329</c:v>
                </c:pt>
                <c:pt idx="2954">
                  <c:v>43330</c:v>
                </c:pt>
                <c:pt idx="2955">
                  <c:v>43331</c:v>
                </c:pt>
                <c:pt idx="2956">
                  <c:v>43332</c:v>
                </c:pt>
                <c:pt idx="2957">
                  <c:v>43333</c:v>
                </c:pt>
                <c:pt idx="2958">
                  <c:v>43334</c:v>
                </c:pt>
                <c:pt idx="2959">
                  <c:v>43335</c:v>
                </c:pt>
                <c:pt idx="2960">
                  <c:v>43336</c:v>
                </c:pt>
                <c:pt idx="2961">
                  <c:v>43337</c:v>
                </c:pt>
                <c:pt idx="2962">
                  <c:v>43338</c:v>
                </c:pt>
                <c:pt idx="2963">
                  <c:v>43339</c:v>
                </c:pt>
                <c:pt idx="2964">
                  <c:v>43340</c:v>
                </c:pt>
                <c:pt idx="2965">
                  <c:v>43341</c:v>
                </c:pt>
                <c:pt idx="2966">
                  <c:v>43342</c:v>
                </c:pt>
                <c:pt idx="2967">
                  <c:v>43343</c:v>
                </c:pt>
                <c:pt idx="2968">
                  <c:v>43344</c:v>
                </c:pt>
                <c:pt idx="2969">
                  <c:v>43345</c:v>
                </c:pt>
                <c:pt idx="2970">
                  <c:v>43346</c:v>
                </c:pt>
                <c:pt idx="2971">
                  <c:v>43347</c:v>
                </c:pt>
                <c:pt idx="2972">
                  <c:v>43348</c:v>
                </c:pt>
                <c:pt idx="2973">
                  <c:v>43349</c:v>
                </c:pt>
                <c:pt idx="2974">
                  <c:v>43350</c:v>
                </c:pt>
                <c:pt idx="2975">
                  <c:v>43351</c:v>
                </c:pt>
                <c:pt idx="2976">
                  <c:v>43352</c:v>
                </c:pt>
                <c:pt idx="2977">
                  <c:v>43353</c:v>
                </c:pt>
                <c:pt idx="2978">
                  <c:v>43354</c:v>
                </c:pt>
                <c:pt idx="2979">
                  <c:v>43355</c:v>
                </c:pt>
                <c:pt idx="2980">
                  <c:v>43356</c:v>
                </c:pt>
                <c:pt idx="2981">
                  <c:v>43357</c:v>
                </c:pt>
                <c:pt idx="2982">
                  <c:v>43358</c:v>
                </c:pt>
                <c:pt idx="2983">
                  <c:v>43359</c:v>
                </c:pt>
                <c:pt idx="2984">
                  <c:v>43360</c:v>
                </c:pt>
                <c:pt idx="2985">
                  <c:v>43361</c:v>
                </c:pt>
                <c:pt idx="2986">
                  <c:v>43362</c:v>
                </c:pt>
                <c:pt idx="2987">
                  <c:v>43363</c:v>
                </c:pt>
                <c:pt idx="2988">
                  <c:v>43364</c:v>
                </c:pt>
                <c:pt idx="2989">
                  <c:v>43365</c:v>
                </c:pt>
                <c:pt idx="2990">
                  <c:v>43366</c:v>
                </c:pt>
                <c:pt idx="2991">
                  <c:v>43367</c:v>
                </c:pt>
                <c:pt idx="2992">
                  <c:v>43368</c:v>
                </c:pt>
                <c:pt idx="2993">
                  <c:v>43369</c:v>
                </c:pt>
                <c:pt idx="2994">
                  <c:v>43370</c:v>
                </c:pt>
                <c:pt idx="2995">
                  <c:v>43371</c:v>
                </c:pt>
                <c:pt idx="2996">
                  <c:v>43372</c:v>
                </c:pt>
                <c:pt idx="2997">
                  <c:v>43373</c:v>
                </c:pt>
                <c:pt idx="2998">
                  <c:v>43374</c:v>
                </c:pt>
                <c:pt idx="2999">
                  <c:v>43375</c:v>
                </c:pt>
                <c:pt idx="3000">
                  <c:v>43376</c:v>
                </c:pt>
                <c:pt idx="3001">
                  <c:v>43377</c:v>
                </c:pt>
                <c:pt idx="3002">
                  <c:v>43378</c:v>
                </c:pt>
                <c:pt idx="3003">
                  <c:v>43379</c:v>
                </c:pt>
                <c:pt idx="3004">
                  <c:v>43380</c:v>
                </c:pt>
                <c:pt idx="3005">
                  <c:v>43381</c:v>
                </c:pt>
                <c:pt idx="3006">
                  <c:v>43382</c:v>
                </c:pt>
                <c:pt idx="3007">
                  <c:v>43383</c:v>
                </c:pt>
                <c:pt idx="3008">
                  <c:v>43384</c:v>
                </c:pt>
                <c:pt idx="3009">
                  <c:v>43385</c:v>
                </c:pt>
                <c:pt idx="3010">
                  <c:v>43386</c:v>
                </c:pt>
                <c:pt idx="3011">
                  <c:v>43387</c:v>
                </c:pt>
                <c:pt idx="3012">
                  <c:v>43388</c:v>
                </c:pt>
                <c:pt idx="3013">
                  <c:v>43389</c:v>
                </c:pt>
                <c:pt idx="3014">
                  <c:v>43390</c:v>
                </c:pt>
                <c:pt idx="3015">
                  <c:v>43391</c:v>
                </c:pt>
                <c:pt idx="3016">
                  <c:v>43392</c:v>
                </c:pt>
                <c:pt idx="3017">
                  <c:v>43393</c:v>
                </c:pt>
                <c:pt idx="3018">
                  <c:v>43394</c:v>
                </c:pt>
                <c:pt idx="3019">
                  <c:v>43395</c:v>
                </c:pt>
                <c:pt idx="3020">
                  <c:v>43396</c:v>
                </c:pt>
                <c:pt idx="3021">
                  <c:v>43397</c:v>
                </c:pt>
                <c:pt idx="3022">
                  <c:v>43398</c:v>
                </c:pt>
                <c:pt idx="3023">
                  <c:v>43399</c:v>
                </c:pt>
                <c:pt idx="3024">
                  <c:v>43400</c:v>
                </c:pt>
                <c:pt idx="3025">
                  <c:v>43401</c:v>
                </c:pt>
                <c:pt idx="3026">
                  <c:v>43402</c:v>
                </c:pt>
                <c:pt idx="3027">
                  <c:v>43403</c:v>
                </c:pt>
                <c:pt idx="3028">
                  <c:v>43404</c:v>
                </c:pt>
                <c:pt idx="3029">
                  <c:v>43405</c:v>
                </c:pt>
                <c:pt idx="3030">
                  <c:v>43406</c:v>
                </c:pt>
                <c:pt idx="3031">
                  <c:v>43407</c:v>
                </c:pt>
                <c:pt idx="3032">
                  <c:v>43408</c:v>
                </c:pt>
                <c:pt idx="3033">
                  <c:v>43409</c:v>
                </c:pt>
                <c:pt idx="3034">
                  <c:v>43410</c:v>
                </c:pt>
                <c:pt idx="3035">
                  <c:v>43411</c:v>
                </c:pt>
                <c:pt idx="3036">
                  <c:v>43412</c:v>
                </c:pt>
                <c:pt idx="3037">
                  <c:v>43413</c:v>
                </c:pt>
                <c:pt idx="3038">
                  <c:v>43414</c:v>
                </c:pt>
                <c:pt idx="3039">
                  <c:v>43415</c:v>
                </c:pt>
                <c:pt idx="3040">
                  <c:v>43416</c:v>
                </c:pt>
                <c:pt idx="3041">
                  <c:v>43417</c:v>
                </c:pt>
                <c:pt idx="3042">
                  <c:v>43418</c:v>
                </c:pt>
                <c:pt idx="3043">
                  <c:v>43419</c:v>
                </c:pt>
                <c:pt idx="3044">
                  <c:v>43420</c:v>
                </c:pt>
                <c:pt idx="3045">
                  <c:v>43421</c:v>
                </c:pt>
                <c:pt idx="3046">
                  <c:v>43422</c:v>
                </c:pt>
                <c:pt idx="3047">
                  <c:v>43423</c:v>
                </c:pt>
                <c:pt idx="3048">
                  <c:v>43424</c:v>
                </c:pt>
                <c:pt idx="3049">
                  <c:v>43425</c:v>
                </c:pt>
                <c:pt idx="3050">
                  <c:v>43426</c:v>
                </c:pt>
                <c:pt idx="3051">
                  <c:v>43427</c:v>
                </c:pt>
                <c:pt idx="3052">
                  <c:v>43428</c:v>
                </c:pt>
                <c:pt idx="3053">
                  <c:v>43429</c:v>
                </c:pt>
                <c:pt idx="3054">
                  <c:v>43430</c:v>
                </c:pt>
                <c:pt idx="3055">
                  <c:v>43431</c:v>
                </c:pt>
                <c:pt idx="3056">
                  <c:v>43432</c:v>
                </c:pt>
                <c:pt idx="3057">
                  <c:v>43433</c:v>
                </c:pt>
                <c:pt idx="3058">
                  <c:v>43434</c:v>
                </c:pt>
                <c:pt idx="3059">
                  <c:v>43435</c:v>
                </c:pt>
                <c:pt idx="3060">
                  <c:v>43436</c:v>
                </c:pt>
                <c:pt idx="3061">
                  <c:v>43437</c:v>
                </c:pt>
                <c:pt idx="3062">
                  <c:v>43438</c:v>
                </c:pt>
                <c:pt idx="3063">
                  <c:v>43439</c:v>
                </c:pt>
                <c:pt idx="3064">
                  <c:v>43440</c:v>
                </c:pt>
                <c:pt idx="3065">
                  <c:v>43441</c:v>
                </c:pt>
                <c:pt idx="3066">
                  <c:v>43442</c:v>
                </c:pt>
                <c:pt idx="3067">
                  <c:v>43443</c:v>
                </c:pt>
                <c:pt idx="3068">
                  <c:v>43444</c:v>
                </c:pt>
                <c:pt idx="3069">
                  <c:v>43445</c:v>
                </c:pt>
                <c:pt idx="3070">
                  <c:v>43446</c:v>
                </c:pt>
                <c:pt idx="3071">
                  <c:v>43447</c:v>
                </c:pt>
                <c:pt idx="3072">
                  <c:v>43448</c:v>
                </c:pt>
                <c:pt idx="3073">
                  <c:v>43449</c:v>
                </c:pt>
                <c:pt idx="3074">
                  <c:v>43450</c:v>
                </c:pt>
                <c:pt idx="3075">
                  <c:v>43451</c:v>
                </c:pt>
                <c:pt idx="3076">
                  <c:v>43452</c:v>
                </c:pt>
                <c:pt idx="3077">
                  <c:v>43453</c:v>
                </c:pt>
                <c:pt idx="3078">
                  <c:v>43454</c:v>
                </c:pt>
                <c:pt idx="3079">
                  <c:v>43455</c:v>
                </c:pt>
                <c:pt idx="3080">
                  <c:v>43456</c:v>
                </c:pt>
                <c:pt idx="3081">
                  <c:v>43457</c:v>
                </c:pt>
                <c:pt idx="3082">
                  <c:v>43458</c:v>
                </c:pt>
                <c:pt idx="3083">
                  <c:v>43459</c:v>
                </c:pt>
                <c:pt idx="3084">
                  <c:v>43460</c:v>
                </c:pt>
                <c:pt idx="3085">
                  <c:v>43461</c:v>
                </c:pt>
                <c:pt idx="3086">
                  <c:v>43462</c:v>
                </c:pt>
                <c:pt idx="3087">
                  <c:v>43463</c:v>
                </c:pt>
                <c:pt idx="3088">
                  <c:v>43464</c:v>
                </c:pt>
                <c:pt idx="3089">
                  <c:v>43465</c:v>
                </c:pt>
                <c:pt idx="3090">
                  <c:v>43466</c:v>
                </c:pt>
                <c:pt idx="3091">
                  <c:v>43467</c:v>
                </c:pt>
                <c:pt idx="3092">
                  <c:v>43468</c:v>
                </c:pt>
                <c:pt idx="3093">
                  <c:v>43469</c:v>
                </c:pt>
                <c:pt idx="3094">
                  <c:v>43470</c:v>
                </c:pt>
                <c:pt idx="3095">
                  <c:v>43471</c:v>
                </c:pt>
                <c:pt idx="3096">
                  <c:v>43472</c:v>
                </c:pt>
                <c:pt idx="3097">
                  <c:v>43473</c:v>
                </c:pt>
                <c:pt idx="3098">
                  <c:v>43474</c:v>
                </c:pt>
                <c:pt idx="3099">
                  <c:v>43475</c:v>
                </c:pt>
                <c:pt idx="3100">
                  <c:v>43476</c:v>
                </c:pt>
                <c:pt idx="3101">
                  <c:v>43477</c:v>
                </c:pt>
                <c:pt idx="3102">
                  <c:v>43478</c:v>
                </c:pt>
                <c:pt idx="3103">
                  <c:v>43479</c:v>
                </c:pt>
                <c:pt idx="3104">
                  <c:v>43480</c:v>
                </c:pt>
                <c:pt idx="3105">
                  <c:v>43481</c:v>
                </c:pt>
                <c:pt idx="3106">
                  <c:v>43482</c:v>
                </c:pt>
                <c:pt idx="3107">
                  <c:v>43483</c:v>
                </c:pt>
                <c:pt idx="3108">
                  <c:v>43484</c:v>
                </c:pt>
                <c:pt idx="3109">
                  <c:v>43485</c:v>
                </c:pt>
                <c:pt idx="3110">
                  <c:v>43486</c:v>
                </c:pt>
                <c:pt idx="3111">
                  <c:v>43487</c:v>
                </c:pt>
                <c:pt idx="3112">
                  <c:v>43488</c:v>
                </c:pt>
                <c:pt idx="3113">
                  <c:v>43489</c:v>
                </c:pt>
                <c:pt idx="3114">
                  <c:v>43490</c:v>
                </c:pt>
                <c:pt idx="3115">
                  <c:v>43491</c:v>
                </c:pt>
                <c:pt idx="3116">
                  <c:v>43492</c:v>
                </c:pt>
                <c:pt idx="3117">
                  <c:v>43493</c:v>
                </c:pt>
                <c:pt idx="3118">
                  <c:v>43494</c:v>
                </c:pt>
                <c:pt idx="3119">
                  <c:v>43495</c:v>
                </c:pt>
                <c:pt idx="3120">
                  <c:v>43496</c:v>
                </c:pt>
                <c:pt idx="3121">
                  <c:v>43497</c:v>
                </c:pt>
                <c:pt idx="3122">
                  <c:v>43498</c:v>
                </c:pt>
                <c:pt idx="3123">
                  <c:v>43499</c:v>
                </c:pt>
                <c:pt idx="3124">
                  <c:v>43500</c:v>
                </c:pt>
                <c:pt idx="3125">
                  <c:v>43501</c:v>
                </c:pt>
                <c:pt idx="3126">
                  <c:v>43502</c:v>
                </c:pt>
                <c:pt idx="3127">
                  <c:v>43503</c:v>
                </c:pt>
                <c:pt idx="3128">
                  <c:v>43504</c:v>
                </c:pt>
                <c:pt idx="3129">
                  <c:v>43505</c:v>
                </c:pt>
                <c:pt idx="3130">
                  <c:v>43506</c:v>
                </c:pt>
                <c:pt idx="3131">
                  <c:v>43507</c:v>
                </c:pt>
                <c:pt idx="3132">
                  <c:v>43508</c:v>
                </c:pt>
                <c:pt idx="3133">
                  <c:v>43509</c:v>
                </c:pt>
                <c:pt idx="3134">
                  <c:v>43510</c:v>
                </c:pt>
                <c:pt idx="3135">
                  <c:v>43511</c:v>
                </c:pt>
                <c:pt idx="3136">
                  <c:v>43512</c:v>
                </c:pt>
                <c:pt idx="3137">
                  <c:v>43513</c:v>
                </c:pt>
                <c:pt idx="3138">
                  <c:v>43514</c:v>
                </c:pt>
                <c:pt idx="3139">
                  <c:v>43515</c:v>
                </c:pt>
                <c:pt idx="3140">
                  <c:v>43516</c:v>
                </c:pt>
                <c:pt idx="3141">
                  <c:v>43517</c:v>
                </c:pt>
                <c:pt idx="3142">
                  <c:v>43518</c:v>
                </c:pt>
                <c:pt idx="3143">
                  <c:v>43519</c:v>
                </c:pt>
                <c:pt idx="3144">
                  <c:v>43520</c:v>
                </c:pt>
                <c:pt idx="3145">
                  <c:v>43521</c:v>
                </c:pt>
                <c:pt idx="3146">
                  <c:v>43522</c:v>
                </c:pt>
                <c:pt idx="3147">
                  <c:v>43523</c:v>
                </c:pt>
                <c:pt idx="3148">
                  <c:v>43524</c:v>
                </c:pt>
                <c:pt idx="3149">
                  <c:v>43525</c:v>
                </c:pt>
                <c:pt idx="3150">
                  <c:v>43526</c:v>
                </c:pt>
                <c:pt idx="3151">
                  <c:v>43527</c:v>
                </c:pt>
                <c:pt idx="3152">
                  <c:v>43528</c:v>
                </c:pt>
                <c:pt idx="3153">
                  <c:v>43529</c:v>
                </c:pt>
                <c:pt idx="3154">
                  <c:v>43530</c:v>
                </c:pt>
                <c:pt idx="3155">
                  <c:v>43531</c:v>
                </c:pt>
                <c:pt idx="3156">
                  <c:v>43532</c:v>
                </c:pt>
                <c:pt idx="3157">
                  <c:v>43533</c:v>
                </c:pt>
                <c:pt idx="3158">
                  <c:v>43534</c:v>
                </c:pt>
                <c:pt idx="3159">
                  <c:v>43535</c:v>
                </c:pt>
                <c:pt idx="3160">
                  <c:v>43536</c:v>
                </c:pt>
                <c:pt idx="3161">
                  <c:v>43537</c:v>
                </c:pt>
                <c:pt idx="3162">
                  <c:v>43538</c:v>
                </c:pt>
                <c:pt idx="3163">
                  <c:v>43539</c:v>
                </c:pt>
                <c:pt idx="3164">
                  <c:v>43540</c:v>
                </c:pt>
                <c:pt idx="3165">
                  <c:v>43541</c:v>
                </c:pt>
                <c:pt idx="3166">
                  <c:v>43542</c:v>
                </c:pt>
                <c:pt idx="3167">
                  <c:v>43543</c:v>
                </c:pt>
                <c:pt idx="3168">
                  <c:v>43544</c:v>
                </c:pt>
                <c:pt idx="3169">
                  <c:v>43545</c:v>
                </c:pt>
                <c:pt idx="3170">
                  <c:v>43546</c:v>
                </c:pt>
                <c:pt idx="3171">
                  <c:v>43547</c:v>
                </c:pt>
                <c:pt idx="3172">
                  <c:v>43548</c:v>
                </c:pt>
                <c:pt idx="3173">
                  <c:v>43549</c:v>
                </c:pt>
                <c:pt idx="3174">
                  <c:v>43550</c:v>
                </c:pt>
                <c:pt idx="3175">
                  <c:v>43551</c:v>
                </c:pt>
                <c:pt idx="3176">
                  <c:v>43552</c:v>
                </c:pt>
                <c:pt idx="3177">
                  <c:v>43553</c:v>
                </c:pt>
                <c:pt idx="3178">
                  <c:v>43554</c:v>
                </c:pt>
                <c:pt idx="3179">
                  <c:v>43555</c:v>
                </c:pt>
                <c:pt idx="3180">
                  <c:v>43556</c:v>
                </c:pt>
                <c:pt idx="3181">
                  <c:v>43557</c:v>
                </c:pt>
                <c:pt idx="3182">
                  <c:v>43558</c:v>
                </c:pt>
                <c:pt idx="3183">
                  <c:v>43559</c:v>
                </c:pt>
                <c:pt idx="3184">
                  <c:v>43560</c:v>
                </c:pt>
                <c:pt idx="3185">
                  <c:v>43561</c:v>
                </c:pt>
                <c:pt idx="3186">
                  <c:v>43562</c:v>
                </c:pt>
                <c:pt idx="3187">
                  <c:v>43563</c:v>
                </c:pt>
                <c:pt idx="3188">
                  <c:v>43564</c:v>
                </c:pt>
                <c:pt idx="3189">
                  <c:v>43565</c:v>
                </c:pt>
                <c:pt idx="3190">
                  <c:v>43566</c:v>
                </c:pt>
                <c:pt idx="3191">
                  <c:v>43567</c:v>
                </c:pt>
                <c:pt idx="3192">
                  <c:v>43568</c:v>
                </c:pt>
                <c:pt idx="3193">
                  <c:v>43569</c:v>
                </c:pt>
                <c:pt idx="3194">
                  <c:v>43570</c:v>
                </c:pt>
                <c:pt idx="3195">
                  <c:v>43571</c:v>
                </c:pt>
                <c:pt idx="3196">
                  <c:v>43572</c:v>
                </c:pt>
                <c:pt idx="3197">
                  <c:v>43573</c:v>
                </c:pt>
                <c:pt idx="3198">
                  <c:v>43574</c:v>
                </c:pt>
                <c:pt idx="3199">
                  <c:v>43575</c:v>
                </c:pt>
                <c:pt idx="3200">
                  <c:v>43576</c:v>
                </c:pt>
                <c:pt idx="3201">
                  <c:v>43577</c:v>
                </c:pt>
                <c:pt idx="3202">
                  <c:v>43578</c:v>
                </c:pt>
                <c:pt idx="3203">
                  <c:v>43579</c:v>
                </c:pt>
                <c:pt idx="3204">
                  <c:v>43580</c:v>
                </c:pt>
                <c:pt idx="3205">
                  <c:v>43581</c:v>
                </c:pt>
                <c:pt idx="3206">
                  <c:v>43582</c:v>
                </c:pt>
                <c:pt idx="3207">
                  <c:v>43583</c:v>
                </c:pt>
                <c:pt idx="3208">
                  <c:v>43584</c:v>
                </c:pt>
                <c:pt idx="3209">
                  <c:v>43585</c:v>
                </c:pt>
                <c:pt idx="3210">
                  <c:v>43586</c:v>
                </c:pt>
                <c:pt idx="3211">
                  <c:v>43587</c:v>
                </c:pt>
                <c:pt idx="3212">
                  <c:v>43588</c:v>
                </c:pt>
                <c:pt idx="3213">
                  <c:v>43589</c:v>
                </c:pt>
                <c:pt idx="3214">
                  <c:v>43590</c:v>
                </c:pt>
                <c:pt idx="3215">
                  <c:v>43591</c:v>
                </c:pt>
                <c:pt idx="3216">
                  <c:v>43592</c:v>
                </c:pt>
                <c:pt idx="3217">
                  <c:v>43593</c:v>
                </c:pt>
                <c:pt idx="3218">
                  <c:v>43594</c:v>
                </c:pt>
                <c:pt idx="3219">
                  <c:v>43595</c:v>
                </c:pt>
                <c:pt idx="3220">
                  <c:v>43596</c:v>
                </c:pt>
                <c:pt idx="3221">
                  <c:v>43597</c:v>
                </c:pt>
                <c:pt idx="3222">
                  <c:v>43598</c:v>
                </c:pt>
                <c:pt idx="3223">
                  <c:v>43599</c:v>
                </c:pt>
                <c:pt idx="3224">
                  <c:v>43600</c:v>
                </c:pt>
                <c:pt idx="3225">
                  <c:v>43601</c:v>
                </c:pt>
                <c:pt idx="3226">
                  <c:v>43602</c:v>
                </c:pt>
                <c:pt idx="3227">
                  <c:v>43603</c:v>
                </c:pt>
                <c:pt idx="3228">
                  <c:v>43604</c:v>
                </c:pt>
                <c:pt idx="3229">
                  <c:v>43605</c:v>
                </c:pt>
                <c:pt idx="3230">
                  <c:v>43606</c:v>
                </c:pt>
                <c:pt idx="3231">
                  <c:v>43607</c:v>
                </c:pt>
                <c:pt idx="3232">
                  <c:v>43608</c:v>
                </c:pt>
                <c:pt idx="3233">
                  <c:v>43609</c:v>
                </c:pt>
                <c:pt idx="3234">
                  <c:v>43610</c:v>
                </c:pt>
                <c:pt idx="3235">
                  <c:v>43611</c:v>
                </c:pt>
                <c:pt idx="3236">
                  <c:v>43612</c:v>
                </c:pt>
                <c:pt idx="3237">
                  <c:v>43613</c:v>
                </c:pt>
                <c:pt idx="3238">
                  <c:v>43614</c:v>
                </c:pt>
                <c:pt idx="3239">
                  <c:v>43615</c:v>
                </c:pt>
                <c:pt idx="3240">
                  <c:v>43616</c:v>
                </c:pt>
                <c:pt idx="3241">
                  <c:v>43617</c:v>
                </c:pt>
                <c:pt idx="3242">
                  <c:v>43618</c:v>
                </c:pt>
                <c:pt idx="3243">
                  <c:v>43619</c:v>
                </c:pt>
                <c:pt idx="3244">
                  <c:v>43620</c:v>
                </c:pt>
                <c:pt idx="3245">
                  <c:v>43621</c:v>
                </c:pt>
                <c:pt idx="3246">
                  <c:v>43622</c:v>
                </c:pt>
                <c:pt idx="3247">
                  <c:v>43623</c:v>
                </c:pt>
                <c:pt idx="3248">
                  <c:v>43624</c:v>
                </c:pt>
                <c:pt idx="3249">
                  <c:v>43625</c:v>
                </c:pt>
                <c:pt idx="3250">
                  <c:v>43626</c:v>
                </c:pt>
                <c:pt idx="3251">
                  <c:v>43627</c:v>
                </c:pt>
                <c:pt idx="3252">
                  <c:v>43628</c:v>
                </c:pt>
                <c:pt idx="3253">
                  <c:v>43629</c:v>
                </c:pt>
                <c:pt idx="3254">
                  <c:v>43630</c:v>
                </c:pt>
                <c:pt idx="3255">
                  <c:v>43631</c:v>
                </c:pt>
                <c:pt idx="3256">
                  <c:v>43632</c:v>
                </c:pt>
                <c:pt idx="3257">
                  <c:v>43633</c:v>
                </c:pt>
                <c:pt idx="3258">
                  <c:v>43634</c:v>
                </c:pt>
                <c:pt idx="3259">
                  <c:v>43635</c:v>
                </c:pt>
                <c:pt idx="3260">
                  <c:v>43636</c:v>
                </c:pt>
                <c:pt idx="3261">
                  <c:v>43637</c:v>
                </c:pt>
                <c:pt idx="3262">
                  <c:v>43638</c:v>
                </c:pt>
                <c:pt idx="3263">
                  <c:v>43639</c:v>
                </c:pt>
                <c:pt idx="3264">
                  <c:v>43640</c:v>
                </c:pt>
                <c:pt idx="3265">
                  <c:v>43641</c:v>
                </c:pt>
                <c:pt idx="3266">
                  <c:v>43642</c:v>
                </c:pt>
                <c:pt idx="3267">
                  <c:v>43643</c:v>
                </c:pt>
                <c:pt idx="3268">
                  <c:v>43644</c:v>
                </c:pt>
                <c:pt idx="3269">
                  <c:v>43645</c:v>
                </c:pt>
                <c:pt idx="3270">
                  <c:v>43646</c:v>
                </c:pt>
                <c:pt idx="3271">
                  <c:v>43647</c:v>
                </c:pt>
                <c:pt idx="3272">
                  <c:v>43648</c:v>
                </c:pt>
                <c:pt idx="3273">
                  <c:v>43649</c:v>
                </c:pt>
                <c:pt idx="3274">
                  <c:v>43650</c:v>
                </c:pt>
                <c:pt idx="3275">
                  <c:v>43651</c:v>
                </c:pt>
                <c:pt idx="3276">
                  <c:v>43652</c:v>
                </c:pt>
                <c:pt idx="3277">
                  <c:v>43653</c:v>
                </c:pt>
                <c:pt idx="3278">
                  <c:v>43654</c:v>
                </c:pt>
                <c:pt idx="3279">
                  <c:v>43655</c:v>
                </c:pt>
                <c:pt idx="3280">
                  <c:v>43656</c:v>
                </c:pt>
                <c:pt idx="3281">
                  <c:v>43657</c:v>
                </c:pt>
                <c:pt idx="3282">
                  <c:v>43658</c:v>
                </c:pt>
                <c:pt idx="3283">
                  <c:v>43659</c:v>
                </c:pt>
                <c:pt idx="3284">
                  <c:v>43660</c:v>
                </c:pt>
                <c:pt idx="3285">
                  <c:v>43661</c:v>
                </c:pt>
                <c:pt idx="3286">
                  <c:v>43662</c:v>
                </c:pt>
                <c:pt idx="3287">
                  <c:v>43663</c:v>
                </c:pt>
                <c:pt idx="3288">
                  <c:v>43664</c:v>
                </c:pt>
                <c:pt idx="3289">
                  <c:v>43665</c:v>
                </c:pt>
                <c:pt idx="3290">
                  <c:v>43666</c:v>
                </c:pt>
                <c:pt idx="3291">
                  <c:v>43667</c:v>
                </c:pt>
                <c:pt idx="3292">
                  <c:v>43668</c:v>
                </c:pt>
                <c:pt idx="3293">
                  <c:v>43669</c:v>
                </c:pt>
                <c:pt idx="3294">
                  <c:v>43670</c:v>
                </c:pt>
                <c:pt idx="3295">
                  <c:v>43671</c:v>
                </c:pt>
                <c:pt idx="3296">
                  <c:v>43672</c:v>
                </c:pt>
                <c:pt idx="3297">
                  <c:v>43673</c:v>
                </c:pt>
                <c:pt idx="3298">
                  <c:v>43674</c:v>
                </c:pt>
                <c:pt idx="3299">
                  <c:v>43675</c:v>
                </c:pt>
                <c:pt idx="3300">
                  <c:v>43676</c:v>
                </c:pt>
                <c:pt idx="3301">
                  <c:v>43677</c:v>
                </c:pt>
                <c:pt idx="3302">
                  <c:v>43678</c:v>
                </c:pt>
                <c:pt idx="3303">
                  <c:v>43679</c:v>
                </c:pt>
                <c:pt idx="3304">
                  <c:v>43680</c:v>
                </c:pt>
                <c:pt idx="3305">
                  <c:v>43681</c:v>
                </c:pt>
                <c:pt idx="3306">
                  <c:v>43682</c:v>
                </c:pt>
                <c:pt idx="3307">
                  <c:v>43683</c:v>
                </c:pt>
                <c:pt idx="3308">
                  <c:v>43684</c:v>
                </c:pt>
                <c:pt idx="3309">
                  <c:v>43685</c:v>
                </c:pt>
                <c:pt idx="3310">
                  <c:v>43686</c:v>
                </c:pt>
                <c:pt idx="3311">
                  <c:v>43687</c:v>
                </c:pt>
                <c:pt idx="3312">
                  <c:v>43688</c:v>
                </c:pt>
                <c:pt idx="3313">
                  <c:v>43689</c:v>
                </c:pt>
                <c:pt idx="3314">
                  <c:v>43690</c:v>
                </c:pt>
                <c:pt idx="3315">
                  <c:v>43691</c:v>
                </c:pt>
                <c:pt idx="3316">
                  <c:v>43692</c:v>
                </c:pt>
                <c:pt idx="3317">
                  <c:v>43693</c:v>
                </c:pt>
                <c:pt idx="3318">
                  <c:v>43694</c:v>
                </c:pt>
                <c:pt idx="3319">
                  <c:v>43695</c:v>
                </c:pt>
                <c:pt idx="3320">
                  <c:v>43696</c:v>
                </c:pt>
                <c:pt idx="3321">
                  <c:v>43697</c:v>
                </c:pt>
                <c:pt idx="3322">
                  <c:v>43698</c:v>
                </c:pt>
                <c:pt idx="3323">
                  <c:v>43699</c:v>
                </c:pt>
                <c:pt idx="3324">
                  <c:v>43700</c:v>
                </c:pt>
                <c:pt idx="3325">
                  <c:v>43701</c:v>
                </c:pt>
                <c:pt idx="3326">
                  <c:v>43702</c:v>
                </c:pt>
                <c:pt idx="3327">
                  <c:v>43703</c:v>
                </c:pt>
                <c:pt idx="3328">
                  <c:v>43704</c:v>
                </c:pt>
                <c:pt idx="3329">
                  <c:v>43705</c:v>
                </c:pt>
                <c:pt idx="3330">
                  <c:v>43706</c:v>
                </c:pt>
                <c:pt idx="3331">
                  <c:v>43707</c:v>
                </c:pt>
                <c:pt idx="3332">
                  <c:v>43708</c:v>
                </c:pt>
                <c:pt idx="3333">
                  <c:v>43709</c:v>
                </c:pt>
                <c:pt idx="3334">
                  <c:v>43710</c:v>
                </c:pt>
                <c:pt idx="3335">
                  <c:v>43711</c:v>
                </c:pt>
                <c:pt idx="3336">
                  <c:v>43712</c:v>
                </c:pt>
                <c:pt idx="3337">
                  <c:v>43713</c:v>
                </c:pt>
                <c:pt idx="3338">
                  <c:v>43714</c:v>
                </c:pt>
                <c:pt idx="3339">
                  <c:v>43715</c:v>
                </c:pt>
                <c:pt idx="3340">
                  <c:v>43716</c:v>
                </c:pt>
                <c:pt idx="3341">
                  <c:v>43717</c:v>
                </c:pt>
                <c:pt idx="3342">
                  <c:v>43718</c:v>
                </c:pt>
                <c:pt idx="3343">
                  <c:v>43719</c:v>
                </c:pt>
                <c:pt idx="3344">
                  <c:v>43720</c:v>
                </c:pt>
                <c:pt idx="3345">
                  <c:v>43721</c:v>
                </c:pt>
                <c:pt idx="3346">
                  <c:v>43722</c:v>
                </c:pt>
                <c:pt idx="3347">
                  <c:v>43723</c:v>
                </c:pt>
                <c:pt idx="3348">
                  <c:v>43724</c:v>
                </c:pt>
                <c:pt idx="3349">
                  <c:v>43725</c:v>
                </c:pt>
                <c:pt idx="3350">
                  <c:v>43726</c:v>
                </c:pt>
                <c:pt idx="3351">
                  <c:v>43727</c:v>
                </c:pt>
                <c:pt idx="3352">
                  <c:v>43728</c:v>
                </c:pt>
                <c:pt idx="3353">
                  <c:v>43729</c:v>
                </c:pt>
                <c:pt idx="3354">
                  <c:v>43730</c:v>
                </c:pt>
                <c:pt idx="3355">
                  <c:v>43731</c:v>
                </c:pt>
                <c:pt idx="3356">
                  <c:v>43732</c:v>
                </c:pt>
                <c:pt idx="3357">
                  <c:v>43733</c:v>
                </c:pt>
                <c:pt idx="3358">
                  <c:v>43734</c:v>
                </c:pt>
                <c:pt idx="3359">
                  <c:v>43735</c:v>
                </c:pt>
                <c:pt idx="3360">
                  <c:v>43736</c:v>
                </c:pt>
                <c:pt idx="3361">
                  <c:v>43737</c:v>
                </c:pt>
                <c:pt idx="3362">
                  <c:v>43738</c:v>
                </c:pt>
                <c:pt idx="3363">
                  <c:v>43739</c:v>
                </c:pt>
                <c:pt idx="3364">
                  <c:v>43740</c:v>
                </c:pt>
                <c:pt idx="3365">
                  <c:v>43741</c:v>
                </c:pt>
                <c:pt idx="3366">
                  <c:v>43742</c:v>
                </c:pt>
                <c:pt idx="3367">
                  <c:v>43743</c:v>
                </c:pt>
                <c:pt idx="3368">
                  <c:v>43744</c:v>
                </c:pt>
                <c:pt idx="3369">
                  <c:v>43745</c:v>
                </c:pt>
                <c:pt idx="3370">
                  <c:v>43746</c:v>
                </c:pt>
                <c:pt idx="3371">
                  <c:v>43747</c:v>
                </c:pt>
                <c:pt idx="3372">
                  <c:v>43748</c:v>
                </c:pt>
                <c:pt idx="3373">
                  <c:v>43749</c:v>
                </c:pt>
                <c:pt idx="3374">
                  <c:v>43750</c:v>
                </c:pt>
                <c:pt idx="3375">
                  <c:v>43751</c:v>
                </c:pt>
                <c:pt idx="3376">
                  <c:v>43752</c:v>
                </c:pt>
                <c:pt idx="3377">
                  <c:v>43753</c:v>
                </c:pt>
                <c:pt idx="3378">
                  <c:v>43754</c:v>
                </c:pt>
                <c:pt idx="3379">
                  <c:v>43755</c:v>
                </c:pt>
                <c:pt idx="3380">
                  <c:v>43756</c:v>
                </c:pt>
                <c:pt idx="3381">
                  <c:v>43757</c:v>
                </c:pt>
                <c:pt idx="3382">
                  <c:v>43758</c:v>
                </c:pt>
                <c:pt idx="3383">
                  <c:v>43759</c:v>
                </c:pt>
                <c:pt idx="3384">
                  <c:v>43760</c:v>
                </c:pt>
                <c:pt idx="3385">
                  <c:v>43761</c:v>
                </c:pt>
                <c:pt idx="3386">
                  <c:v>43762</c:v>
                </c:pt>
                <c:pt idx="3387">
                  <c:v>43763</c:v>
                </c:pt>
                <c:pt idx="3388">
                  <c:v>43764</c:v>
                </c:pt>
                <c:pt idx="3389">
                  <c:v>43765</c:v>
                </c:pt>
                <c:pt idx="3390">
                  <c:v>43766</c:v>
                </c:pt>
                <c:pt idx="3391">
                  <c:v>43767</c:v>
                </c:pt>
                <c:pt idx="3392">
                  <c:v>43768</c:v>
                </c:pt>
                <c:pt idx="3393">
                  <c:v>43769</c:v>
                </c:pt>
                <c:pt idx="3394">
                  <c:v>43770</c:v>
                </c:pt>
                <c:pt idx="3395">
                  <c:v>43771</c:v>
                </c:pt>
                <c:pt idx="3396">
                  <c:v>43772</c:v>
                </c:pt>
                <c:pt idx="3397">
                  <c:v>43773</c:v>
                </c:pt>
                <c:pt idx="3398">
                  <c:v>43774</c:v>
                </c:pt>
                <c:pt idx="3399">
                  <c:v>43775</c:v>
                </c:pt>
                <c:pt idx="3400">
                  <c:v>43776</c:v>
                </c:pt>
                <c:pt idx="3401">
                  <c:v>43777</c:v>
                </c:pt>
                <c:pt idx="3402">
                  <c:v>43778</c:v>
                </c:pt>
                <c:pt idx="3403">
                  <c:v>43779</c:v>
                </c:pt>
                <c:pt idx="3404">
                  <c:v>43780</c:v>
                </c:pt>
                <c:pt idx="3405">
                  <c:v>43781</c:v>
                </c:pt>
                <c:pt idx="3406">
                  <c:v>43782</c:v>
                </c:pt>
                <c:pt idx="3407">
                  <c:v>43783</c:v>
                </c:pt>
                <c:pt idx="3408">
                  <c:v>43784</c:v>
                </c:pt>
                <c:pt idx="3409">
                  <c:v>43785</c:v>
                </c:pt>
                <c:pt idx="3410">
                  <c:v>43786</c:v>
                </c:pt>
                <c:pt idx="3411">
                  <c:v>43787</c:v>
                </c:pt>
                <c:pt idx="3412">
                  <c:v>43788</c:v>
                </c:pt>
                <c:pt idx="3413">
                  <c:v>43789</c:v>
                </c:pt>
                <c:pt idx="3414">
                  <c:v>43790</c:v>
                </c:pt>
                <c:pt idx="3415">
                  <c:v>43791</c:v>
                </c:pt>
                <c:pt idx="3416">
                  <c:v>43792</c:v>
                </c:pt>
                <c:pt idx="3417">
                  <c:v>43793</c:v>
                </c:pt>
                <c:pt idx="3418">
                  <c:v>43794</c:v>
                </c:pt>
                <c:pt idx="3419">
                  <c:v>43795</c:v>
                </c:pt>
                <c:pt idx="3420">
                  <c:v>43796</c:v>
                </c:pt>
                <c:pt idx="3421">
                  <c:v>43797</c:v>
                </c:pt>
                <c:pt idx="3422">
                  <c:v>43798</c:v>
                </c:pt>
                <c:pt idx="3423">
                  <c:v>43799</c:v>
                </c:pt>
                <c:pt idx="3424">
                  <c:v>43800</c:v>
                </c:pt>
                <c:pt idx="3425">
                  <c:v>43801</c:v>
                </c:pt>
                <c:pt idx="3426">
                  <c:v>43802</c:v>
                </c:pt>
                <c:pt idx="3427">
                  <c:v>43803</c:v>
                </c:pt>
                <c:pt idx="3428">
                  <c:v>43804</c:v>
                </c:pt>
                <c:pt idx="3429">
                  <c:v>43805</c:v>
                </c:pt>
                <c:pt idx="3430">
                  <c:v>43806</c:v>
                </c:pt>
                <c:pt idx="3431">
                  <c:v>43807</c:v>
                </c:pt>
                <c:pt idx="3432">
                  <c:v>43808</c:v>
                </c:pt>
                <c:pt idx="3433">
                  <c:v>43809</c:v>
                </c:pt>
                <c:pt idx="3434">
                  <c:v>43810</c:v>
                </c:pt>
                <c:pt idx="3435">
                  <c:v>43811</c:v>
                </c:pt>
                <c:pt idx="3436">
                  <c:v>43812</c:v>
                </c:pt>
                <c:pt idx="3437">
                  <c:v>43813</c:v>
                </c:pt>
                <c:pt idx="3438">
                  <c:v>43814</c:v>
                </c:pt>
                <c:pt idx="3439">
                  <c:v>43815</c:v>
                </c:pt>
                <c:pt idx="3440">
                  <c:v>43816</c:v>
                </c:pt>
                <c:pt idx="3441">
                  <c:v>43817</c:v>
                </c:pt>
                <c:pt idx="3442">
                  <c:v>43818</c:v>
                </c:pt>
                <c:pt idx="3443">
                  <c:v>43819</c:v>
                </c:pt>
                <c:pt idx="3444">
                  <c:v>43820</c:v>
                </c:pt>
                <c:pt idx="3445">
                  <c:v>43821</c:v>
                </c:pt>
                <c:pt idx="3446">
                  <c:v>43822</c:v>
                </c:pt>
                <c:pt idx="3447">
                  <c:v>43823</c:v>
                </c:pt>
                <c:pt idx="3448">
                  <c:v>43824</c:v>
                </c:pt>
                <c:pt idx="3449">
                  <c:v>43825</c:v>
                </c:pt>
                <c:pt idx="3450">
                  <c:v>43826</c:v>
                </c:pt>
                <c:pt idx="3451">
                  <c:v>43827</c:v>
                </c:pt>
                <c:pt idx="3452">
                  <c:v>43828</c:v>
                </c:pt>
                <c:pt idx="3453">
                  <c:v>43829</c:v>
                </c:pt>
                <c:pt idx="3454">
                  <c:v>43830</c:v>
                </c:pt>
                <c:pt idx="3455">
                  <c:v>43831</c:v>
                </c:pt>
                <c:pt idx="3456">
                  <c:v>43832</c:v>
                </c:pt>
                <c:pt idx="3457">
                  <c:v>43833</c:v>
                </c:pt>
                <c:pt idx="3458">
                  <c:v>43834</c:v>
                </c:pt>
                <c:pt idx="3459">
                  <c:v>43835</c:v>
                </c:pt>
                <c:pt idx="3460">
                  <c:v>43836</c:v>
                </c:pt>
                <c:pt idx="3461">
                  <c:v>43837</c:v>
                </c:pt>
                <c:pt idx="3462">
                  <c:v>43838</c:v>
                </c:pt>
                <c:pt idx="3463">
                  <c:v>43839</c:v>
                </c:pt>
                <c:pt idx="3464">
                  <c:v>43840</c:v>
                </c:pt>
                <c:pt idx="3465">
                  <c:v>43841</c:v>
                </c:pt>
                <c:pt idx="3466">
                  <c:v>43842</c:v>
                </c:pt>
                <c:pt idx="3467">
                  <c:v>43843</c:v>
                </c:pt>
                <c:pt idx="3468">
                  <c:v>43844</c:v>
                </c:pt>
                <c:pt idx="3469">
                  <c:v>43845</c:v>
                </c:pt>
                <c:pt idx="3470">
                  <c:v>43846</c:v>
                </c:pt>
                <c:pt idx="3471">
                  <c:v>43847</c:v>
                </c:pt>
                <c:pt idx="3472">
                  <c:v>43848</c:v>
                </c:pt>
                <c:pt idx="3473">
                  <c:v>43849</c:v>
                </c:pt>
                <c:pt idx="3474">
                  <c:v>43850</c:v>
                </c:pt>
                <c:pt idx="3475">
                  <c:v>43851</c:v>
                </c:pt>
                <c:pt idx="3476">
                  <c:v>43852</c:v>
                </c:pt>
                <c:pt idx="3477">
                  <c:v>43853</c:v>
                </c:pt>
                <c:pt idx="3478">
                  <c:v>43854</c:v>
                </c:pt>
                <c:pt idx="3479">
                  <c:v>43855</c:v>
                </c:pt>
                <c:pt idx="3480">
                  <c:v>43856</c:v>
                </c:pt>
                <c:pt idx="3481">
                  <c:v>43857</c:v>
                </c:pt>
                <c:pt idx="3482">
                  <c:v>43858</c:v>
                </c:pt>
                <c:pt idx="3483">
                  <c:v>43859</c:v>
                </c:pt>
                <c:pt idx="3484">
                  <c:v>43860</c:v>
                </c:pt>
                <c:pt idx="3485">
                  <c:v>43861</c:v>
                </c:pt>
                <c:pt idx="3486">
                  <c:v>43862</c:v>
                </c:pt>
                <c:pt idx="3487">
                  <c:v>43863</c:v>
                </c:pt>
                <c:pt idx="3488">
                  <c:v>43864</c:v>
                </c:pt>
                <c:pt idx="3489">
                  <c:v>43865</c:v>
                </c:pt>
                <c:pt idx="3490">
                  <c:v>43866</c:v>
                </c:pt>
                <c:pt idx="3491">
                  <c:v>43867</c:v>
                </c:pt>
                <c:pt idx="3492">
                  <c:v>43868</c:v>
                </c:pt>
                <c:pt idx="3493">
                  <c:v>43869</c:v>
                </c:pt>
                <c:pt idx="3494">
                  <c:v>43870</c:v>
                </c:pt>
                <c:pt idx="3495">
                  <c:v>43871</c:v>
                </c:pt>
                <c:pt idx="3496">
                  <c:v>43872</c:v>
                </c:pt>
                <c:pt idx="3497">
                  <c:v>43873</c:v>
                </c:pt>
                <c:pt idx="3498">
                  <c:v>43874</c:v>
                </c:pt>
                <c:pt idx="3499">
                  <c:v>43875</c:v>
                </c:pt>
                <c:pt idx="3500">
                  <c:v>43876</c:v>
                </c:pt>
                <c:pt idx="3501">
                  <c:v>43877</c:v>
                </c:pt>
                <c:pt idx="3502">
                  <c:v>43878</c:v>
                </c:pt>
                <c:pt idx="3503">
                  <c:v>43879</c:v>
                </c:pt>
                <c:pt idx="3504">
                  <c:v>43880</c:v>
                </c:pt>
                <c:pt idx="3505">
                  <c:v>43881</c:v>
                </c:pt>
                <c:pt idx="3506">
                  <c:v>43882</c:v>
                </c:pt>
                <c:pt idx="3507">
                  <c:v>43883</c:v>
                </c:pt>
                <c:pt idx="3508">
                  <c:v>43884</c:v>
                </c:pt>
                <c:pt idx="3509">
                  <c:v>43885</c:v>
                </c:pt>
                <c:pt idx="3510">
                  <c:v>43886</c:v>
                </c:pt>
                <c:pt idx="3511">
                  <c:v>43887</c:v>
                </c:pt>
                <c:pt idx="3512">
                  <c:v>43888</c:v>
                </c:pt>
                <c:pt idx="3513">
                  <c:v>43889</c:v>
                </c:pt>
                <c:pt idx="3514">
                  <c:v>43890</c:v>
                </c:pt>
                <c:pt idx="3515">
                  <c:v>43891</c:v>
                </c:pt>
                <c:pt idx="3516">
                  <c:v>43892</c:v>
                </c:pt>
                <c:pt idx="3517">
                  <c:v>43893</c:v>
                </c:pt>
                <c:pt idx="3518">
                  <c:v>43894</c:v>
                </c:pt>
                <c:pt idx="3519">
                  <c:v>43895</c:v>
                </c:pt>
                <c:pt idx="3520">
                  <c:v>43896</c:v>
                </c:pt>
                <c:pt idx="3521">
                  <c:v>43897</c:v>
                </c:pt>
                <c:pt idx="3522">
                  <c:v>43898</c:v>
                </c:pt>
                <c:pt idx="3523">
                  <c:v>43899</c:v>
                </c:pt>
                <c:pt idx="3524">
                  <c:v>43900</c:v>
                </c:pt>
                <c:pt idx="3525">
                  <c:v>43901</c:v>
                </c:pt>
                <c:pt idx="3526">
                  <c:v>43902</c:v>
                </c:pt>
                <c:pt idx="3527">
                  <c:v>43903</c:v>
                </c:pt>
                <c:pt idx="3528">
                  <c:v>43904</c:v>
                </c:pt>
                <c:pt idx="3529">
                  <c:v>43905</c:v>
                </c:pt>
                <c:pt idx="3530">
                  <c:v>43906</c:v>
                </c:pt>
                <c:pt idx="3531">
                  <c:v>43907</c:v>
                </c:pt>
                <c:pt idx="3532">
                  <c:v>43908</c:v>
                </c:pt>
                <c:pt idx="3533">
                  <c:v>43909</c:v>
                </c:pt>
                <c:pt idx="3534">
                  <c:v>43910</c:v>
                </c:pt>
                <c:pt idx="3535">
                  <c:v>43911</c:v>
                </c:pt>
                <c:pt idx="3536">
                  <c:v>43912</c:v>
                </c:pt>
                <c:pt idx="3537">
                  <c:v>43913</c:v>
                </c:pt>
                <c:pt idx="3538">
                  <c:v>43914</c:v>
                </c:pt>
                <c:pt idx="3539">
                  <c:v>43915</c:v>
                </c:pt>
                <c:pt idx="3540">
                  <c:v>43916</c:v>
                </c:pt>
                <c:pt idx="3541">
                  <c:v>43917</c:v>
                </c:pt>
                <c:pt idx="3542">
                  <c:v>43918</c:v>
                </c:pt>
                <c:pt idx="3543">
                  <c:v>43919</c:v>
                </c:pt>
                <c:pt idx="3544">
                  <c:v>43920</c:v>
                </c:pt>
                <c:pt idx="3545">
                  <c:v>43921</c:v>
                </c:pt>
                <c:pt idx="3546">
                  <c:v>43922</c:v>
                </c:pt>
                <c:pt idx="3547">
                  <c:v>43923</c:v>
                </c:pt>
                <c:pt idx="3548">
                  <c:v>43924</c:v>
                </c:pt>
                <c:pt idx="3549">
                  <c:v>43925</c:v>
                </c:pt>
                <c:pt idx="3550">
                  <c:v>43926</c:v>
                </c:pt>
                <c:pt idx="3551">
                  <c:v>43927</c:v>
                </c:pt>
                <c:pt idx="3552">
                  <c:v>43928</c:v>
                </c:pt>
                <c:pt idx="3553">
                  <c:v>43929</c:v>
                </c:pt>
                <c:pt idx="3554">
                  <c:v>43930</c:v>
                </c:pt>
                <c:pt idx="3555">
                  <c:v>43931</c:v>
                </c:pt>
                <c:pt idx="3556">
                  <c:v>43932</c:v>
                </c:pt>
                <c:pt idx="3557">
                  <c:v>43933</c:v>
                </c:pt>
                <c:pt idx="3558">
                  <c:v>43934</c:v>
                </c:pt>
                <c:pt idx="3559">
                  <c:v>43935</c:v>
                </c:pt>
                <c:pt idx="3560">
                  <c:v>43936</c:v>
                </c:pt>
                <c:pt idx="3561">
                  <c:v>43937</c:v>
                </c:pt>
                <c:pt idx="3562">
                  <c:v>43938</c:v>
                </c:pt>
                <c:pt idx="3563">
                  <c:v>43939</c:v>
                </c:pt>
                <c:pt idx="3564">
                  <c:v>43940</c:v>
                </c:pt>
                <c:pt idx="3565">
                  <c:v>43941</c:v>
                </c:pt>
                <c:pt idx="3566">
                  <c:v>43942</c:v>
                </c:pt>
                <c:pt idx="3567">
                  <c:v>43943</c:v>
                </c:pt>
                <c:pt idx="3568">
                  <c:v>43944</c:v>
                </c:pt>
                <c:pt idx="3569">
                  <c:v>43945</c:v>
                </c:pt>
                <c:pt idx="3570">
                  <c:v>43946</c:v>
                </c:pt>
                <c:pt idx="3571">
                  <c:v>43947</c:v>
                </c:pt>
                <c:pt idx="3572">
                  <c:v>43948</c:v>
                </c:pt>
                <c:pt idx="3573">
                  <c:v>43949</c:v>
                </c:pt>
                <c:pt idx="3574">
                  <c:v>43950</c:v>
                </c:pt>
                <c:pt idx="3575">
                  <c:v>43951</c:v>
                </c:pt>
                <c:pt idx="3576">
                  <c:v>43952</c:v>
                </c:pt>
                <c:pt idx="3577">
                  <c:v>43953</c:v>
                </c:pt>
                <c:pt idx="3578">
                  <c:v>43954</c:v>
                </c:pt>
                <c:pt idx="3579">
                  <c:v>43955</c:v>
                </c:pt>
                <c:pt idx="3580">
                  <c:v>43956</c:v>
                </c:pt>
                <c:pt idx="3581">
                  <c:v>43957</c:v>
                </c:pt>
                <c:pt idx="3582">
                  <c:v>43958</c:v>
                </c:pt>
                <c:pt idx="3583">
                  <c:v>43959</c:v>
                </c:pt>
                <c:pt idx="3584">
                  <c:v>43960</c:v>
                </c:pt>
                <c:pt idx="3585">
                  <c:v>43961</c:v>
                </c:pt>
                <c:pt idx="3586">
                  <c:v>43962</c:v>
                </c:pt>
                <c:pt idx="3587">
                  <c:v>43963</c:v>
                </c:pt>
                <c:pt idx="3588">
                  <c:v>43964</c:v>
                </c:pt>
                <c:pt idx="3589">
                  <c:v>43965</c:v>
                </c:pt>
                <c:pt idx="3590">
                  <c:v>43966</c:v>
                </c:pt>
                <c:pt idx="3591">
                  <c:v>43967</c:v>
                </c:pt>
                <c:pt idx="3592">
                  <c:v>43968</c:v>
                </c:pt>
                <c:pt idx="3593">
                  <c:v>43969</c:v>
                </c:pt>
                <c:pt idx="3594">
                  <c:v>43970</c:v>
                </c:pt>
                <c:pt idx="3595">
                  <c:v>43971</c:v>
                </c:pt>
                <c:pt idx="3596">
                  <c:v>43972</c:v>
                </c:pt>
                <c:pt idx="3597">
                  <c:v>43973</c:v>
                </c:pt>
                <c:pt idx="3598">
                  <c:v>43974</c:v>
                </c:pt>
                <c:pt idx="3599">
                  <c:v>43975</c:v>
                </c:pt>
                <c:pt idx="3600">
                  <c:v>43976</c:v>
                </c:pt>
                <c:pt idx="3601">
                  <c:v>43977</c:v>
                </c:pt>
                <c:pt idx="3602">
                  <c:v>43978</c:v>
                </c:pt>
                <c:pt idx="3603">
                  <c:v>43979</c:v>
                </c:pt>
                <c:pt idx="3604">
                  <c:v>43980</c:v>
                </c:pt>
                <c:pt idx="3605">
                  <c:v>43981</c:v>
                </c:pt>
                <c:pt idx="3606">
                  <c:v>43982</c:v>
                </c:pt>
                <c:pt idx="3607">
                  <c:v>43983</c:v>
                </c:pt>
                <c:pt idx="3608">
                  <c:v>43984</c:v>
                </c:pt>
                <c:pt idx="3609">
                  <c:v>43985</c:v>
                </c:pt>
                <c:pt idx="3610">
                  <c:v>43986</c:v>
                </c:pt>
                <c:pt idx="3611">
                  <c:v>43987</c:v>
                </c:pt>
                <c:pt idx="3612">
                  <c:v>43988</c:v>
                </c:pt>
                <c:pt idx="3613">
                  <c:v>43989</c:v>
                </c:pt>
                <c:pt idx="3614">
                  <c:v>43990</c:v>
                </c:pt>
                <c:pt idx="3615">
                  <c:v>43991</c:v>
                </c:pt>
                <c:pt idx="3616">
                  <c:v>43992</c:v>
                </c:pt>
                <c:pt idx="3617">
                  <c:v>43993</c:v>
                </c:pt>
                <c:pt idx="3618">
                  <c:v>43994</c:v>
                </c:pt>
                <c:pt idx="3619">
                  <c:v>43995</c:v>
                </c:pt>
                <c:pt idx="3620">
                  <c:v>43996</c:v>
                </c:pt>
                <c:pt idx="3621">
                  <c:v>43997</c:v>
                </c:pt>
                <c:pt idx="3622">
                  <c:v>43998</c:v>
                </c:pt>
                <c:pt idx="3623">
                  <c:v>43999</c:v>
                </c:pt>
                <c:pt idx="3624">
                  <c:v>44000</c:v>
                </c:pt>
                <c:pt idx="3625">
                  <c:v>44001</c:v>
                </c:pt>
                <c:pt idx="3626">
                  <c:v>44002</c:v>
                </c:pt>
                <c:pt idx="3627">
                  <c:v>44003</c:v>
                </c:pt>
                <c:pt idx="3628">
                  <c:v>44004</c:v>
                </c:pt>
                <c:pt idx="3629">
                  <c:v>44005</c:v>
                </c:pt>
                <c:pt idx="3630">
                  <c:v>44006</c:v>
                </c:pt>
                <c:pt idx="3631">
                  <c:v>44007</c:v>
                </c:pt>
                <c:pt idx="3632">
                  <c:v>44008</c:v>
                </c:pt>
                <c:pt idx="3633">
                  <c:v>44009</c:v>
                </c:pt>
                <c:pt idx="3634">
                  <c:v>44010</c:v>
                </c:pt>
                <c:pt idx="3635">
                  <c:v>44011</c:v>
                </c:pt>
                <c:pt idx="3636">
                  <c:v>44012</c:v>
                </c:pt>
                <c:pt idx="3637">
                  <c:v>44013</c:v>
                </c:pt>
                <c:pt idx="3638">
                  <c:v>44014</c:v>
                </c:pt>
                <c:pt idx="3639">
                  <c:v>44015</c:v>
                </c:pt>
                <c:pt idx="3640">
                  <c:v>44016</c:v>
                </c:pt>
                <c:pt idx="3641">
                  <c:v>44017</c:v>
                </c:pt>
                <c:pt idx="3642">
                  <c:v>44018</c:v>
                </c:pt>
                <c:pt idx="3643">
                  <c:v>44019</c:v>
                </c:pt>
                <c:pt idx="3644">
                  <c:v>44020</c:v>
                </c:pt>
                <c:pt idx="3645">
                  <c:v>44021</c:v>
                </c:pt>
                <c:pt idx="3646">
                  <c:v>44022</c:v>
                </c:pt>
                <c:pt idx="3647">
                  <c:v>44023</c:v>
                </c:pt>
                <c:pt idx="3648">
                  <c:v>44024</c:v>
                </c:pt>
                <c:pt idx="3649">
                  <c:v>44025</c:v>
                </c:pt>
                <c:pt idx="3650">
                  <c:v>44026</c:v>
                </c:pt>
                <c:pt idx="3651">
                  <c:v>44027</c:v>
                </c:pt>
                <c:pt idx="3652">
                  <c:v>44028</c:v>
                </c:pt>
                <c:pt idx="3653">
                  <c:v>44029</c:v>
                </c:pt>
                <c:pt idx="3654">
                  <c:v>44030</c:v>
                </c:pt>
                <c:pt idx="3655">
                  <c:v>44031</c:v>
                </c:pt>
                <c:pt idx="3656">
                  <c:v>44032</c:v>
                </c:pt>
                <c:pt idx="3657">
                  <c:v>44033</c:v>
                </c:pt>
                <c:pt idx="3658">
                  <c:v>44034</c:v>
                </c:pt>
                <c:pt idx="3659">
                  <c:v>44035</c:v>
                </c:pt>
                <c:pt idx="3660">
                  <c:v>44036</c:v>
                </c:pt>
                <c:pt idx="3661">
                  <c:v>44037</c:v>
                </c:pt>
                <c:pt idx="3662">
                  <c:v>44038</c:v>
                </c:pt>
                <c:pt idx="3663">
                  <c:v>44039</c:v>
                </c:pt>
                <c:pt idx="3664">
                  <c:v>44040</c:v>
                </c:pt>
                <c:pt idx="3665">
                  <c:v>44041</c:v>
                </c:pt>
                <c:pt idx="3666">
                  <c:v>44042</c:v>
                </c:pt>
                <c:pt idx="3667">
                  <c:v>44043</c:v>
                </c:pt>
                <c:pt idx="3668">
                  <c:v>44044</c:v>
                </c:pt>
                <c:pt idx="3669">
                  <c:v>44045</c:v>
                </c:pt>
                <c:pt idx="3670">
                  <c:v>44046</c:v>
                </c:pt>
                <c:pt idx="3671">
                  <c:v>44047</c:v>
                </c:pt>
                <c:pt idx="3672">
                  <c:v>44048</c:v>
                </c:pt>
                <c:pt idx="3673">
                  <c:v>44049</c:v>
                </c:pt>
                <c:pt idx="3674">
                  <c:v>44050</c:v>
                </c:pt>
                <c:pt idx="3675">
                  <c:v>44051</c:v>
                </c:pt>
                <c:pt idx="3676">
                  <c:v>44052</c:v>
                </c:pt>
                <c:pt idx="3677">
                  <c:v>44053</c:v>
                </c:pt>
                <c:pt idx="3678">
                  <c:v>44054</c:v>
                </c:pt>
                <c:pt idx="3679">
                  <c:v>44055</c:v>
                </c:pt>
                <c:pt idx="3680">
                  <c:v>44056</c:v>
                </c:pt>
                <c:pt idx="3681">
                  <c:v>44057</c:v>
                </c:pt>
                <c:pt idx="3682">
                  <c:v>44058</c:v>
                </c:pt>
                <c:pt idx="3683">
                  <c:v>44059</c:v>
                </c:pt>
                <c:pt idx="3684">
                  <c:v>44060</c:v>
                </c:pt>
                <c:pt idx="3685">
                  <c:v>44061</c:v>
                </c:pt>
                <c:pt idx="3686">
                  <c:v>44062</c:v>
                </c:pt>
                <c:pt idx="3687">
                  <c:v>44063</c:v>
                </c:pt>
                <c:pt idx="3688">
                  <c:v>44064</c:v>
                </c:pt>
                <c:pt idx="3689">
                  <c:v>44065</c:v>
                </c:pt>
                <c:pt idx="3690">
                  <c:v>44066</c:v>
                </c:pt>
                <c:pt idx="3691">
                  <c:v>44067</c:v>
                </c:pt>
                <c:pt idx="3692">
                  <c:v>44068</c:v>
                </c:pt>
                <c:pt idx="3693">
                  <c:v>44069</c:v>
                </c:pt>
                <c:pt idx="3694">
                  <c:v>44070</c:v>
                </c:pt>
                <c:pt idx="3695">
                  <c:v>44071</c:v>
                </c:pt>
                <c:pt idx="3696">
                  <c:v>44072</c:v>
                </c:pt>
                <c:pt idx="3697">
                  <c:v>44073</c:v>
                </c:pt>
                <c:pt idx="3698">
                  <c:v>44074</c:v>
                </c:pt>
                <c:pt idx="3699">
                  <c:v>44075</c:v>
                </c:pt>
                <c:pt idx="3700">
                  <c:v>44076</c:v>
                </c:pt>
                <c:pt idx="3701">
                  <c:v>44077</c:v>
                </c:pt>
                <c:pt idx="3702">
                  <c:v>44078</c:v>
                </c:pt>
                <c:pt idx="3703">
                  <c:v>44079</c:v>
                </c:pt>
                <c:pt idx="3704">
                  <c:v>44080</c:v>
                </c:pt>
                <c:pt idx="3705">
                  <c:v>44081</c:v>
                </c:pt>
                <c:pt idx="3706">
                  <c:v>44082</c:v>
                </c:pt>
                <c:pt idx="3707">
                  <c:v>44083</c:v>
                </c:pt>
                <c:pt idx="3708">
                  <c:v>44084</c:v>
                </c:pt>
                <c:pt idx="3709">
                  <c:v>44085</c:v>
                </c:pt>
                <c:pt idx="3710">
                  <c:v>44086</c:v>
                </c:pt>
                <c:pt idx="3711">
                  <c:v>44087</c:v>
                </c:pt>
                <c:pt idx="3712">
                  <c:v>44088</c:v>
                </c:pt>
                <c:pt idx="3713">
                  <c:v>44089</c:v>
                </c:pt>
                <c:pt idx="3714">
                  <c:v>44090</c:v>
                </c:pt>
                <c:pt idx="3715">
                  <c:v>44091</c:v>
                </c:pt>
                <c:pt idx="3716">
                  <c:v>44092</c:v>
                </c:pt>
                <c:pt idx="3717">
                  <c:v>44093</c:v>
                </c:pt>
                <c:pt idx="3718">
                  <c:v>44094</c:v>
                </c:pt>
                <c:pt idx="3719">
                  <c:v>44095</c:v>
                </c:pt>
                <c:pt idx="3720">
                  <c:v>44096</c:v>
                </c:pt>
                <c:pt idx="3721">
                  <c:v>44097</c:v>
                </c:pt>
                <c:pt idx="3722">
                  <c:v>44098</c:v>
                </c:pt>
                <c:pt idx="3723">
                  <c:v>44099</c:v>
                </c:pt>
                <c:pt idx="3724">
                  <c:v>44100</c:v>
                </c:pt>
                <c:pt idx="3725">
                  <c:v>44101</c:v>
                </c:pt>
                <c:pt idx="3726">
                  <c:v>44102</c:v>
                </c:pt>
                <c:pt idx="3727">
                  <c:v>44103</c:v>
                </c:pt>
                <c:pt idx="3728">
                  <c:v>44104</c:v>
                </c:pt>
                <c:pt idx="3729">
                  <c:v>44105</c:v>
                </c:pt>
                <c:pt idx="3730">
                  <c:v>44106</c:v>
                </c:pt>
                <c:pt idx="3731">
                  <c:v>44107</c:v>
                </c:pt>
                <c:pt idx="3732">
                  <c:v>44108</c:v>
                </c:pt>
                <c:pt idx="3733">
                  <c:v>44109</c:v>
                </c:pt>
                <c:pt idx="3734">
                  <c:v>44110</c:v>
                </c:pt>
                <c:pt idx="3735">
                  <c:v>44111</c:v>
                </c:pt>
                <c:pt idx="3736">
                  <c:v>44112</c:v>
                </c:pt>
                <c:pt idx="3737">
                  <c:v>44113</c:v>
                </c:pt>
                <c:pt idx="3738">
                  <c:v>44114</c:v>
                </c:pt>
                <c:pt idx="3739">
                  <c:v>44115</c:v>
                </c:pt>
                <c:pt idx="3740">
                  <c:v>44116</c:v>
                </c:pt>
                <c:pt idx="3741">
                  <c:v>44117</c:v>
                </c:pt>
                <c:pt idx="3742">
                  <c:v>44118</c:v>
                </c:pt>
                <c:pt idx="3743">
                  <c:v>44119</c:v>
                </c:pt>
                <c:pt idx="3744">
                  <c:v>44120</c:v>
                </c:pt>
                <c:pt idx="3745">
                  <c:v>44121</c:v>
                </c:pt>
                <c:pt idx="3746">
                  <c:v>44122</c:v>
                </c:pt>
                <c:pt idx="3747">
                  <c:v>44123</c:v>
                </c:pt>
                <c:pt idx="3748">
                  <c:v>44124</c:v>
                </c:pt>
                <c:pt idx="3749">
                  <c:v>44125</c:v>
                </c:pt>
                <c:pt idx="3750">
                  <c:v>44126</c:v>
                </c:pt>
                <c:pt idx="3751">
                  <c:v>44127</c:v>
                </c:pt>
                <c:pt idx="3752">
                  <c:v>44128</c:v>
                </c:pt>
                <c:pt idx="3753">
                  <c:v>44129</c:v>
                </c:pt>
                <c:pt idx="3754">
                  <c:v>44130</c:v>
                </c:pt>
                <c:pt idx="3755">
                  <c:v>44131</c:v>
                </c:pt>
                <c:pt idx="3756">
                  <c:v>44132</c:v>
                </c:pt>
                <c:pt idx="3757">
                  <c:v>44133</c:v>
                </c:pt>
                <c:pt idx="3758">
                  <c:v>44134</c:v>
                </c:pt>
                <c:pt idx="3759">
                  <c:v>44135</c:v>
                </c:pt>
                <c:pt idx="3760">
                  <c:v>44136</c:v>
                </c:pt>
                <c:pt idx="3761">
                  <c:v>44137</c:v>
                </c:pt>
                <c:pt idx="3762">
                  <c:v>44138</c:v>
                </c:pt>
                <c:pt idx="3763">
                  <c:v>44139</c:v>
                </c:pt>
                <c:pt idx="3764">
                  <c:v>44140</c:v>
                </c:pt>
                <c:pt idx="3765">
                  <c:v>44141</c:v>
                </c:pt>
                <c:pt idx="3766">
                  <c:v>44142</c:v>
                </c:pt>
                <c:pt idx="3767">
                  <c:v>44143</c:v>
                </c:pt>
                <c:pt idx="3768">
                  <c:v>44144</c:v>
                </c:pt>
                <c:pt idx="3769">
                  <c:v>44145</c:v>
                </c:pt>
                <c:pt idx="3770">
                  <c:v>44146</c:v>
                </c:pt>
                <c:pt idx="3771">
                  <c:v>44147</c:v>
                </c:pt>
                <c:pt idx="3772">
                  <c:v>44148</c:v>
                </c:pt>
                <c:pt idx="3773">
                  <c:v>44149</c:v>
                </c:pt>
                <c:pt idx="3774">
                  <c:v>44150</c:v>
                </c:pt>
                <c:pt idx="3775">
                  <c:v>44151</c:v>
                </c:pt>
                <c:pt idx="3776">
                  <c:v>44152</c:v>
                </c:pt>
                <c:pt idx="3777">
                  <c:v>44153</c:v>
                </c:pt>
                <c:pt idx="3778">
                  <c:v>44154</c:v>
                </c:pt>
                <c:pt idx="3779">
                  <c:v>44155</c:v>
                </c:pt>
                <c:pt idx="3780">
                  <c:v>44156</c:v>
                </c:pt>
                <c:pt idx="3781">
                  <c:v>44157</c:v>
                </c:pt>
                <c:pt idx="3782">
                  <c:v>44158</c:v>
                </c:pt>
                <c:pt idx="3783">
                  <c:v>44159</c:v>
                </c:pt>
                <c:pt idx="3784">
                  <c:v>44160</c:v>
                </c:pt>
                <c:pt idx="3785">
                  <c:v>44161</c:v>
                </c:pt>
                <c:pt idx="3786">
                  <c:v>44162</c:v>
                </c:pt>
                <c:pt idx="3787">
                  <c:v>44163</c:v>
                </c:pt>
                <c:pt idx="3788">
                  <c:v>44164</c:v>
                </c:pt>
                <c:pt idx="3789">
                  <c:v>44165</c:v>
                </c:pt>
                <c:pt idx="3790">
                  <c:v>44166</c:v>
                </c:pt>
                <c:pt idx="3791">
                  <c:v>44167</c:v>
                </c:pt>
                <c:pt idx="3792">
                  <c:v>44168</c:v>
                </c:pt>
                <c:pt idx="3793">
                  <c:v>44169</c:v>
                </c:pt>
                <c:pt idx="3794">
                  <c:v>44170</c:v>
                </c:pt>
                <c:pt idx="3795">
                  <c:v>44171</c:v>
                </c:pt>
                <c:pt idx="3796">
                  <c:v>44172</c:v>
                </c:pt>
                <c:pt idx="3797">
                  <c:v>44173</c:v>
                </c:pt>
                <c:pt idx="3798">
                  <c:v>44174</c:v>
                </c:pt>
                <c:pt idx="3799">
                  <c:v>44175</c:v>
                </c:pt>
                <c:pt idx="3800">
                  <c:v>44176</c:v>
                </c:pt>
                <c:pt idx="3801">
                  <c:v>44177</c:v>
                </c:pt>
                <c:pt idx="3802">
                  <c:v>44178</c:v>
                </c:pt>
                <c:pt idx="3803">
                  <c:v>44179</c:v>
                </c:pt>
                <c:pt idx="3804">
                  <c:v>44180</c:v>
                </c:pt>
                <c:pt idx="3805">
                  <c:v>44181</c:v>
                </c:pt>
                <c:pt idx="3806">
                  <c:v>44182</c:v>
                </c:pt>
                <c:pt idx="3807">
                  <c:v>44183</c:v>
                </c:pt>
                <c:pt idx="3808">
                  <c:v>44184</c:v>
                </c:pt>
                <c:pt idx="3809">
                  <c:v>44185</c:v>
                </c:pt>
                <c:pt idx="3810">
                  <c:v>44186</c:v>
                </c:pt>
                <c:pt idx="3811">
                  <c:v>44187</c:v>
                </c:pt>
                <c:pt idx="3812">
                  <c:v>44188</c:v>
                </c:pt>
                <c:pt idx="3813">
                  <c:v>44189</c:v>
                </c:pt>
                <c:pt idx="3814">
                  <c:v>44190</c:v>
                </c:pt>
                <c:pt idx="3815">
                  <c:v>44191</c:v>
                </c:pt>
                <c:pt idx="3816">
                  <c:v>44192</c:v>
                </c:pt>
                <c:pt idx="3817">
                  <c:v>44193</c:v>
                </c:pt>
                <c:pt idx="3818">
                  <c:v>44194</c:v>
                </c:pt>
                <c:pt idx="3819">
                  <c:v>44195</c:v>
                </c:pt>
                <c:pt idx="3820">
                  <c:v>44196</c:v>
                </c:pt>
                <c:pt idx="3821">
                  <c:v>44197</c:v>
                </c:pt>
                <c:pt idx="3822">
                  <c:v>44198</c:v>
                </c:pt>
                <c:pt idx="3823">
                  <c:v>44199</c:v>
                </c:pt>
                <c:pt idx="3824">
                  <c:v>44200</c:v>
                </c:pt>
                <c:pt idx="3825">
                  <c:v>44201</c:v>
                </c:pt>
                <c:pt idx="3826">
                  <c:v>44202</c:v>
                </c:pt>
                <c:pt idx="3827">
                  <c:v>44203</c:v>
                </c:pt>
                <c:pt idx="3828">
                  <c:v>44204</c:v>
                </c:pt>
                <c:pt idx="3829">
                  <c:v>44205</c:v>
                </c:pt>
                <c:pt idx="3830">
                  <c:v>44206</c:v>
                </c:pt>
                <c:pt idx="3831">
                  <c:v>44207</c:v>
                </c:pt>
                <c:pt idx="3832">
                  <c:v>44208</c:v>
                </c:pt>
                <c:pt idx="3833">
                  <c:v>44209</c:v>
                </c:pt>
                <c:pt idx="3834">
                  <c:v>44210</c:v>
                </c:pt>
                <c:pt idx="3835">
                  <c:v>44211</c:v>
                </c:pt>
                <c:pt idx="3836">
                  <c:v>44212</c:v>
                </c:pt>
                <c:pt idx="3837">
                  <c:v>44213</c:v>
                </c:pt>
                <c:pt idx="3838">
                  <c:v>44214</c:v>
                </c:pt>
                <c:pt idx="3839">
                  <c:v>44215</c:v>
                </c:pt>
                <c:pt idx="3840">
                  <c:v>44216</c:v>
                </c:pt>
                <c:pt idx="3841">
                  <c:v>44217</c:v>
                </c:pt>
                <c:pt idx="3842">
                  <c:v>44218</c:v>
                </c:pt>
                <c:pt idx="3843">
                  <c:v>44219</c:v>
                </c:pt>
                <c:pt idx="3844">
                  <c:v>44220</c:v>
                </c:pt>
                <c:pt idx="3845">
                  <c:v>44221</c:v>
                </c:pt>
                <c:pt idx="3846">
                  <c:v>44222</c:v>
                </c:pt>
                <c:pt idx="3847">
                  <c:v>44223</c:v>
                </c:pt>
                <c:pt idx="3848">
                  <c:v>44224</c:v>
                </c:pt>
                <c:pt idx="3849">
                  <c:v>44225</c:v>
                </c:pt>
                <c:pt idx="3850">
                  <c:v>44226</c:v>
                </c:pt>
                <c:pt idx="3851">
                  <c:v>44227</c:v>
                </c:pt>
                <c:pt idx="3852">
                  <c:v>44228</c:v>
                </c:pt>
                <c:pt idx="3853">
                  <c:v>44229</c:v>
                </c:pt>
                <c:pt idx="3854">
                  <c:v>44230</c:v>
                </c:pt>
                <c:pt idx="3855">
                  <c:v>44231</c:v>
                </c:pt>
                <c:pt idx="3856">
                  <c:v>44232</c:v>
                </c:pt>
                <c:pt idx="3857">
                  <c:v>44233</c:v>
                </c:pt>
                <c:pt idx="3858">
                  <c:v>44234</c:v>
                </c:pt>
                <c:pt idx="3859">
                  <c:v>44235</c:v>
                </c:pt>
                <c:pt idx="3860">
                  <c:v>44236</c:v>
                </c:pt>
                <c:pt idx="3861">
                  <c:v>44237</c:v>
                </c:pt>
                <c:pt idx="3862">
                  <c:v>44238</c:v>
                </c:pt>
                <c:pt idx="3863">
                  <c:v>44239</c:v>
                </c:pt>
                <c:pt idx="3864">
                  <c:v>44240</c:v>
                </c:pt>
                <c:pt idx="3865">
                  <c:v>44241</c:v>
                </c:pt>
                <c:pt idx="3866">
                  <c:v>44242</c:v>
                </c:pt>
                <c:pt idx="3867">
                  <c:v>44243</c:v>
                </c:pt>
                <c:pt idx="3868">
                  <c:v>44244</c:v>
                </c:pt>
                <c:pt idx="3869">
                  <c:v>44245</c:v>
                </c:pt>
                <c:pt idx="3870">
                  <c:v>44246</c:v>
                </c:pt>
                <c:pt idx="3871">
                  <c:v>44247</c:v>
                </c:pt>
                <c:pt idx="3872">
                  <c:v>44248</c:v>
                </c:pt>
                <c:pt idx="3873">
                  <c:v>44249</c:v>
                </c:pt>
                <c:pt idx="3874">
                  <c:v>44250</c:v>
                </c:pt>
                <c:pt idx="3875">
                  <c:v>44251</c:v>
                </c:pt>
                <c:pt idx="3876">
                  <c:v>44252</c:v>
                </c:pt>
                <c:pt idx="3877">
                  <c:v>44253</c:v>
                </c:pt>
                <c:pt idx="3878">
                  <c:v>44254</c:v>
                </c:pt>
                <c:pt idx="3879">
                  <c:v>44255</c:v>
                </c:pt>
                <c:pt idx="3880">
                  <c:v>44256</c:v>
                </c:pt>
                <c:pt idx="3881">
                  <c:v>44257</c:v>
                </c:pt>
                <c:pt idx="3882">
                  <c:v>44258</c:v>
                </c:pt>
                <c:pt idx="3883">
                  <c:v>44259</c:v>
                </c:pt>
                <c:pt idx="3884">
                  <c:v>44260</c:v>
                </c:pt>
                <c:pt idx="3885">
                  <c:v>44261</c:v>
                </c:pt>
                <c:pt idx="3886">
                  <c:v>44262</c:v>
                </c:pt>
                <c:pt idx="3887">
                  <c:v>44263</c:v>
                </c:pt>
                <c:pt idx="3888">
                  <c:v>44264</c:v>
                </c:pt>
                <c:pt idx="3889">
                  <c:v>44265</c:v>
                </c:pt>
                <c:pt idx="3890">
                  <c:v>44266</c:v>
                </c:pt>
                <c:pt idx="3891">
                  <c:v>44267</c:v>
                </c:pt>
                <c:pt idx="3892">
                  <c:v>44268</c:v>
                </c:pt>
                <c:pt idx="3893">
                  <c:v>44269</c:v>
                </c:pt>
                <c:pt idx="3894">
                  <c:v>44270</c:v>
                </c:pt>
                <c:pt idx="3895">
                  <c:v>44271</c:v>
                </c:pt>
                <c:pt idx="3896">
                  <c:v>44272</c:v>
                </c:pt>
                <c:pt idx="3897">
                  <c:v>44273</c:v>
                </c:pt>
                <c:pt idx="3898">
                  <c:v>44274</c:v>
                </c:pt>
                <c:pt idx="3899">
                  <c:v>44275</c:v>
                </c:pt>
                <c:pt idx="3900">
                  <c:v>44276</c:v>
                </c:pt>
                <c:pt idx="3901">
                  <c:v>44277</c:v>
                </c:pt>
                <c:pt idx="3902">
                  <c:v>44278</c:v>
                </c:pt>
                <c:pt idx="3903">
                  <c:v>44279</c:v>
                </c:pt>
                <c:pt idx="3904">
                  <c:v>44280</c:v>
                </c:pt>
                <c:pt idx="3905">
                  <c:v>44281</c:v>
                </c:pt>
                <c:pt idx="3906">
                  <c:v>44282</c:v>
                </c:pt>
                <c:pt idx="3907">
                  <c:v>44283</c:v>
                </c:pt>
                <c:pt idx="3908">
                  <c:v>44284</c:v>
                </c:pt>
                <c:pt idx="3909">
                  <c:v>44285</c:v>
                </c:pt>
                <c:pt idx="3910">
                  <c:v>44286</c:v>
                </c:pt>
                <c:pt idx="3911">
                  <c:v>44287</c:v>
                </c:pt>
                <c:pt idx="3912">
                  <c:v>44288</c:v>
                </c:pt>
                <c:pt idx="3913">
                  <c:v>44289</c:v>
                </c:pt>
                <c:pt idx="3914">
                  <c:v>44290</c:v>
                </c:pt>
                <c:pt idx="3915">
                  <c:v>44291</c:v>
                </c:pt>
                <c:pt idx="3916">
                  <c:v>44292</c:v>
                </c:pt>
                <c:pt idx="3917">
                  <c:v>44293</c:v>
                </c:pt>
                <c:pt idx="3918">
                  <c:v>44294</c:v>
                </c:pt>
                <c:pt idx="3919">
                  <c:v>44295</c:v>
                </c:pt>
                <c:pt idx="3920">
                  <c:v>44296</c:v>
                </c:pt>
                <c:pt idx="3921">
                  <c:v>44297</c:v>
                </c:pt>
                <c:pt idx="3922">
                  <c:v>44298</c:v>
                </c:pt>
                <c:pt idx="3923">
                  <c:v>44299</c:v>
                </c:pt>
                <c:pt idx="3924">
                  <c:v>44300</c:v>
                </c:pt>
                <c:pt idx="3925">
                  <c:v>44301</c:v>
                </c:pt>
                <c:pt idx="3926">
                  <c:v>44302</c:v>
                </c:pt>
                <c:pt idx="3927">
                  <c:v>44303</c:v>
                </c:pt>
                <c:pt idx="3928">
                  <c:v>44304</c:v>
                </c:pt>
                <c:pt idx="3929">
                  <c:v>44305</c:v>
                </c:pt>
                <c:pt idx="3930">
                  <c:v>44306</c:v>
                </c:pt>
                <c:pt idx="3931">
                  <c:v>44307</c:v>
                </c:pt>
                <c:pt idx="3932">
                  <c:v>44308</c:v>
                </c:pt>
                <c:pt idx="3933">
                  <c:v>44309</c:v>
                </c:pt>
                <c:pt idx="3934">
                  <c:v>44310</c:v>
                </c:pt>
                <c:pt idx="3935">
                  <c:v>44311</c:v>
                </c:pt>
                <c:pt idx="3936">
                  <c:v>44312</c:v>
                </c:pt>
                <c:pt idx="3937">
                  <c:v>44313</c:v>
                </c:pt>
                <c:pt idx="3938">
                  <c:v>44314</c:v>
                </c:pt>
                <c:pt idx="3939">
                  <c:v>44315</c:v>
                </c:pt>
                <c:pt idx="3940">
                  <c:v>44316</c:v>
                </c:pt>
                <c:pt idx="3941">
                  <c:v>44317</c:v>
                </c:pt>
                <c:pt idx="3942">
                  <c:v>44318</c:v>
                </c:pt>
                <c:pt idx="3943">
                  <c:v>44319</c:v>
                </c:pt>
                <c:pt idx="3944">
                  <c:v>44320</c:v>
                </c:pt>
                <c:pt idx="3945">
                  <c:v>44321</c:v>
                </c:pt>
                <c:pt idx="3946">
                  <c:v>44322</c:v>
                </c:pt>
                <c:pt idx="3947">
                  <c:v>44323</c:v>
                </c:pt>
                <c:pt idx="3948">
                  <c:v>44324</c:v>
                </c:pt>
                <c:pt idx="3949">
                  <c:v>44325</c:v>
                </c:pt>
                <c:pt idx="3950">
                  <c:v>44326</c:v>
                </c:pt>
                <c:pt idx="3951">
                  <c:v>44327</c:v>
                </c:pt>
                <c:pt idx="3952">
                  <c:v>44328</c:v>
                </c:pt>
                <c:pt idx="3953">
                  <c:v>44329</c:v>
                </c:pt>
                <c:pt idx="3954">
                  <c:v>44330</c:v>
                </c:pt>
                <c:pt idx="3955">
                  <c:v>44331</c:v>
                </c:pt>
                <c:pt idx="3956">
                  <c:v>44332</c:v>
                </c:pt>
                <c:pt idx="3957">
                  <c:v>44333</c:v>
                </c:pt>
                <c:pt idx="3958">
                  <c:v>44334</c:v>
                </c:pt>
                <c:pt idx="3959">
                  <c:v>44335</c:v>
                </c:pt>
                <c:pt idx="3960">
                  <c:v>44336</c:v>
                </c:pt>
                <c:pt idx="3961">
                  <c:v>44337</c:v>
                </c:pt>
                <c:pt idx="3962">
                  <c:v>44338</c:v>
                </c:pt>
                <c:pt idx="3963">
                  <c:v>44339</c:v>
                </c:pt>
                <c:pt idx="3964">
                  <c:v>44340</c:v>
                </c:pt>
                <c:pt idx="3965">
                  <c:v>44341</c:v>
                </c:pt>
                <c:pt idx="3966">
                  <c:v>44342</c:v>
                </c:pt>
                <c:pt idx="3967">
                  <c:v>44343</c:v>
                </c:pt>
                <c:pt idx="3968">
                  <c:v>44344</c:v>
                </c:pt>
                <c:pt idx="3969">
                  <c:v>44345</c:v>
                </c:pt>
                <c:pt idx="3970">
                  <c:v>44346</c:v>
                </c:pt>
                <c:pt idx="3971">
                  <c:v>44347</c:v>
                </c:pt>
                <c:pt idx="3972">
                  <c:v>44348</c:v>
                </c:pt>
                <c:pt idx="3973">
                  <c:v>44349</c:v>
                </c:pt>
                <c:pt idx="3974">
                  <c:v>44350</c:v>
                </c:pt>
                <c:pt idx="3975">
                  <c:v>44351</c:v>
                </c:pt>
                <c:pt idx="3976">
                  <c:v>44352</c:v>
                </c:pt>
                <c:pt idx="3977">
                  <c:v>44353</c:v>
                </c:pt>
                <c:pt idx="3978">
                  <c:v>44354</c:v>
                </c:pt>
                <c:pt idx="3979">
                  <c:v>44355</c:v>
                </c:pt>
                <c:pt idx="3980">
                  <c:v>44356</c:v>
                </c:pt>
                <c:pt idx="3981">
                  <c:v>44357</c:v>
                </c:pt>
                <c:pt idx="3982">
                  <c:v>44358</c:v>
                </c:pt>
                <c:pt idx="3983">
                  <c:v>44359</c:v>
                </c:pt>
                <c:pt idx="3984">
                  <c:v>44360</c:v>
                </c:pt>
                <c:pt idx="3985">
                  <c:v>44361</c:v>
                </c:pt>
                <c:pt idx="3986">
                  <c:v>44362</c:v>
                </c:pt>
                <c:pt idx="3987">
                  <c:v>44363</c:v>
                </c:pt>
                <c:pt idx="3988">
                  <c:v>44364</c:v>
                </c:pt>
                <c:pt idx="3989">
                  <c:v>44365</c:v>
                </c:pt>
                <c:pt idx="3990">
                  <c:v>44366</c:v>
                </c:pt>
                <c:pt idx="3991">
                  <c:v>44367</c:v>
                </c:pt>
                <c:pt idx="3992">
                  <c:v>44368</c:v>
                </c:pt>
                <c:pt idx="3993">
                  <c:v>44369</c:v>
                </c:pt>
                <c:pt idx="3994">
                  <c:v>44370</c:v>
                </c:pt>
                <c:pt idx="3995">
                  <c:v>44371</c:v>
                </c:pt>
                <c:pt idx="3996">
                  <c:v>44372</c:v>
                </c:pt>
                <c:pt idx="3997">
                  <c:v>44373</c:v>
                </c:pt>
                <c:pt idx="3998">
                  <c:v>44374</c:v>
                </c:pt>
                <c:pt idx="3999">
                  <c:v>44375</c:v>
                </c:pt>
                <c:pt idx="4000">
                  <c:v>44376</c:v>
                </c:pt>
                <c:pt idx="4001">
                  <c:v>44377</c:v>
                </c:pt>
                <c:pt idx="4002">
                  <c:v>44378</c:v>
                </c:pt>
                <c:pt idx="4003">
                  <c:v>44379</c:v>
                </c:pt>
                <c:pt idx="4004">
                  <c:v>44380</c:v>
                </c:pt>
                <c:pt idx="4005">
                  <c:v>44381</c:v>
                </c:pt>
                <c:pt idx="4006">
                  <c:v>44382</c:v>
                </c:pt>
                <c:pt idx="4007">
                  <c:v>44383</c:v>
                </c:pt>
                <c:pt idx="4008">
                  <c:v>44384</c:v>
                </c:pt>
                <c:pt idx="4009">
                  <c:v>44385</c:v>
                </c:pt>
                <c:pt idx="4010">
                  <c:v>44386</c:v>
                </c:pt>
                <c:pt idx="4011">
                  <c:v>44387</c:v>
                </c:pt>
                <c:pt idx="4012">
                  <c:v>44388</c:v>
                </c:pt>
                <c:pt idx="4013">
                  <c:v>44389</c:v>
                </c:pt>
                <c:pt idx="4014">
                  <c:v>44390</c:v>
                </c:pt>
                <c:pt idx="4015">
                  <c:v>44391</c:v>
                </c:pt>
                <c:pt idx="4016">
                  <c:v>44392</c:v>
                </c:pt>
                <c:pt idx="4017">
                  <c:v>44393</c:v>
                </c:pt>
                <c:pt idx="4018">
                  <c:v>44394</c:v>
                </c:pt>
                <c:pt idx="4019">
                  <c:v>44395</c:v>
                </c:pt>
                <c:pt idx="4020">
                  <c:v>44396</c:v>
                </c:pt>
                <c:pt idx="4021">
                  <c:v>44397</c:v>
                </c:pt>
                <c:pt idx="4022">
                  <c:v>44398</c:v>
                </c:pt>
                <c:pt idx="4023">
                  <c:v>44399</c:v>
                </c:pt>
                <c:pt idx="4024">
                  <c:v>44400</c:v>
                </c:pt>
                <c:pt idx="4025">
                  <c:v>44401</c:v>
                </c:pt>
                <c:pt idx="4026">
                  <c:v>44402</c:v>
                </c:pt>
                <c:pt idx="4027">
                  <c:v>44403</c:v>
                </c:pt>
                <c:pt idx="4028">
                  <c:v>44404</c:v>
                </c:pt>
                <c:pt idx="4029">
                  <c:v>44405</c:v>
                </c:pt>
                <c:pt idx="4030">
                  <c:v>44406</c:v>
                </c:pt>
                <c:pt idx="4031">
                  <c:v>44407</c:v>
                </c:pt>
                <c:pt idx="4032">
                  <c:v>44408</c:v>
                </c:pt>
                <c:pt idx="4033">
                  <c:v>44409</c:v>
                </c:pt>
                <c:pt idx="4034">
                  <c:v>44410</c:v>
                </c:pt>
                <c:pt idx="4035">
                  <c:v>44411</c:v>
                </c:pt>
                <c:pt idx="4036">
                  <c:v>44412</c:v>
                </c:pt>
                <c:pt idx="4037">
                  <c:v>44413</c:v>
                </c:pt>
                <c:pt idx="4038">
                  <c:v>44414</c:v>
                </c:pt>
                <c:pt idx="4039">
                  <c:v>44415</c:v>
                </c:pt>
                <c:pt idx="4040">
                  <c:v>44416</c:v>
                </c:pt>
                <c:pt idx="4041">
                  <c:v>44417</c:v>
                </c:pt>
                <c:pt idx="4042">
                  <c:v>44418</c:v>
                </c:pt>
                <c:pt idx="4043">
                  <c:v>44419</c:v>
                </c:pt>
                <c:pt idx="4044">
                  <c:v>44420</c:v>
                </c:pt>
                <c:pt idx="4045">
                  <c:v>44421</c:v>
                </c:pt>
                <c:pt idx="4046">
                  <c:v>44422</c:v>
                </c:pt>
                <c:pt idx="4047">
                  <c:v>44423</c:v>
                </c:pt>
                <c:pt idx="4048">
                  <c:v>44424</c:v>
                </c:pt>
                <c:pt idx="4049">
                  <c:v>44425</c:v>
                </c:pt>
                <c:pt idx="4050">
                  <c:v>44426</c:v>
                </c:pt>
                <c:pt idx="4051">
                  <c:v>44427</c:v>
                </c:pt>
                <c:pt idx="4052">
                  <c:v>44428</c:v>
                </c:pt>
                <c:pt idx="4053">
                  <c:v>44429</c:v>
                </c:pt>
                <c:pt idx="4054">
                  <c:v>44430</c:v>
                </c:pt>
                <c:pt idx="4055">
                  <c:v>44431</c:v>
                </c:pt>
                <c:pt idx="4056">
                  <c:v>44432</c:v>
                </c:pt>
                <c:pt idx="4057">
                  <c:v>44433</c:v>
                </c:pt>
                <c:pt idx="4058">
                  <c:v>44434</c:v>
                </c:pt>
                <c:pt idx="4059">
                  <c:v>44435</c:v>
                </c:pt>
                <c:pt idx="4060">
                  <c:v>44436</c:v>
                </c:pt>
                <c:pt idx="4061">
                  <c:v>44437</c:v>
                </c:pt>
                <c:pt idx="4062">
                  <c:v>44438</c:v>
                </c:pt>
                <c:pt idx="4063">
                  <c:v>44439</c:v>
                </c:pt>
                <c:pt idx="4064">
                  <c:v>44440</c:v>
                </c:pt>
                <c:pt idx="4065">
                  <c:v>44441</c:v>
                </c:pt>
                <c:pt idx="4066">
                  <c:v>44442</c:v>
                </c:pt>
                <c:pt idx="4067">
                  <c:v>44443</c:v>
                </c:pt>
                <c:pt idx="4068">
                  <c:v>44444</c:v>
                </c:pt>
                <c:pt idx="4069">
                  <c:v>44445</c:v>
                </c:pt>
                <c:pt idx="4070">
                  <c:v>44446</c:v>
                </c:pt>
                <c:pt idx="4071">
                  <c:v>44447</c:v>
                </c:pt>
                <c:pt idx="4072">
                  <c:v>44448</c:v>
                </c:pt>
                <c:pt idx="4073">
                  <c:v>44449</c:v>
                </c:pt>
                <c:pt idx="4074">
                  <c:v>44450</c:v>
                </c:pt>
                <c:pt idx="4075">
                  <c:v>44451</c:v>
                </c:pt>
                <c:pt idx="4076">
                  <c:v>44452</c:v>
                </c:pt>
                <c:pt idx="4077">
                  <c:v>44453</c:v>
                </c:pt>
                <c:pt idx="4078">
                  <c:v>44454</c:v>
                </c:pt>
                <c:pt idx="4079">
                  <c:v>44455</c:v>
                </c:pt>
                <c:pt idx="4080">
                  <c:v>44456</c:v>
                </c:pt>
                <c:pt idx="4081">
                  <c:v>44457</c:v>
                </c:pt>
                <c:pt idx="4082">
                  <c:v>44458</c:v>
                </c:pt>
                <c:pt idx="4083">
                  <c:v>44459</c:v>
                </c:pt>
                <c:pt idx="4084">
                  <c:v>44460</c:v>
                </c:pt>
                <c:pt idx="4085">
                  <c:v>44461</c:v>
                </c:pt>
                <c:pt idx="4086">
                  <c:v>44462</c:v>
                </c:pt>
                <c:pt idx="4087">
                  <c:v>44463</c:v>
                </c:pt>
                <c:pt idx="4088">
                  <c:v>44464</c:v>
                </c:pt>
                <c:pt idx="4089">
                  <c:v>44465</c:v>
                </c:pt>
                <c:pt idx="4090">
                  <c:v>44466</c:v>
                </c:pt>
                <c:pt idx="4091">
                  <c:v>44467</c:v>
                </c:pt>
                <c:pt idx="4092">
                  <c:v>44468</c:v>
                </c:pt>
                <c:pt idx="4093">
                  <c:v>44469</c:v>
                </c:pt>
                <c:pt idx="4094">
                  <c:v>44470</c:v>
                </c:pt>
                <c:pt idx="4095">
                  <c:v>44471</c:v>
                </c:pt>
                <c:pt idx="4096">
                  <c:v>44472</c:v>
                </c:pt>
                <c:pt idx="4097">
                  <c:v>44473</c:v>
                </c:pt>
                <c:pt idx="4098">
                  <c:v>44474</c:v>
                </c:pt>
                <c:pt idx="4099">
                  <c:v>44475</c:v>
                </c:pt>
                <c:pt idx="4100">
                  <c:v>44476</c:v>
                </c:pt>
                <c:pt idx="4101">
                  <c:v>44477</c:v>
                </c:pt>
                <c:pt idx="4102">
                  <c:v>44478</c:v>
                </c:pt>
                <c:pt idx="4103">
                  <c:v>44479</c:v>
                </c:pt>
                <c:pt idx="4104">
                  <c:v>44480</c:v>
                </c:pt>
                <c:pt idx="4105">
                  <c:v>44481</c:v>
                </c:pt>
                <c:pt idx="4106">
                  <c:v>44482</c:v>
                </c:pt>
                <c:pt idx="4107">
                  <c:v>44483</c:v>
                </c:pt>
                <c:pt idx="4108">
                  <c:v>44484</c:v>
                </c:pt>
                <c:pt idx="4109">
                  <c:v>44485</c:v>
                </c:pt>
                <c:pt idx="4110">
                  <c:v>44486</c:v>
                </c:pt>
                <c:pt idx="4111">
                  <c:v>44487</c:v>
                </c:pt>
                <c:pt idx="4112">
                  <c:v>44488</c:v>
                </c:pt>
                <c:pt idx="4113">
                  <c:v>44489</c:v>
                </c:pt>
                <c:pt idx="4114">
                  <c:v>44490</c:v>
                </c:pt>
                <c:pt idx="4115">
                  <c:v>44491</c:v>
                </c:pt>
                <c:pt idx="4116">
                  <c:v>44492</c:v>
                </c:pt>
                <c:pt idx="4117">
                  <c:v>44493</c:v>
                </c:pt>
                <c:pt idx="4118">
                  <c:v>44494</c:v>
                </c:pt>
                <c:pt idx="4119">
                  <c:v>44495</c:v>
                </c:pt>
                <c:pt idx="4120">
                  <c:v>44496</c:v>
                </c:pt>
                <c:pt idx="4121">
                  <c:v>44497</c:v>
                </c:pt>
                <c:pt idx="4122">
                  <c:v>44498</c:v>
                </c:pt>
                <c:pt idx="4123">
                  <c:v>44499</c:v>
                </c:pt>
                <c:pt idx="4124">
                  <c:v>44500</c:v>
                </c:pt>
                <c:pt idx="4125">
                  <c:v>44501</c:v>
                </c:pt>
                <c:pt idx="4126">
                  <c:v>44502</c:v>
                </c:pt>
                <c:pt idx="4127">
                  <c:v>44503</c:v>
                </c:pt>
                <c:pt idx="4128">
                  <c:v>44504</c:v>
                </c:pt>
                <c:pt idx="4129">
                  <c:v>44505</c:v>
                </c:pt>
                <c:pt idx="4130">
                  <c:v>44506</c:v>
                </c:pt>
                <c:pt idx="4131">
                  <c:v>44507</c:v>
                </c:pt>
                <c:pt idx="4132">
                  <c:v>44508</c:v>
                </c:pt>
                <c:pt idx="4133">
                  <c:v>44509</c:v>
                </c:pt>
                <c:pt idx="4134">
                  <c:v>44510</c:v>
                </c:pt>
                <c:pt idx="4135">
                  <c:v>44511</c:v>
                </c:pt>
                <c:pt idx="4136">
                  <c:v>44512</c:v>
                </c:pt>
                <c:pt idx="4137">
                  <c:v>44513</c:v>
                </c:pt>
                <c:pt idx="4138">
                  <c:v>44514</c:v>
                </c:pt>
                <c:pt idx="4139">
                  <c:v>44515</c:v>
                </c:pt>
                <c:pt idx="4140">
                  <c:v>44516</c:v>
                </c:pt>
                <c:pt idx="4141">
                  <c:v>44517</c:v>
                </c:pt>
                <c:pt idx="4142">
                  <c:v>44518</c:v>
                </c:pt>
                <c:pt idx="4143">
                  <c:v>44519</c:v>
                </c:pt>
                <c:pt idx="4144">
                  <c:v>44520</c:v>
                </c:pt>
                <c:pt idx="4145">
                  <c:v>44521</c:v>
                </c:pt>
                <c:pt idx="4146">
                  <c:v>44522</c:v>
                </c:pt>
                <c:pt idx="4147">
                  <c:v>44523</c:v>
                </c:pt>
                <c:pt idx="4148">
                  <c:v>44524</c:v>
                </c:pt>
                <c:pt idx="4149">
                  <c:v>44525</c:v>
                </c:pt>
                <c:pt idx="4150">
                  <c:v>44526</c:v>
                </c:pt>
                <c:pt idx="4151">
                  <c:v>44527</c:v>
                </c:pt>
                <c:pt idx="4152">
                  <c:v>44528</c:v>
                </c:pt>
                <c:pt idx="4153">
                  <c:v>44529</c:v>
                </c:pt>
                <c:pt idx="4154">
                  <c:v>44530</c:v>
                </c:pt>
                <c:pt idx="4155">
                  <c:v>44531</c:v>
                </c:pt>
                <c:pt idx="4156">
                  <c:v>44532</c:v>
                </c:pt>
                <c:pt idx="4157">
                  <c:v>44533</c:v>
                </c:pt>
                <c:pt idx="4158">
                  <c:v>44534</c:v>
                </c:pt>
                <c:pt idx="4159">
                  <c:v>44535</c:v>
                </c:pt>
                <c:pt idx="4160">
                  <c:v>44536</c:v>
                </c:pt>
                <c:pt idx="4161">
                  <c:v>44537</c:v>
                </c:pt>
                <c:pt idx="4162">
                  <c:v>44538</c:v>
                </c:pt>
                <c:pt idx="4163">
                  <c:v>44539</c:v>
                </c:pt>
                <c:pt idx="4164">
                  <c:v>44540</c:v>
                </c:pt>
                <c:pt idx="4165">
                  <c:v>44541</c:v>
                </c:pt>
                <c:pt idx="4166">
                  <c:v>44542</c:v>
                </c:pt>
                <c:pt idx="4167">
                  <c:v>44543</c:v>
                </c:pt>
                <c:pt idx="4168">
                  <c:v>44544</c:v>
                </c:pt>
                <c:pt idx="4169">
                  <c:v>44545</c:v>
                </c:pt>
                <c:pt idx="4170">
                  <c:v>44546</c:v>
                </c:pt>
                <c:pt idx="4171">
                  <c:v>44547</c:v>
                </c:pt>
                <c:pt idx="4172">
                  <c:v>44548</c:v>
                </c:pt>
                <c:pt idx="4173">
                  <c:v>44549</c:v>
                </c:pt>
                <c:pt idx="4174">
                  <c:v>44550</c:v>
                </c:pt>
                <c:pt idx="4175">
                  <c:v>44551</c:v>
                </c:pt>
                <c:pt idx="4176">
                  <c:v>44552</c:v>
                </c:pt>
                <c:pt idx="4177">
                  <c:v>44553</c:v>
                </c:pt>
                <c:pt idx="4178">
                  <c:v>44554</c:v>
                </c:pt>
                <c:pt idx="4179">
                  <c:v>44555</c:v>
                </c:pt>
                <c:pt idx="4180">
                  <c:v>44556</c:v>
                </c:pt>
                <c:pt idx="4181">
                  <c:v>44557</c:v>
                </c:pt>
                <c:pt idx="4182">
                  <c:v>44558</c:v>
                </c:pt>
                <c:pt idx="4183">
                  <c:v>44559</c:v>
                </c:pt>
                <c:pt idx="4184">
                  <c:v>44560</c:v>
                </c:pt>
                <c:pt idx="4185">
                  <c:v>44561</c:v>
                </c:pt>
                <c:pt idx="4186">
                  <c:v>44562</c:v>
                </c:pt>
                <c:pt idx="4187">
                  <c:v>44563</c:v>
                </c:pt>
                <c:pt idx="4188">
                  <c:v>44564</c:v>
                </c:pt>
                <c:pt idx="4189">
                  <c:v>44565</c:v>
                </c:pt>
                <c:pt idx="4190">
                  <c:v>44566</c:v>
                </c:pt>
                <c:pt idx="4191">
                  <c:v>44567</c:v>
                </c:pt>
                <c:pt idx="4192">
                  <c:v>44568</c:v>
                </c:pt>
                <c:pt idx="4193">
                  <c:v>44569</c:v>
                </c:pt>
                <c:pt idx="4194">
                  <c:v>44570</c:v>
                </c:pt>
                <c:pt idx="4195">
                  <c:v>44571</c:v>
                </c:pt>
                <c:pt idx="4196">
                  <c:v>44572</c:v>
                </c:pt>
                <c:pt idx="4197">
                  <c:v>44573</c:v>
                </c:pt>
                <c:pt idx="4198">
                  <c:v>44574</c:v>
                </c:pt>
                <c:pt idx="4199">
                  <c:v>44575</c:v>
                </c:pt>
                <c:pt idx="4200">
                  <c:v>44576</c:v>
                </c:pt>
                <c:pt idx="4201">
                  <c:v>44577</c:v>
                </c:pt>
                <c:pt idx="4202">
                  <c:v>44578</c:v>
                </c:pt>
                <c:pt idx="4203">
                  <c:v>44579</c:v>
                </c:pt>
                <c:pt idx="4204">
                  <c:v>44580</c:v>
                </c:pt>
                <c:pt idx="4205">
                  <c:v>44581</c:v>
                </c:pt>
                <c:pt idx="4206">
                  <c:v>44582</c:v>
                </c:pt>
                <c:pt idx="4207">
                  <c:v>44583</c:v>
                </c:pt>
                <c:pt idx="4208">
                  <c:v>44584</c:v>
                </c:pt>
                <c:pt idx="4209">
                  <c:v>44585</c:v>
                </c:pt>
                <c:pt idx="4210">
                  <c:v>44586</c:v>
                </c:pt>
                <c:pt idx="4211">
                  <c:v>44587</c:v>
                </c:pt>
                <c:pt idx="4212">
                  <c:v>44588</c:v>
                </c:pt>
                <c:pt idx="4213">
                  <c:v>44589</c:v>
                </c:pt>
                <c:pt idx="4214">
                  <c:v>44590</c:v>
                </c:pt>
                <c:pt idx="4215">
                  <c:v>44591</c:v>
                </c:pt>
                <c:pt idx="4216">
                  <c:v>44592</c:v>
                </c:pt>
                <c:pt idx="4217">
                  <c:v>44593</c:v>
                </c:pt>
                <c:pt idx="4218">
                  <c:v>44594</c:v>
                </c:pt>
                <c:pt idx="4219">
                  <c:v>44595</c:v>
                </c:pt>
                <c:pt idx="4220">
                  <c:v>44596</c:v>
                </c:pt>
                <c:pt idx="4221">
                  <c:v>44597</c:v>
                </c:pt>
                <c:pt idx="4222">
                  <c:v>44598</c:v>
                </c:pt>
                <c:pt idx="4223">
                  <c:v>44599</c:v>
                </c:pt>
                <c:pt idx="4224">
                  <c:v>44600</c:v>
                </c:pt>
                <c:pt idx="4225">
                  <c:v>44601</c:v>
                </c:pt>
                <c:pt idx="4226">
                  <c:v>44602</c:v>
                </c:pt>
                <c:pt idx="4227">
                  <c:v>44603</c:v>
                </c:pt>
                <c:pt idx="4228">
                  <c:v>44604</c:v>
                </c:pt>
                <c:pt idx="4229">
                  <c:v>44605</c:v>
                </c:pt>
                <c:pt idx="4230">
                  <c:v>44606</c:v>
                </c:pt>
                <c:pt idx="4231">
                  <c:v>44607</c:v>
                </c:pt>
                <c:pt idx="4232">
                  <c:v>44608</c:v>
                </c:pt>
                <c:pt idx="4233">
                  <c:v>44609</c:v>
                </c:pt>
                <c:pt idx="4234">
                  <c:v>44610</c:v>
                </c:pt>
                <c:pt idx="4235">
                  <c:v>44611</c:v>
                </c:pt>
                <c:pt idx="4236">
                  <c:v>44612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44618</c:v>
                </c:pt>
                <c:pt idx="4243">
                  <c:v>44619</c:v>
                </c:pt>
                <c:pt idx="4244">
                  <c:v>44620</c:v>
                </c:pt>
                <c:pt idx="4245">
                  <c:v>44621</c:v>
                </c:pt>
                <c:pt idx="4246">
                  <c:v>44622</c:v>
                </c:pt>
                <c:pt idx="4247">
                  <c:v>44623</c:v>
                </c:pt>
                <c:pt idx="4248">
                  <c:v>44624</c:v>
                </c:pt>
                <c:pt idx="4249">
                  <c:v>44625</c:v>
                </c:pt>
                <c:pt idx="4250">
                  <c:v>44626</c:v>
                </c:pt>
                <c:pt idx="4251">
                  <c:v>44627</c:v>
                </c:pt>
                <c:pt idx="4252">
                  <c:v>44628</c:v>
                </c:pt>
                <c:pt idx="4253">
                  <c:v>44629</c:v>
                </c:pt>
                <c:pt idx="4254">
                  <c:v>44630</c:v>
                </c:pt>
                <c:pt idx="4255">
                  <c:v>44631</c:v>
                </c:pt>
                <c:pt idx="4256">
                  <c:v>44632</c:v>
                </c:pt>
                <c:pt idx="4257">
                  <c:v>44633</c:v>
                </c:pt>
                <c:pt idx="4258">
                  <c:v>44634</c:v>
                </c:pt>
                <c:pt idx="4259">
                  <c:v>44635</c:v>
                </c:pt>
                <c:pt idx="4260">
                  <c:v>44636</c:v>
                </c:pt>
                <c:pt idx="4261">
                  <c:v>44637</c:v>
                </c:pt>
                <c:pt idx="4262">
                  <c:v>44638</c:v>
                </c:pt>
                <c:pt idx="4263">
                  <c:v>44639</c:v>
                </c:pt>
                <c:pt idx="4264">
                  <c:v>44640</c:v>
                </c:pt>
                <c:pt idx="4265">
                  <c:v>44641</c:v>
                </c:pt>
                <c:pt idx="4266">
                  <c:v>44642</c:v>
                </c:pt>
                <c:pt idx="4267">
                  <c:v>44643</c:v>
                </c:pt>
                <c:pt idx="4268">
                  <c:v>44644</c:v>
                </c:pt>
                <c:pt idx="4269">
                  <c:v>44645</c:v>
                </c:pt>
                <c:pt idx="4270">
                  <c:v>44646</c:v>
                </c:pt>
                <c:pt idx="4271">
                  <c:v>44647</c:v>
                </c:pt>
                <c:pt idx="4272">
                  <c:v>44648</c:v>
                </c:pt>
                <c:pt idx="4273">
                  <c:v>44649</c:v>
                </c:pt>
                <c:pt idx="4274">
                  <c:v>44650</c:v>
                </c:pt>
                <c:pt idx="4275">
                  <c:v>44651</c:v>
                </c:pt>
                <c:pt idx="4276">
                  <c:v>44652</c:v>
                </c:pt>
                <c:pt idx="4277">
                  <c:v>44653</c:v>
                </c:pt>
                <c:pt idx="4278">
                  <c:v>44654</c:v>
                </c:pt>
                <c:pt idx="4279">
                  <c:v>44655</c:v>
                </c:pt>
                <c:pt idx="4280">
                  <c:v>44656</c:v>
                </c:pt>
                <c:pt idx="4281">
                  <c:v>44657</c:v>
                </c:pt>
                <c:pt idx="4282">
                  <c:v>44658</c:v>
                </c:pt>
                <c:pt idx="4283">
                  <c:v>44659</c:v>
                </c:pt>
                <c:pt idx="4284">
                  <c:v>44660</c:v>
                </c:pt>
                <c:pt idx="4285">
                  <c:v>44661</c:v>
                </c:pt>
                <c:pt idx="4286">
                  <c:v>44662</c:v>
                </c:pt>
                <c:pt idx="4287">
                  <c:v>44663</c:v>
                </c:pt>
                <c:pt idx="4288">
                  <c:v>44664</c:v>
                </c:pt>
                <c:pt idx="4289">
                  <c:v>44665</c:v>
                </c:pt>
                <c:pt idx="4290">
                  <c:v>44666</c:v>
                </c:pt>
                <c:pt idx="4291">
                  <c:v>44667</c:v>
                </c:pt>
                <c:pt idx="4292">
                  <c:v>44668</c:v>
                </c:pt>
                <c:pt idx="4293">
                  <c:v>44669</c:v>
                </c:pt>
                <c:pt idx="4294">
                  <c:v>44670</c:v>
                </c:pt>
                <c:pt idx="4295">
                  <c:v>44671</c:v>
                </c:pt>
                <c:pt idx="4296">
                  <c:v>44672</c:v>
                </c:pt>
                <c:pt idx="4297">
                  <c:v>44673</c:v>
                </c:pt>
                <c:pt idx="4298">
                  <c:v>44674</c:v>
                </c:pt>
                <c:pt idx="4299">
                  <c:v>44675</c:v>
                </c:pt>
                <c:pt idx="4300">
                  <c:v>44676</c:v>
                </c:pt>
                <c:pt idx="4301">
                  <c:v>44677</c:v>
                </c:pt>
                <c:pt idx="4302">
                  <c:v>44678</c:v>
                </c:pt>
                <c:pt idx="4303">
                  <c:v>44679</c:v>
                </c:pt>
                <c:pt idx="4304">
                  <c:v>44680</c:v>
                </c:pt>
                <c:pt idx="4305">
                  <c:v>44681</c:v>
                </c:pt>
                <c:pt idx="4306">
                  <c:v>44682</c:v>
                </c:pt>
                <c:pt idx="4307">
                  <c:v>44683</c:v>
                </c:pt>
                <c:pt idx="4308">
                  <c:v>44684</c:v>
                </c:pt>
                <c:pt idx="4309">
                  <c:v>44685</c:v>
                </c:pt>
                <c:pt idx="4310">
                  <c:v>44686</c:v>
                </c:pt>
                <c:pt idx="4311">
                  <c:v>44687</c:v>
                </c:pt>
                <c:pt idx="4312">
                  <c:v>44688</c:v>
                </c:pt>
                <c:pt idx="4313">
                  <c:v>44689</c:v>
                </c:pt>
                <c:pt idx="4314">
                  <c:v>44690</c:v>
                </c:pt>
                <c:pt idx="4315">
                  <c:v>44691</c:v>
                </c:pt>
                <c:pt idx="4316">
                  <c:v>44692</c:v>
                </c:pt>
                <c:pt idx="4317">
                  <c:v>44693</c:v>
                </c:pt>
                <c:pt idx="4318">
                  <c:v>44694</c:v>
                </c:pt>
                <c:pt idx="4319">
                  <c:v>44695</c:v>
                </c:pt>
                <c:pt idx="4320">
                  <c:v>44696</c:v>
                </c:pt>
                <c:pt idx="4321">
                  <c:v>44697</c:v>
                </c:pt>
                <c:pt idx="4322">
                  <c:v>44698</c:v>
                </c:pt>
                <c:pt idx="4323">
                  <c:v>44699</c:v>
                </c:pt>
                <c:pt idx="4324">
                  <c:v>44700</c:v>
                </c:pt>
                <c:pt idx="4325">
                  <c:v>44701</c:v>
                </c:pt>
                <c:pt idx="4326">
                  <c:v>44702</c:v>
                </c:pt>
                <c:pt idx="4327">
                  <c:v>44703</c:v>
                </c:pt>
                <c:pt idx="4328">
                  <c:v>44704</c:v>
                </c:pt>
                <c:pt idx="4329">
                  <c:v>44705</c:v>
                </c:pt>
                <c:pt idx="4330">
                  <c:v>44706</c:v>
                </c:pt>
                <c:pt idx="4331">
                  <c:v>44707</c:v>
                </c:pt>
                <c:pt idx="4332">
                  <c:v>44708</c:v>
                </c:pt>
                <c:pt idx="4333">
                  <c:v>44709</c:v>
                </c:pt>
                <c:pt idx="4334">
                  <c:v>44710</c:v>
                </c:pt>
                <c:pt idx="4335">
                  <c:v>44711</c:v>
                </c:pt>
                <c:pt idx="4336">
                  <c:v>44712</c:v>
                </c:pt>
                <c:pt idx="4337">
                  <c:v>44713</c:v>
                </c:pt>
                <c:pt idx="4338">
                  <c:v>44714</c:v>
                </c:pt>
                <c:pt idx="4339">
                  <c:v>44715</c:v>
                </c:pt>
                <c:pt idx="4340">
                  <c:v>44716</c:v>
                </c:pt>
                <c:pt idx="4341">
                  <c:v>44717</c:v>
                </c:pt>
                <c:pt idx="4342">
                  <c:v>44718</c:v>
                </c:pt>
                <c:pt idx="4343">
                  <c:v>44719</c:v>
                </c:pt>
                <c:pt idx="4344">
                  <c:v>44720</c:v>
                </c:pt>
                <c:pt idx="4345">
                  <c:v>44721</c:v>
                </c:pt>
                <c:pt idx="4346">
                  <c:v>44722</c:v>
                </c:pt>
                <c:pt idx="4347">
                  <c:v>44723</c:v>
                </c:pt>
                <c:pt idx="4348">
                  <c:v>44724</c:v>
                </c:pt>
                <c:pt idx="4349">
                  <c:v>44725</c:v>
                </c:pt>
                <c:pt idx="4350">
                  <c:v>44726</c:v>
                </c:pt>
                <c:pt idx="4351">
                  <c:v>44727</c:v>
                </c:pt>
                <c:pt idx="4352">
                  <c:v>44728</c:v>
                </c:pt>
                <c:pt idx="4353">
                  <c:v>44729</c:v>
                </c:pt>
                <c:pt idx="4354">
                  <c:v>44730</c:v>
                </c:pt>
                <c:pt idx="4355">
                  <c:v>44731</c:v>
                </c:pt>
                <c:pt idx="4356">
                  <c:v>44732</c:v>
                </c:pt>
                <c:pt idx="4357">
                  <c:v>44733</c:v>
                </c:pt>
                <c:pt idx="4358">
                  <c:v>44734</c:v>
                </c:pt>
                <c:pt idx="4359">
                  <c:v>44735</c:v>
                </c:pt>
                <c:pt idx="4360">
                  <c:v>44736</c:v>
                </c:pt>
                <c:pt idx="4361">
                  <c:v>44737</c:v>
                </c:pt>
                <c:pt idx="4362">
                  <c:v>44738</c:v>
                </c:pt>
                <c:pt idx="4363">
                  <c:v>44739</c:v>
                </c:pt>
                <c:pt idx="4364">
                  <c:v>44740</c:v>
                </c:pt>
                <c:pt idx="4365">
                  <c:v>44741</c:v>
                </c:pt>
                <c:pt idx="4366">
                  <c:v>44742</c:v>
                </c:pt>
                <c:pt idx="4367">
                  <c:v>44743</c:v>
                </c:pt>
                <c:pt idx="4368">
                  <c:v>44744</c:v>
                </c:pt>
                <c:pt idx="4369">
                  <c:v>44745</c:v>
                </c:pt>
                <c:pt idx="4370">
                  <c:v>44746</c:v>
                </c:pt>
                <c:pt idx="4371">
                  <c:v>44747</c:v>
                </c:pt>
                <c:pt idx="4372">
                  <c:v>44748</c:v>
                </c:pt>
                <c:pt idx="4373">
                  <c:v>44749</c:v>
                </c:pt>
                <c:pt idx="4374">
                  <c:v>44750</c:v>
                </c:pt>
                <c:pt idx="4375">
                  <c:v>44751</c:v>
                </c:pt>
                <c:pt idx="4376">
                  <c:v>44752</c:v>
                </c:pt>
                <c:pt idx="4377">
                  <c:v>44753</c:v>
                </c:pt>
                <c:pt idx="4378">
                  <c:v>44754</c:v>
                </c:pt>
                <c:pt idx="4379">
                  <c:v>44755</c:v>
                </c:pt>
                <c:pt idx="4380">
                  <c:v>44756</c:v>
                </c:pt>
                <c:pt idx="4381">
                  <c:v>44757</c:v>
                </c:pt>
                <c:pt idx="4382">
                  <c:v>44758</c:v>
                </c:pt>
                <c:pt idx="4383">
                  <c:v>44759</c:v>
                </c:pt>
                <c:pt idx="4384">
                  <c:v>44760</c:v>
                </c:pt>
                <c:pt idx="4385">
                  <c:v>44761</c:v>
                </c:pt>
                <c:pt idx="4386">
                  <c:v>44762</c:v>
                </c:pt>
                <c:pt idx="4387">
                  <c:v>44763</c:v>
                </c:pt>
                <c:pt idx="4388">
                  <c:v>44764</c:v>
                </c:pt>
                <c:pt idx="4389">
                  <c:v>44765</c:v>
                </c:pt>
                <c:pt idx="4390">
                  <c:v>44766</c:v>
                </c:pt>
                <c:pt idx="4391">
                  <c:v>44767</c:v>
                </c:pt>
                <c:pt idx="4392">
                  <c:v>44768</c:v>
                </c:pt>
                <c:pt idx="4393">
                  <c:v>44769</c:v>
                </c:pt>
                <c:pt idx="4394">
                  <c:v>44770</c:v>
                </c:pt>
                <c:pt idx="4395">
                  <c:v>44771</c:v>
                </c:pt>
                <c:pt idx="4396">
                  <c:v>44772</c:v>
                </c:pt>
                <c:pt idx="4397">
                  <c:v>44773</c:v>
                </c:pt>
                <c:pt idx="4398">
                  <c:v>44774</c:v>
                </c:pt>
                <c:pt idx="4399">
                  <c:v>44775</c:v>
                </c:pt>
                <c:pt idx="4400">
                  <c:v>44776</c:v>
                </c:pt>
                <c:pt idx="4401">
                  <c:v>44777</c:v>
                </c:pt>
                <c:pt idx="4402">
                  <c:v>44778</c:v>
                </c:pt>
                <c:pt idx="4403">
                  <c:v>44779</c:v>
                </c:pt>
                <c:pt idx="4404">
                  <c:v>44780</c:v>
                </c:pt>
                <c:pt idx="4405">
                  <c:v>44781</c:v>
                </c:pt>
                <c:pt idx="4406">
                  <c:v>44782</c:v>
                </c:pt>
                <c:pt idx="4407">
                  <c:v>44783</c:v>
                </c:pt>
                <c:pt idx="4408">
                  <c:v>44784</c:v>
                </c:pt>
                <c:pt idx="4409">
                  <c:v>44785</c:v>
                </c:pt>
                <c:pt idx="4410">
                  <c:v>44786</c:v>
                </c:pt>
                <c:pt idx="4411">
                  <c:v>44787</c:v>
                </c:pt>
                <c:pt idx="4412">
                  <c:v>44788</c:v>
                </c:pt>
                <c:pt idx="4413">
                  <c:v>44789</c:v>
                </c:pt>
                <c:pt idx="4414">
                  <c:v>44790</c:v>
                </c:pt>
                <c:pt idx="4415">
                  <c:v>44791</c:v>
                </c:pt>
                <c:pt idx="4416">
                  <c:v>44792</c:v>
                </c:pt>
                <c:pt idx="4417">
                  <c:v>44793</c:v>
                </c:pt>
                <c:pt idx="4418">
                  <c:v>44794</c:v>
                </c:pt>
                <c:pt idx="4419">
                  <c:v>44795</c:v>
                </c:pt>
                <c:pt idx="4420">
                  <c:v>44796</c:v>
                </c:pt>
                <c:pt idx="4421">
                  <c:v>44797</c:v>
                </c:pt>
                <c:pt idx="4422">
                  <c:v>44798</c:v>
                </c:pt>
                <c:pt idx="4423">
                  <c:v>44799</c:v>
                </c:pt>
                <c:pt idx="4424">
                  <c:v>44800</c:v>
                </c:pt>
                <c:pt idx="4425">
                  <c:v>44801</c:v>
                </c:pt>
                <c:pt idx="4426">
                  <c:v>44802</c:v>
                </c:pt>
                <c:pt idx="4427">
                  <c:v>44803</c:v>
                </c:pt>
                <c:pt idx="4428">
                  <c:v>44804</c:v>
                </c:pt>
                <c:pt idx="4429">
                  <c:v>44805</c:v>
                </c:pt>
                <c:pt idx="4430">
                  <c:v>44806</c:v>
                </c:pt>
                <c:pt idx="4431">
                  <c:v>44807</c:v>
                </c:pt>
                <c:pt idx="4432">
                  <c:v>44808</c:v>
                </c:pt>
                <c:pt idx="4433">
                  <c:v>44809</c:v>
                </c:pt>
                <c:pt idx="4434">
                  <c:v>44810</c:v>
                </c:pt>
                <c:pt idx="4435">
                  <c:v>44811</c:v>
                </c:pt>
                <c:pt idx="4436">
                  <c:v>44812</c:v>
                </c:pt>
                <c:pt idx="4437">
                  <c:v>44813</c:v>
                </c:pt>
                <c:pt idx="4438">
                  <c:v>44814</c:v>
                </c:pt>
                <c:pt idx="4439">
                  <c:v>44815</c:v>
                </c:pt>
                <c:pt idx="4440">
                  <c:v>44816</c:v>
                </c:pt>
                <c:pt idx="4441">
                  <c:v>44817</c:v>
                </c:pt>
                <c:pt idx="4442">
                  <c:v>44818</c:v>
                </c:pt>
                <c:pt idx="4443">
                  <c:v>44819</c:v>
                </c:pt>
                <c:pt idx="4444">
                  <c:v>44820</c:v>
                </c:pt>
                <c:pt idx="4445">
                  <c:v>44821</c:v>
                </c:pt>
                <c:pt idx="4446">
                  <c:v>44822</c:v>
                </c:pt>
                <c:pt idx="4447">
                  <c:v>44823</c:v>
                </c:pt>
                <c:pt idx="4448">
                  <c:v>44824</c:v>
                </c:pt>
                <c:pt idx="4449">
                  <c:v>44825</c:v>
                </c:pt>
                <c:pt idx="4450">
                  <c:v>44826</c:v>
                </c:pt>
                <c:pt idx="4451">
                  <c:v>44827</c:v>
                </c:pt>
                <c:pt idx="4452">
                  <c:v>44828</c:v>
                </c:pt>
                <c:pt idx="4453">
                  <c:v>44829</c:v>
                </c:pt>
                <c:pt idx="4454">
                  <c:v>44830</c:v>
                </c:pt>
                <c:pt idx="4455">
                  <c:v>44831</c:v>
                </c:pt>
                <c:pt idx="4456">
                  <c:v>44832</c:v>
                </c:pt>
                <c:pt idx="4457">
                  <c:v>44833</c:v>
                </c:pt>
                <c:pt idx="4458">
                  <c:v>44834</c:v>
                </c:pt>
                <c:pt idx="4459">
                  <c:v>44835</c:v>
                </c:pt>
                <c:pt idx="4460">
                  <c:v>44836</c:v>
                </c:pt>
                <c:pt idx="4461">
                  <c:v>44837</c:v>
                </c:pt>
                <c:pt idx="4462">
                  <c:v>44838</c:v>
                </c:pt>
                <c:pt idx="4463">
                  <c:v>44839</c:v>
                </c:pt>
                <c:pt idx="4464">
                  <c:v>44840</c:v>
                </c:pt>
                <c:pt idx="4465">
                  <c:v>44841</c:v>
                </c:pt>
                <c:pt idx="4466">
                  <c:v>44842</c:v>
                </c:pt>
                <c:pt idx="4467">
                  <c:v>44843</c:v>
                </c:pt>
                <c:pt idx="4468">
                  <c:v>44844</c:v>
                </c:pt>
                <c:pt idx="4469">
                  <c:v>44845</c:v>
                </c:pt>
                <c:pt idx="4470">
                  <c:v>44846</c:v>
                </c:pt>
                <c:pt idx="4471">
                  <c:v>44847</c:v>
                </c:pt>
                <c:pt idx="4472">
                  <c:v>44848</c:v>
                </c:pt>
                <c:pt idx="4473">
                  <c:v>44849</c:v>
                </c:pt>
                <c:pt idx="4474">
                  <c:v>44850</c:v>
                </c:pt>
                <c:pt idx="4475">
                  <c:v>44851</c:v>
                </c:pt>
                <c:pt idx="4476">
                  <c:v>44852</c:v>
                </c:pt>
                <c:pt idx="4477">
                  <c:v>44853</c:v>
                </c:pt>
                <c:pt idx="4478">
                  <c:v>44854</c:v>
                </c:pt>
                <c:pt idx="4479">
                  <c:v>44855</c:v>
                </c:pt>
                <c:pt idx="4480">
                  <c:v>44856</c:v>
                </c:pt>
                <c:pt idx="4481">
                  <c:v>44857</c:v>
                </c:pt>
                <c:pt idx="4482">
                  <c:v>44858</c:v>
                </c:pt>
                <c:pt idx="4483">
                  <c:v>44859</c:v>
                </c:pt>
                <c:pt idx="4484">
                  <c:v>44860</c:v>
                </c:pt>
                <c:pt idx="4485">
                  <c:v>44861</c:v>
                </c:pt>
                <c:pt idx="4486">
                  <c:v>44862</c:v>
                </c:pt>
                <c:pt idx="4487">
                  <c:v>44863</c:v>
                </c:pt>
                <c:pt idx="4488">
                  <c:v>44864</c:v>
                </c:pt>
                <c:pt idx="4489">
                  <c:v>44865</c:v>
                </c:pt>
                <c:pt idx="4490">
                  <c:v>44866</c:v>
                </c:pt>
                <c:pt idx="4491">
                  <c:v>44867</c:v>
                </c:pt>
                <c:pt idx="4492">
                  <c:v>44868</c:v>
                </c:pt>
                <c:pt idx="4493">
                  <c:v>44869</c:v>
                </c:pt>
                <c:pt idx="4494">
                  <c:v>44870</c:v>
                </c:pt>
                <c:pt idx="4495">
                  <c:v>44871</c:v>
                </c:pt>
                <c:pt idx="4496">
                  <c:v>44872</c:v>
                </c:pt>
                <c:pt idx="4497">
                  <c:v>44873</c:v>
                </c:pt>
                <c:pt idx="4498">
                  <c:v>44874</c:v>
                </c:pt>
                <c:pt idx="4499">
                  <c:v>44875</c:v>
                </c:pt>
                <c:pt idx="4500">
                  <c:v>44876</c:v>
                </c:pt>
                <c:pt idx="4501">
                  <c:v>44877</c:v>
                </c:pt>
                <c:pt idx="4502">
                  <c:v>44878</c:v>
                </c:pt>
                <c:pt idx="4503">
                  <c:v>44879</c:v>
                </c:pt>
                <c:pt idx="4504">
                  <c:v>44880</c:v>
                </c:pt>
                <c:pt idx="4505">
                  <c:v>44881</c:v>
                </c:pt>
                <c:pt idx="4506">
                  <c:v>44882</c:v>
                </c:pt>
                <c:pt idx="4507">
                  <c:v>44883</c:v>
                </c:pt>
                <c:pt idx="4508">
                  <c:v>44884</c:v>
                </c:pt>
                <c:pt idx="4509">
                  <c:v>44885</c:v>
                </c:pt>
                <c:pt idx="4510">
                  <c:v>44886</c:v>
                </c:pt>
                <c:pt idx="4511">
                  <c:v>44887</c:v>
                </c:pt>
                <c:pt idx="4512">
                  <c:v>44888</c:v>
                </c:pt>
                <c:pt idx="4513">
                  <c:v>44889</c:v>
                </c:pt>
                <c:pt idx="4514">
                  <c:v>44890</c:v>
                </c:pt>
                <c:pt idx="4515">
                  <c:v>44891</c:v>
                </c:pt>
                <c:pt idx="4516">
                  <c:v>44892</c:v>
                </c:pt>
                <c:pt idx="4517">
                  <c:v>44893</c:v>
                </c:pt>
                <c:pt idx="4518">
                  <c:v>44894</c:v>
                </c:pt>
                <c:pt idx="4519">
                  <c:v>44895</c:v>
                </c:pt>
                <c:pt idx="4520">
                  <c:v>44896</c:v>
                </c:pt>
                <c:pt idx="4521">
                  <c:v>44897</c:v>
                </c:pt>
                <c:pt idx="4522">
                  <c:v>44898</c:v>
                </c:pt>
                <c:pt idx="4523">
                  <c:v>44899</c:v>
                </c:pt>
                <c:pt idx="4524">
                  <c:v>44900</c:v>
                </c:pt>
                <c:pt idx="4525">
                  <c:v>44901</c:v>
                </c:pt>
                <c:pt idx="4526">
                  <c:v>44902</c:v>
                </c:pt>
                <c:pt idx="4527">
                  <c:v>44903</c:v>
                </c:pt>
                <c:pt idx="4528">
                  <c:v>44904</c:v>
                </c:pt>
                <c:pt idx="4529">
                  <c:v>44905</c:v>
                </c:pt>
                <c:pt idx="4530">
                  <c:v>44906</c:v>
                </c:pt>
                <c:pt idx="4531">
                  <c:v>44907</c:v>
                </c:pt>
                <c:pt idx="4532">
                  <c:v>44908</c:v>
                </c:pt>
                <c:pt idx="4533">
                  <c:v>44909</c:v>
                </c:pt>
                <c:pt idx="4534">
                  <c:v>44910</c:v>
                </c:pt>
                <c:pt idx="4535">
                  <c:v>44911</c:v>
                </c:pt>
                <c:pt idx="4536">
                  <c:v>44912</c:v>
                </c:pt>
                <c:pt idx="4537">
                  <c:v>44913</c:v>
                </c:pt>
                <c:pt idx="4538">
                  <c:v>44914</c:v>
                </c:pt>
                <c:pt idx="4539">
                  <c:v>44915</c:v>
                </c:pt>
                <c:pt idx="4540">
                  <c:v>44916</c:v>
                </c:pt>
                <c:pt idx="4541">
                  <c:v>44917</c:v>
                </c:pt>
                <c:pt idx="4542">
                  <c:v>44918</c:v>
                </c:pt>
                <c:pt idx="4543">
                  <c:v>44919</c:v>
                </c:pt>
                <c:pt idx="4544">
                  <c:v>44920</c:v>
                </c:pt>
                <c:pt idx="4545">
                  <c:v>44921</c:v>
                </c:pt>
                <c:pt idx="4546">
                  <c:v>44922</c:v>
                </c:pt>
                <c:pt idx="4547">
                  <c:v>44923</c:v>
                </c:pt>
                <c:pt idx="4548">
                  <c:v>44924</c:v>
                </c:pt>
                <c:pt idx="4549">
                  <c:v>44925</c:v>
                </c:pt>
                <c:pt idx="4550">
                  <c:v>44926</c:v>
                </c:pt>
                <c:pt idx="4551">
                  <c:v>44927</c:v>
                </c:pt>
                <c:pt idx="4552">
                  <c:v>44928</c:v>
                </c:pt>
                <c:pt idx="4553">
                  <c:v>44929</c:v>
                </c:pt>
                <c:pt idx="4554">
                  <c:v>44930</c:v>
                </c:pt>
                <c:pt idx="4555">
                  <c:v>44931</c:v>
                </c:pt>
                <c:pt idx="4556">
                  <c:v>44932</c:v>
                </c:pt>
                <c:pt idx="4557">
                  <c:v>44933</c:v>
                </c:pt>
                <c:pt idx="4558">
                  <c:v>44934</c:v>
                </c:pt>
                <c:pt idx="4559">
                  <c:v>44935</c:v>
                </c:pt>
                <c:pt idx="4560">
                  <c:v>44936</c:v>
                </c:pt>
                <c:pt idx="4561">
                  <c:v>44937</c:v>
                </c:pt>
                <c:pt idx="4562">
                  <c:v>44938</c:v>
                </c:pt>
                <c:pt idx="4563">
                  <c:v>44939</c:v>
                </c:pt>
                <c:pt idx="4564">
                  <c:v>44940</c:v>
                </c:pt>
                <c:pt idx="4565">
                  <c:v>44941</c:v>
                </c:pt>
                <c:pt idx="4566">
                  <c:v>44942</c:v>
                </c:pt>
                <c:pt idx="4567">
                  <c:v>44943</c:v>
                </c:pt>
                <c:pt idx="4568">
                  <c:v>44944</c:v>
                </c:pt>
                <c:pt idx="4569">
                  <c:v>44945</c:v>
                </c:pt>
                <c:pt idx="4570">
                  <c:v>44946</c:v>
                </c:pt>
                <c:pt idx="4571">
                  <c:v>44947</c:v>
                </c:pt>
                <c:pt idx="4572">
                  <c:v>44948</c:v>
                </c:pt>
                <c:pt idx="4573">
                  <c:v>44949</c:v>
                </c:pt>
                <c:pt idx="4574">
                  <c:v>44950</c:v>
                </c:pt>
                <c:pt idx="4575">
                  <c:v>44951</c:v>
                </c:pt>
                <c:pt idx="4576">
                  <c:v>44952</c:v>
                </c:pt>
                <c:pt idx="4577">
                  <c:v>44953</c:v>
                </c:pt>
                <c:pt idx="4578">
                  <c:v>44954</c:v>
                </c:pt>
                <c:pt idx="4579">
                  <c:v>44955</c:v>
                </c:pt>
                <c:pt idx="4580">
                  <c:v>44956</c:v>
                </c:pt>
                <c:pt idx="4581">
                  <c:v>44957</c:v>
                </c:pt>
                <c:pt idx="4582">
                  <c:v>44958</c:v>
                </c:pt>
                <c:pt idx="4583">
                  <c:v>44959</c:v>
                </c:pt>
                <c:pt idx="4584">
                  <c:v>44960</c:v>
                </c:pt>
                <c:pt idx="4585">
                  <c:v>44961</c:v>
                </c:pt>
                <c:pt idx="4586">
                  <c:v>44962</c:v>
                </c:pt>
                <c:pt idx="4587">
                  <c:v>44963</c:v>
                </c:pt>
                <c:pt idx="4588">
                  <c:v>44964</c:v>
                </c:pt>
                <c:pt idx="4589">
                  <c:v>44965</c:v>
                </c:pt>
                <c:pt idx="4590">
                  <c:v>44966</c:v>
                </c:pt>
                <c:pt idx="4591">
                  <c:v>44967</c:v>
                </c:pt>
                <c:pt idx="4592">
                  <c:v>44968</c:v>
                </c:pt>
                <c:pt idx="4593">
                  <c:v>44969</c:v>
                </c:pt>
                <c:pt idx="4594">
                  <c:v>44970</c:v>
                </c:pt>
                <c:pt idx="4595">
                  <c:v>44971</c:v>
                </c:pt>
                <c:pt idx="4596">
                  <c:v>44972</c:v>
                </c:pt>
                <c:pt idx="4597">
                  <c:v>44973</c:v>
                </c:pt>
                <c:pt idx="4598">
                  <c:v>44974</c:v>
                </c:pt>
                <c:pt idx="4599">
                  <c:v>44975</c:v>
                </c:pt>
                <c:pt idx="4600">
                  <c:v>44976</c:v>
                </c:pt>
                <c:pt idx="4601">
                  <c:v>44977</c:v>
                </c:pt>
                <c:pt idx="4602">
                  <c:v>44978</c:v>
                </c:pt>
                <c:pt idx="4603">
                  <c:v>44979</c:v>
                </c:pt>
                <c:pt idx="4604">
                  <c:v>44980</c:v>
                </c:pt>
                <c:pt idx="4605">
                  <c:v>44981</c:v>
                </c:pt>
                <c:pt idx="4606">
                  <c:v>44982</c:v>
                </c:pt>
                <c:pt idx="4607">
                  <c:v>44983</c:v>
                </c:pt>
                <c:pt idx="4608">
                  <c:v>44984</c:v>
                </c:pt>
                <c:pt idx="4609">
                  <c:v>44985</c:v>
                </c:pt>
                <c:pt idx="4610">
                  <c:v>44986</c:v>
                </c:pt>
                <c:pt idx="4611">
                  <c:v>44987</c:v>
                </c:pt>
                <c:pt idx="4612">
                  <c:v>44988</c:v>
                </c:pt>
                <c:pt idx="4613">
                  <c:v>44989</c:v>
                </c:pt>
                <c:pt idx="4614">
                  <c:v>44990</c:v>
                </c:pt>
                <c:pt idx="4615">
                  <c:v>44991</c:v>
                </c:pt>
                <c:pt idx="4616">
                  <c:v>44992</c:v>
                </c:pt>
                <c:pt idx="4617">
                  <c:v>44993</c:v>
                </c:pt>
                <c:pt idx="4618">
                  <c:v>44994</c:v>
                </c:pt>
                <c:pt idx="4619">
                  <c:v>44995</c:v>
                </c:pt>
                <c:pt idx="4620">
                  <c:v>44996</c:v>
                </c:pt>
                <c:pt idx="4621">
                  <c:v>44997</c:v>
                </c:pt>
                <c:pt idx="4622">
                  <c:v>44998</c:v>
                </c:pt>
                <c:pt idx="4623">
                  <c:v>44999</c:v>
                </c:pt>
                <c:pt idx="4624">
                  <c:v>45000</c:v>
                </c:pt>
                <c:pt idx="4625">
                  <c:v>45001</c:v>
                </c:pt>
                <c:pt idx="4626">
                  <c:v>45002</c:v>
                </c:pt>
                <c:pt idx="4627">
                  <c:v>45003</c:v>
                </c:pt>
                <c:pt idx="4628">
                  <c:v>45004</c:v>
                </c:pt>
                <c:pt idx="4629">
                  <c:v>45005</c:v>
                </c:pt>
                <c:pt idx="4630">
                  <c:v>45006</c:v>
                </c:pt>
                <c:pt idx="4631">
                  <c:v>45007</c:v>
                </c:pt>
                <c:pt idx="4632">
                  <c:v>45008</c:v>
                </c:pt>
                <c:pt idx="4633">
                  <c:v>45009</c:v>
                </c:pt>
                <c:pt idx="4634">
                  <c:v>45010</c:v>
                </c:pt>
                <c:pt idx="4635">
                  <c:v>45011</c:v>
                </c:pt>
                <c:pt idx="4636">
                  <c:v>45012</c:v>
                </c:pt>
                <c:pt idx="4637">
                  <c:v>45013</c:v>
                </c:pt>
                <c:pt idx="4638">
                  <c:v>45014</c:v>
                </c:pt>
                <c:pt idx="4639">
                  <c:v>45015</c:v>
                </c:pt>
                <c:pt idx="4640">
                  <c:v>45016</c:v>
                </c:pt>
                <c:pt idx="4641">
                  <c:v>45017</c:v>
                </c:pt>
                <c:pt idx="4642">
                  <c:v>45018</c:v>
                </c:pt>
                <c:pt idx="4643">
                  <c:v>45019</c:v>
                </c:pt>
                <c:pt idx="4644">
                  <c:v>45020</c:v>
                </c:pt>
                <c:pt idx="4645">
                  <c:v>45021</c:v>
                </c:pt>
                <c:pt idx="4646">
                  <c:v>45022</c:v>
                </c:pt>
                <c:pt idx="4647">
                  <c:v>45023</c:v>
                </c:pt>
                <c:pt idx="4648">
                  <c:v>45024</c:v>
                </c:pt>
                <c:pt idx="4649">
                  <c:v>45025</c:v>
                </c:pt>
                <c:pt idx="4650">
                  <c:v>45026</c:v>
                </c:pt>
                <c:pt idx="4651">
                  <c:v>45027</c:v>
                </c:pt>
                <c:pt idx="4652">
                  <c:v>45028</c:v>
                </c:pt>
                <c:pt idx="4653">
                  <c:v>45029</c:v>
                </c:pt>
                <c:pt idx="4654">
                  <c:v>45030</c:v>
                </c:pt>
                <c:pt idx="4655">
                  <c:v>45031</c:v>
                </c:pt>
                <c:pt idx="4656">
                  <c:v>45032</c:v>
                </c:pt>
                <c:pt idx="4657">
                  <c:v>45033</c:v>
                </c:pt>
                <c:pt idx="4658">
                  <c:v>45034</c:v>
                </c:pt>
                <c:pt idx="4659">
                  <c:v>45035</c:v>
                </c:pt>
                <c:pt idx="4660">
                  <c:v>45036</c:v>
                </c:pt>
                <c:pt idx="4661">
                  <c:v>45037</c:v>
                </c:pt>
                <c:pt idx="4662">
                  <c:v>45038</c:v>
                </c:pt>
                <c:pt idx="4663">
                  <c:v>45039</c:v>
                </c:pt>
                <c:pt idx="4664">
                  <c:v>45040</c:v>
                </c:pt>
                <c:pt idx="4665">
                  <c:v>45041</c:v>
                </c:pt>
                <c:pt idx="4666">
                  <c:v>45042</c:v>
                </c:pt>
                <c:pt idx="4667">
                  <c:v>45043</c:v>
                </c:pt>
                <c:pt idx="4668">
                  <c:v>45044</c:v>
                </c:pt>
                <c:pt idx="4669">
                  <c:v>45045</c:v>
                </c:pt>
                <c:pt idx="4670">
                  <c:v>45046</c:v>
                </c:pt>
                <c:pt idx="4671">
                  <c:v>45047</c:v>
                </c:pt>
                <c:pt idx="4672">
                  <c:v>45048</c:v>
                </c:pt>
                <c:pt idx="4673">
                  <c:v>45049</c:v>
                </c:pt>
                <c:pt idx="4674">
                  <c:v>45050</c:v>
                </c:pt>
                <c:pt idx="4675">
                  <c:v>45051</c:v>
                </c:pt>
                <c:pt idx="4676">
                  <c:v>45052</c:v>
                </c:pt>
                <c:pt idx="4677">
                  <c:v>45053</c:v>
                </c:pt>
                <c:pt idx="4678">
                  <c:v>45054</c:v>
                </c:pt>
                <c:pt idx="4679">
                  <c:v>45055</c:v>
                </c:pt>
                <c:pt idx="4680">
                  <c:v>45056</c:v>
                </c:pt>
                <c:pt idx="4681">
                  <c:v>45057</c:v>
                </c:pt>
                <c:pt idx="4682">
                  <c:v>45058</c:v>
                </c:pt>
                <c:pt idx="4683">
                  <c:v>45059</c:v>
                </c:pt>
                <c:pt idx="4684">
                  <c:v>45060</c:v>
                </c:pt>
                <c:pt idx="4685">
                  <c:v>45061</c:v>
                </c:pt>
                <c:pt idx="4686">
                  <c:v>45062</c:v>
                </c:pt>
                <c:pt idx="4687">
                  <c:v>45063</c:v>
                </c:pt>
                <c:pt idx="4688">
                  <c:v>45064</c:v>
                </c:pt>
                <c:pt idx="4689">
                  <c:v>45065</c:v>
                </c:pt>
                <c:pt idx="4690">
                  <c:v>45066</c:v>
                </c:pt>
                <c:pt idx="4691">
                  <c:v>45067</c:v>
                </c:pt>
                <c:pt idx="4692">
                  <c:v>45068</c:v>
                </c:pt>
                <c:pt idx="4693">
                  <c:v>45069</c:v>
                </c:pt>
                <c:pt idx="4694">
                  <c:v>45070</c:v>
                </c:pt>
                <c:pt idx="4695">
                  <c:v>45071</c:v>
                </c:pt>
                <c:pt idx="4696">
                  <c:v>45072</c:v>
                </c:pt>
                <c:pt idx="4697">
                  <c:v>45073</c:v>
                </c:pt>
                <c:pt idx="4698">
                  <c:v>45074</c:v>
                </c:pt>
                <c:pt idx="4699">
                  <c:v>45075</c:v>
                </c:pt>
                <c:pt idx="4700">
                  <c:v>45076</c:v>
                </c:pt>
                <c:pt idx="4701">
                  <c:v>45077</c:v>
                </c:pt>
                <c:pt idx="4702">
                  <c:v>45078</c:v>
                </c:pt>
                <c:pt idx="4703">
                  <c:v>45079</c:v>
                </c:pt>
                <c:pt idx="4704">
                  <c:v>45080</c:v>
                </c:pt>
                <c:pt idx="4705">
                  <c:v>45081</c:v>
                </c:pt>
                <c:pt idx="4706">
                  <c:v>45082</c:v>
                </c:pt>
                <c:pt idx="4707">
                  <c:v>45083</c:v>
                </c:pt>
                <c:pt idx="4708">
                  <c:v>45084</c:v>
                </c:pt>
                <c:pt idx="4709">
                  <c:v>45085</c:v>
                </c:pt>
                <c:pt idx="4710">
                  <c:v>45086</c:v>
                </c:pt>
                <c:pt idx="4711">
                  <c:v>45087</c:v>
                </c:pt>
                <c:pt idx="4712">
                  <c:v>45088</c:v>
                </c:pt>
                <c:pt idx="4713">
                  <c:v>45089</c:v>
                </c:pt>
                <c:pt idx="4714">
                  <c:v>45090</c:v>
                </c:pt>
                <c:pt idx="4715">
                  <c:v>45091</c:v>
                </c:pt>
                <c:pt idx="4716">
                  <c:v>45092</c:v>
                </c:pt>
                <c:pt idx="4717">
                  <c:v>45093</c:v>
                </c:pt>
                <c:pt idx="4718">
                  <c:v>45094</c:v>
                </c:pt>
                <c:pt idx="4719">
                  <c:v>45095</c:v>
                </c:pt>
                <c:pt idx="4720">
                  <c:v>45096</c:v>
                </c:pt>
                <c:pt idx="4721">
                  <c:v>45097</c:v>
                </c:pt>
                <c:pt idx="4722">
                  <c:v>45098</c:v>
                </c:pt>
                <c:pt idx="4723">
                  <c:v>45099</c:v>
                </c:pt>
                <c:pt idx="4724">
                  <c:v>45100</c:v>
                </c:pt>
                <c:pt idx="4725">
                  <c:v>45101</c:v>
                </c:pt>
                <c:pt idx="4726">
                  <c:v>45102</c:v>
                </c:pt>
                <c:pt idx="4727">
                  <c:v>45103</c:v>
                </c:pt>
                <c:pt idx="4728">
                  <c:v>45104</c:v>
                </c:pt>
                <c:pt idx="4729">
                  <c:v>45105</c:v>
                </c:pt>
                <c:pt idx="4730">
                  <c:v>45106</c:v>
                </c:pt>
                <c:pt idx="4731">
                  <c:v>45107</c:v>
                </c:pt>
                <c:pt idx="4732">
                  <c:v>45108</c:v>
                </c:pt>
                <c:pt idx="4733">
                  <c:v>45109</c:v>
                </c:pt>
                <c:pt idx="4734">
                  <c:v>45110</c:v>
                </c:pt>
                <c:pt idx="4735">
                  <c:v>45111</c:v>
                </c:pt>
                <c:pt idx="4736">
                  <c:v>45112</c:v>
                </c:pt>
                <c:pt idx="4737">
                  <c:v>45113</c:v>
                </c:pt>
                <c:pt idx="4738">
                  <c:v>45114</c:v>
                </c:pt>
                <c:pt idx="4739">
                  <c:v>45115</c:v>
                </c:pt>
                <c:pt idx="4740">
                  <c:v>45116</c:v>
                </c:pt>
                <c:pt idx="4741">
                  <c:v>45117</c:v>
                </c:pt>
                <c:pt idx="4742">
                  <c:v>45118</c:v>
                </c:pt>
                <c:pt idx="4743">
                  <c:v>45119</c:v>
                </c:pt>
                <c:pt idx="4744">
                  <c:v>45120</c:v>
                </c:pt>
                <c:pt idx="4745">
                  <c:v>45121</c:v>
                </c:pt>
                <c:pt idx="4746">
                  <c:v>45122</c:v>
                </c:pt>
                <c:pt idx="4747">
                  <c:v>45123</c:v>
                </c:pt>
                <c:pt idx="4748">
                  <c:v>45124</c:v>
                </c:pt>
                <c:pt idx="4749">
                  <c:v>45125</c:v>
                </c:pt>
                <c:pt idx="4750">
                  <c:v>45126</c:v>
                </c:pt>
                <c:pt idx="4751">
                  <c:v>45127</c:v>
                </c:pt>
                <c:pt idx="4752">
                  <c:v>45128</c:v>
                </c:pt>
                <c:pt idx="4753">
                  <c:v>45129</c:v>
                </c:pt>
                <c:pt idx="4754">
                  <c:v>45130</c:v>
                </c:pt>
                <c:pt idx="4755">
                  <c:v>45131</c:v>
                </c:pt>
                <c:pt idx="4756">
                  <c:v>45132</c:v>
                </c:pt>
                <c:pt idx="4757">
                  <c:v>45133</c:v>
                </c:pt>
                <c:pt idx="4758">
                  <c:v>45134</c:v>
                </c:pt>
                <c:pt idx="4759">
                  <c:v>45135</c:v>
                </c:pt>
                <c:pt idx="4760">
                  <c:v>45136</c:v>
                </c:pt>
                <c:pt idx="4761">
                  <c:v>45137</c:v>
                </c:pt>
                <c:pt idx="4762">
                  <c:v>45138</c:v>
                </c:pt>
                <c:pt idx="4763">
                  <c:v>45139</c:v>
                </c:pt>
                <c:pt idx="4764">
                  <c:v>45140</c:v>
                </c:pt>
                <c:pt idx="4765">
                  <c:v>45141</c:v>
                </c:pt>
                <c:pt idx="4766">
                  <c:v>45142</c:v>
                </c:pt>
                <c:pt idx="4767">
                  <c:v>45143</c:v>
                </c:pt>
                <c:pt idx="4768">
                  <c:v>45144</c:v>
                </c:pt>
                <c:pt idx="4769">
                  <c:v>45145</c:v>
                </c:pt>
                <c:pt idx="4770">
                  <c:v>45146</c:v>
                </c:pt>
                <c:pt idx="4771">
                  <c:v>45147</c:v>
                </c:pt>
                <c:pt idx="4772">
                  <c:v>45148</c:v>
                </c:pt>
                <c:pt idx="4773">
                  <c:v>45149</c:v>
                </c:pt>
                <c:pt idx="4774">
                  <c:v>45150</c:v>
                </c:pt>
                <c:pt idx="4775">
                  <c:v>45151</c:v>
                </c:pt>
                <c:pt idx="4776">
                  <c:v>45152</c:v>
                </c:pt>
                <c:pt idx="4777">
                  <c:v>45153</c:v>
                </c:pt>
                <c:pt idx="4778">
                  <c:v>45154</c:v>
                </c:pt>
                <c:pt idx="4779">
                  <c:v>45155</c:v>
                </c:pt>
                <c:pt idx="4780">
                  <c:v>45156</c:v>
                </c:pt>
                <c:pt idx="4781">
                  <c:v>45157</c:v>
                </c:pt>
                <c:pt idx="4782">
                  <c:v>45158</c:v>
                </c:pt>
                <c:pt idx="4783">
                  <c:v>45159</c:v>
                </c:pt>
                <c:pt idx="4784">
                  <c:v>45160</c:v>
                </c:pt>
                <c:pt idx="4785">
                  <c:v>45161</c:v>
                </c:pt>
                <c:pt idx="4786">
                  <c:v>45162</c:v>
                </c:pt>
                <c:pt idx="4787">
                  <c:v>45163</c:v>
                </c:pt>
                <c:pt idx="4788">
                  <c:v>45164</c:v>
                </c:pt>
                <c:pt idx="4789">
                  <c:v>45165</c:v>
                </c:pt>
                <c:pt idx="4790">
                  <c:v>45166</c:v>
                </c:pt>
                <c:pt idx="4791">
                  <c:v>45167</c:v>
                </c:pt>
                <c:pt idx="4792">
                  <c:v>45168</c:v>
                </c:pt>
                <c:pt idx="4793">
                  <c:v>45169</c:v>
                </c:pt>
                <c:pt idx="4794">
                  <c:v>45170</c:v>
                </c:pt>
                <c:pt idx="4795">
                  <c:v>45171</c:v>
                </c:pt>
                <c:pt idx="4796">
                  <c:v>45172</c:v>
                </c:pt>
                <c:pt idx="4797">
                  <c:v>45173</c:v>
                </c:pt>
                <c:pt idx="4798">
                  <c:v>45174</c:v>
                </c:pt>
                <c:pt idx="4799">
                  <c:v>45175</c:v>
                </c:pt>
                <c:pt idx="4800">
                  <c:v>45176</c:v>
                </c:pt>
                <c:pt idx="4801">
                  <c:v>45177</c:v>
                </c:pt>
                <c:pt idx="4802">
                  <c:v>45178</c:v>
                </c:pt>
                <c:pt idx="4803">
                  <c:v>45179</c:v>
                </c:pt>
                <c:pt idx="4804">
                  <c:v>45180</c:v>
                </c:pt>
                <c:pt idx="4805">
                  <c:v>45181</c:v>
                </c:pt>
                <c:pt idx="4806">
                  <c:v>45182</c:v>
                </c:pt>
                <c:pt idx="4807">
                  <c:v>45183</c:v>
                </c:pt>
                <c:pt idx="4808">
                  <c:v>45184</c:v>
                </c:pt>
                <c:pt idx="4809">
                  <c:v>45185</c:v>
                </c:pt>
                <c:pt idx="4810">
                  <c:v>45186</c:v>
                </c:pt>
                <c:pt idx="4811">
                  <c:v>45187</c:v>
                </c:pt>
                <c:pt idx="4812">
                  <c:v>45188</c:v>
                </c:pt>
                <c:pt idx="4813">
                  <c:v>45189</c:v>
                </c:pt>
                <c:pt idx="4814">
                  <c:v>45190</c:v>
                </c:pt>
                <c:pt idx="4815">
                  <c:v>45191</c:v>
                </c:pt>
                <c:pt idx="4816">
                  <c:v>45192</c:v>
                </c:pt>
                <c:pt idx="4817">
                  <c:v>45193</c:v>
                </c:pt>
                <c:pt idx="4818">
                  <c:v>45194</c:v>
                </c:pt>
                <c:pt idx="4819">
                  <c:v>45195</c:v>
                </c:pt>
                <c:pt idx="4820">
                  <c:v>45196</c:v>
                </c:pt>
                <c:pt idx="4821">
                  <c:v>45197</c:v>
                </c:pt>
                <c:pt idx="4822">
                  <c:v>45198</c:v>
                </c:pt>
                <c:pt idx="4823">
                  <c:v>45199</c:v>
                </c:pt>
                <c:pt idx="4824">
                  <c:v>45200</c:v>
                </c:pt>
                <c:pt idx="4825">
                  <c:v>45201</c:v>
                </c:pt>
                <c:pt idx="4826">
                  <c:v>45202</c:v>
                </c:pt>
                <c:pt idx="4827">
                  <c:v>45203</c:v>
                </c:pt>
                <c:pt idx="4828">
                  <c:v>45204</c:v>
                </c:pt>
                <c:pt idx="4829">
                  <c:v>45205</c:v>
                </c:pt>
                <c:pt idx="4830">
                  <c:v>45206</c:v>
                </c:pt>
                <c:pt idx="4831">
                  <c:v>45207</c:v>
                </c:pt>
                <c:pt idx="4832">
                  <c:v>45208</c:v>
                </c:pt>
                <c:pt idx="4833">
                  <c:v>45209</c:v>
                </c:pt>
                <c:pt idx="4834">
                  <c:v>45210</c:v>
                </c:pt>
                <c:pt idx="4835">
                  <c:v>45211</c:v>
                </c:pt>
                <c:pt idx="4836">
                  <c:v>45212</c:v>
                </c:pt>
                <c:pt idx="4837">
                  <c:v>45213</c:v>
                </c:pt>
                <c:pt idx="4838">
                  <c:v>45214</c:v>
                </c:pt>
                <c:pt idx="4839">
                  <c:v>45215</c:v>
                </c:pt>
                <c:pt idx="4840">
                  <c:v>45216</c:v>
                </c:pt>
                <c:pt idx="4841">
                  <c:v>45217</c:v>
                </c:pt>
                <c:pt idx="4842">
                  <c:v>45218</c:v>
                </c:pt>
                <c:pt idx="4843">
                  <c:v>45219</c:v>
                </c:pt>
                <c:pt idx="4844">
                  <c:v>45220</c:v>
                </c:pt>
                <c:pt idx="4845">
                  <c:v>45221</c:v>
                </c:pt>
                <c:pt idx="4846">
                  <c:v>45222</c:v>
                </c:pt>
                <c:pt idx="4847">
                  <c:v>45223</c:v>
                </c:pt>
                <c:pt idx="4848">
                  <c:v>45224</c:v>
                </c:pt>
                <c:pt idx="4849">
                  <c:v>45225</c:v>
                </c:pt>
                <c:pt idx="4850">
                  <c:v>45226</c:v>
                </c:pt>
                <c:pt idx="4851">
                  <c:v>45227</c:v>
                </c:pt>
                <c:pt idx="4852">
                  <c:v>45228</c:v>
                </c:pt>
                <c:pt idx="4853">
                  <c:v>45229</c:v>
                </c:pt>
                <c:pt idx="4854">
                  <c:v>45230</c:v>
                </c:pt>
                <c:pt idx="4855">
                  <c:v>45231</c:v>
                </c:pt>
                <c:pt idx="4856">
                  <c:v>45232</c:v>
                </c:pt>
                <c:pt idx="4857">
                  <c:v>45233</c:v>
                </c:pt>
                <c:pt idx="4858">
                  <c:v>45234</c:v>
                </c:pt>
                <c:pt idx="4859">
                  <c:v>45235</c:v>
                </c:pt>
                <c:pt idx="4860">
                  <c:v>45236</c:v>
                </c:pt>
                <c:pt idx="4861">
                  <c:v>45237</c:v>
                </c:pt>
                <c:pt idx="4862">
                  <c:v>45238</c:v>
                </c:pt>
                <c:pt idx="4863">
                  <c:v>45239</c:v>
                </c:pt>
                <c:pt idx="4864">
                  <c:v>45240</c:v>
                </c:pt>
                <c:pt idx="4865">
                  <c:v>45241</c:v>
                </c:pt>
                <c:pt idx="4866">
                  <c:v>45242</c:v>
                </c:pt>
                <c:pt idx="4867">
                  <c:v>45243</c:v>
                </c:pt>
                <c:pt idx="4868">
                  <c:v>45244</c:v>
                </c:pt>
                <c:pt idx="4869">
                  <c:v>45245</c:v>
                </c:pt>
                <c:pt idx="4870">
                  <c:v>45246</c:v>
                </c:pt>
                <c:pt idx="4871">
                  <c:v>45247</c:v>
                </c:pt>
                <c:pt idx="4872">
                  <c:v>45248</c:v>
                </c:pt>
                <c:pt idx="4873">
                  <c:v>45249</c:v>
                </c:pt>
                <c:pt idx="4874">
                  <c:v>45250</c:v>
                </c:pt>
                <c:pt idx="4875">
                  <c:v>45251</c:v>
                </c:pt>
                <c:pt idx="4876">
                  <c:v>45252</c:v>
                </c:pt>
                <c:pt idx="4877">
                  <c:v>45253</c:v>
                </c:pt>
                <c:pt idx="4878">
                  <c:v>45254</c:v>
                </c:pt>
                <c:pt idx="4879">
                  <c:v>45255</c:v>
                </c:pt>
                <c:pt idx="4880">
                  <c:v>45256</c:v>
                </c:pt>
                <c:pt idx="4881">
                  <c:v>45257</c:v>
                </c:pt>
                <c:pt idx="4882">
                  <c:v>45258</c:v>
                </c:pt>
                <c:pt idx="4883">
                  <c:v>45259</c:v>
                </c:pt>
                <c:pt idx="4884">
                  <c:v>45260</c:v>
                </c:pt>
                <c:pt idx="4885">
                  <c:v>45261</c:v>
                </c:pt>
                <c:pt idx="4886">
                  <c:v>45262</c:v>
                </c:pt>
                <c:pt idx="4887">
                  <c:v>45263</c:v>
                </c:pt>
                <c:pt idx="4888">
                  <c:v>45264</c:v>
                </c:pt>
                <c:pt idx="4889">
                  <c:v>45265</c:v>
                </c:pt>
                <c:pt idx="4890">
                  <c:v>45266</c:v>
                </c:pt>
                <c:pt idx="4891">
                  <c:v>45267</c:v>
                </c:pt>
                <c:pt idx="4892">
                  <c:v>45268</c:v>
                </c:pt>
                <c:pt idx="4893">
                  <c:v>45269</c:v>
                </c:pt>
                <c:pt idx="4894">
                  <c:v>45270</c:v>
                </c:pt>
                <c:pt idx="4895">
                  <c:v>45271</c:v>
                </c:pt>
                <c:pt idx="4896">
                  <c:v>45272</c:v>
                </c:pt>
                <c:pt idx="4897">
                  <c:v>45273</c:v>
                </c:pt>
                <c:pt idx="4898">
                  <c:v>45274</c:v>
                </c:pt>
                <c:pt idx="4899">
                  <c:v>45275</c:v>
                </c:pt>
                <c:pt idx="4900">
                  <c:v>45276</c:v>
                </c:pt>
                <c:pt idx="4901">
                  <c:v>45277</c:v>
                </c:pt>
                <c:pt idx="4902">
                  <c:v>45278</c:v>
                </c:pt>
                <c:pt idx="4903">
                  <c:v>45279</c:v>
                </c:pt>
                <c:pt idx="4904">
                  <c:v>45280</c:v>
                </c:pt>
                <c:pt idx="4905">
                  <c:v>45281</c:v>
                </c:pt>
                <c:pt idx="4906">
                  <c:v>45282</c:v>
                </c:pt>
                <c:pt idx="4907">
                  <c:v>45283</c:v>
                </c:pt>
                <c:pt idx="4908">
                  <c:v>45284</c:v>
                </c:pt>
                <c:pt idx="4909">
                  <c:v>45285</c:v>
                </c:pt>
                <c:pt idx="4910">
                  <c:v>45286</c:v>
                </c:pt>
                <c:pt idx="4911">
                  <c:v>45287</c:v>
                </c:pt>
                <c:pt idx="4912">
                  <c:v>45288</c:v>
                </c:pt>
                <c:pt idx="4913">
                  <c:v>45289</c:v>
                </c:pt>
                <c:pt idx="4914">
                  <c:v>45290</c:v>
                </c:pt>
                <c:pt idx="4915">
                  <c:v>45291</c:v>
                </c:pt>
                <c:pt idx="4916">
                  <c:v>45292</c:v>
                </c:pt>
                <c:pt idx="4917">
                  <c:v>45293</c:v>
                </c:pt>
                <c:pt idx="4918">
                  <c:v>45294</c:v>
                </c:pt>
                <c:pt idx="4919">
                  <c:v>45295</c:v>
                </c:pt>
                <c:pt idx="4920">
                  <c:v>45296</c:v>
                </c:pt>
                <c:pt idx="4921">
                  <c:v>45297</c:v>
                </c:pt>
                <c:pt idx="4922">
                  <c:v>45298</c:v>
                </c:pt>
                <c:pt idx="4923">
                  <c:v>45299</c:v>
                </c:pt>
                <c:pt idx="4924">
                  <c:v>45300</c:v>
                </c:pt>
                <c:pt idx="4925">
                  <c:v>45301</c:v>
                </c:pt>
                <c:pt idx="4926">
                  <c:v>45302</c:v>
                </c:pt>
                <c:pt idx="4927">
                  <c:v>45303</c:v>
                </c:pt>
                <c:pt idx="4928">
                  <c:v>45304</c:v>
                </c:pt>
                <c:pt idx="4929">
                  <c:v>45305</c:v>
                </c:pt>
                <c:pt idx="4930">
                  <c:v>45306</c:v>
                </c:pt>
                <c:pt idx="4931">
                  <c:v>45307</c:v>
                </c:pt>
                <c:pt idx="4932">
                  <c:v>45308</c:v>
                </c:pt>
                <c:pt idx="4933">
                  <c:v>45309</c:v>
                </c:pt>
                <c:pt idx="4934">
                  <c:v>45310</c:v>
                </c:pt>
                <c:pt idx="4935">
                  <c:v>45311</c:v>
                </c:pt>
                <c:pt idx="4936">
                  <c:v>45312</c:v>
                </c:pt>
                <c:pt idx="4937">
                  <c:v>45313</c:v>
                </c:pt>
                <c:pt idx="4938">
                  <c:v>45314</c:v>
                </c:pt>
                <c:pt idx="4939">
                  <c:v>45315</c:v>
                </c:pt>
                <c:pt idx="4940">
                  <c:v>45316</c:v>
                </c:pt>
                <c:pt idx="4941">
                  <c:v>45317</c:v>
                </c:pt>
                <c:pt idx="4942">
                  <c:v>45318</c:v>
                </c:pt>
                <c:pt idx="4943">
                  <c:v>45319</c:v>
                </c:pt>
                <c:pt idx="4944">
                  <c:v>45320</c:v>
                </c:pt>
                <c:pt idx="4945">
                  <c:v>45321</c:v>
                </c:pt>
                <c:pt idx="4946">
                  <c:v>45322</c:v>
                </c:pt>
                <c:pt idx="4947">
                  <c:v>45323</c:v>
                </c:pt>
                <c:pt idx="4948">
                  <c:v>45324</c:v>
                </c:pt>
                <c:pt idx="4949">
                  <c:v>45325</c:v>
                </c:pt>
                <c:pt idx="4950">
                  <c:v>45326</c:v>
                </c:pt>
                <c:pt idx="4951">
                  <c:v>45327</c:v>
                </c:pt>
                <c:pt idx="4952">
                  <c:v>45328</c:v>
                </c:pt>
              </c:numCache>
            </c:numRef>
          </c:cat>
          <c:val>
            <c:numRef>
              <c:f>'original data'!$B$2:$B$4954</c:f>
              <c:numCache>
                <c:formatCode>0.00</c:formatCode>
                <c:ptCount val="4953"/>
                <c:pt idx="0">
                  <c:v>4.9509999999999998E-2</c:v>
                </c:pt>
                <c:pt idx="1">
                  <c:v>8.584E-2</c:v>
                </c:pt>
                <c:pt idx="2">
                  <c:v>8.0799999999999997E-2</c:v>
                </c:pt>
                <c:pt idx="3">
                  <c:v>7.4740000000000001E-2</c:v>
                </c:pt>
                <c:pt idx="4">
                  <c:v>7.9210000000000003E-2</c:v>
                </c:pt>
                <c:pt idx="5">
                  <c:v>5.0500000000000003E-2</c:v>
                </c:pt>
                <c:pt idx="6">
                  <c:v>6.2619999999999995E-2</c:v>
                </c:pt>
                <c:pt idx="7">
                  <c:v>5.4539999999999998E-2</c:v>
                </c:pt>
                <c:pt idx="8">
                  <c:v>5.0500000000000003E-2</c:v>
                </c:pt>
                <c:pt idx="9">
                  <c:v>5.6000000000000001E-2</c:v>
                </c:pt>
                <c:pt idx="10">
                  <c:v>0.06</c:v>
                </c:pt>
                <c:pt idx="11">
                  <c:v>5.8900000000000001E-2</c:v>
                </c:pt>
                <c:pt idx="12">
                  <c:v>6.9900000000000004E-2</c:v>
                </c:pt>
                <c:pt idx="13">
                  <c:v>6.2700000000000006E-2</c:v>
                </c:pt>
                <c:pt idx="14">
                  <c:v>6.7849999999999994E-2</c:v>
                </c:pt>
                <c:pt idx="15">
                  <c:v>6.1100000000000002E-2</c:v>
                </c:pt>
                <c:pt idx="16">
                  <c:v>0.06</c:v>
                </c:pt>
                <c:pt idx="17">
                  <c:v>0.06</c:v>
                </c:pt>
                <c:pt idx="18">
                  <c:v>5.7000000000000002E-2</c:v>
                </c:pt>
                <c:pt idx="19">
                  <c:v>6.0999999999999999E-2</c:v>
                </c:pt>
                <c:pt idx="20">
                  <c:v>6.2300000000000001E-2</c:v>
                </c:pt>
                <c:pt idx="21">
                  <c:v>5.8999999999999997E-2</c:v>
                </c:pt>
                <c:pt idx="22">
                  <c:v>6.0900000000000003E-2</c:v>
                </c:pt>
                <c:pt idx="23">
                  <c:v>7.0999999999999994E-2</c:v>
                </c:pt>
                <c:pt idx="24">
                  <c:v>7.0000000000000007E-2</c:v>
                </c:pt>
                <c:pt idx="25">
                  <c:v>6.7000000000000004E-2</c:v>
                </c:pt>
                <c:pt idx="26">
                  <c:v>7.0000000000000007E-2</c:v>
                </c:pt>
                <c:pt idx="27">
                  <c:v>6.4500000000000002E-2</c:v>
                </c:pt>
                <c:pt idx="28">
                  <c:v>6.7000000000000004E-2</c:v>
                </c:pt>
                <c:pt idx="29">
                  <c:v>6.5290000000000001E-2</c:v>
                </c:pt>
                <c:pt idx="30">
                  <c:v>6.5500000000000003E-2</c:v>
                </c:pt>
                <c:pt idx="31">
                  <c:v>7.0000000000000007E-2</c:v>
                </c:pt>
                <c:pt idx="32">
                  <c:v>6.8000000000000005E-2</c:v>
                </c:pt>
                <c:pt idx="33">
                  <c:v>6.6699999999999995E-2</c:v>
                </c:pt>
                <c:pt idx="34">
                  <c:v>6.5500000000000003E-2</c:v>
                </c:pt>
                <c:pt idx="35">
                  <c:v>6.6400000000000001E-2</c:v>
                </c:pt>
                <c:pt idx="36">
                  <c:v>6.6000000000000003E-2</c:v>
                </c:pt>
                <c:pt idx="37">
                  <c:v>6.4909999999999995E-2</c:v>
                </c:pt>
                <c:pt idx="38">
                  <c:v>6.5000000000000002E-2</c:v>
                </c:pt>
                <c:pt idx="39">
                  <c:v>6.4799999999999996E-2</c:v>
                </c:pt>
                <c:pt idx="40">
                  <c:v>6.4000000000000001E-2</c:v>
                </c:pt>
                <c:pt idx="41">
                  <c:v>6.5000000000000002E-2</c:v>
                </c:pt>
                <c:pt idx="42">
                  <c:v>6.4100000000000004E-2</c:v>
                </c:pt>
                <c:pt idx="43">
                  <c:v>6.4000000000000001E-2</c:v>
                </c:pt>
                <c:pt idx="44">
                  <c:v>6.497E-2</c:v>
                </c:pt>
                <c:pt idx="45">
                  <c:v>0.06</c:v>
                </c:pt>
                <c:pt idx="46">
                  <c:v>6.2899999999999998E-2</c:v>
                </c:pt>
                <c:pt idx="47">
                  <c:v>6.3399999999999998E-2</c:v>
                </c:pt>
                <c:pt idx="48">
                  <c:v>6.0850000000000001E-2</c:v>
                </c:pt>
                <c:pt idx="49">
                  <c:v>6.2379999999999998E-2</c:v>
                </c:pt>
                <c:pt idx="50">
                  <c:v>6.1600000000000002E-2</c:v>
                </c:pt>
                <c:pt idx="51">
                  <c:v>6.1600000000000002E-2</c:v>
                </c:pt>
                <c:pt idx="52">
                  <c:v>6.0999999999999999E-2</c:v>
                </c:pt>
                <c:pt idx="53">
                  <c:v>6.2E-2</c:v>
                </c:pt>
                <c:pt idx="54">
                  <c:v>6.1109999999999998E-2</c:v>
                </c:pt>
                <c:pt idx="55">
                  <c:v>6.1800000000000001E-2</c:v>
                </c:pt>
                <c:pt idx="56">
                  <c:v>6.3659999999999994E-2</c:v>
                </c:pt>
                <c:pt idx="57">
                  <c:v>6.1499999999999999E-2</c:v>
                </c:pt>
                <c:pt idx="58">
                  <c:v>6.2190000000000002E-2</c:v>
                </c:pt>
                <c:pt idx="59">
                  <c:v>6.1990000000000003E-2</c:v>
                </c:pt>
                <c:pt idx="60">
                  <c:v>6.0400000000000002E-2</c:v>
                </c:pt>
                <c:pt idx="61">
                  <c:v>6.1899999999999997E-2</c:v>
                </c:pt>
                <c:pt idx="62">
                  <c:v>5.8999999999999997E-2</c:v>
                </c:pt>
                <c:pt idx="63">
                  <c:v>6.0999999999999999E-2</c:v>
                </c:pt>
                <c:pt idx="64">
                  <c:v>6.2700000000000006E-2</c:v>
                </c:pt>
                <c:pt idx="65">
                  <c:v>6.2100000000000002E-2</c:v>
                </c:pt>
                <c:pt idx="66">
                  <c:v>6.2649999999999997E-2</c:v>
                </c:pt>
                <c:pt idx="67">
                  <c:v>6.2199999999999998E-2</c:v>
                </c:pt>
                <c:pt idx="68">
                  <c:v>6.2309999999999997E-2</c:v>
                </c:pt>
                <c:pt idx="69">
                  <c:v>6.2199999999999998E-2</c:v>
                </c:pt>
                <c:pt idx="70">
                  <c:v>6.2019999999999999E-2</c:v>
                </c:pt>
                <c:pt idx="71">
                  <c:v>6.2E-2</c:v>
                </c:pt>
                <c:pt idx="72">
                  <c:v>6.2199999999999998E-2</c:v>
                </c:pt>
                <c:pt idx="73">
                  <c:v>6.1899999999999997E-2</c:v>
                </c:pt>
                <c:pt idx="74">
                  <c:v>6.191E-2</c:v>
                </c:pt>
                <c:pt idx="75">
                  <c:v>6.1899999999999997E-2</c:v>
                </c:pt>
                <c:pt idx="76">
                  <c:v>6.1969999999999997E-2</c:v>
                </c:pt>
                <c:pt idx="77">
                  <c:v>6.1400000000000003E-2</c:v>
                </c:pt>
                <c:pt idx="78">
                  <c:v>6.1109999999999998E-2</c:v>
                </c:pt>
                <c:pt idx="79">
                  <c:v>6.13E-2</c:v>
                </c:pt>
                <c:pt idx="80">
                  <c:v>6.1400000000000003E-2</c:v>
                </c:pt>
                <c:pt idx="81">
                  <c:v>6.2810000000000005E-2</c:v>
                </c:pt>
                <c:pt idx="82">
                  <c:v>6.7000000000000004E-2</c:v>
                </c:pt>
                <c:pt idx="83">
                  <c:v>8.6849999999999997E-2</c:v>
                </c:pt>
                <c:pt idx="84">
                  <c:v>9.3799999999999994E-2</c:v>
                </c:pt>
                <c:pt idx="85">
                  <c:v>9.6500000000000002E-2</c:v>
                </c:pt>
                <c:pt idx="86">
                  <c:v>9.5000000000000001E-2</c:v>
                </c:pt>
                <c:pt idx="87">
                  <c:v>9.4899999999999998E-2</c:v>
                </c:pt>
                <c:pt idx="88">
                  <c:v>0.105</c:v>
                </c:pt>
                <c:pt idx="89">
                  <c:v>0.10199999999999999</c:v>
                </c:pt>
                <c:pt idx="90">
                  <c:v>0.105</c:v>
                </c:pt>
                <c:pt idx="91">
                  <c:v>0.10100000000000001</c:v>
                </c:pt>
                <c:pt idx="92">
                  <c:v>0.10199999999999999</c:v>
                </c:pt>
                <c:pt idx="93">
                  <c:v>0.1024</c:v>
                </c:pt>
                <c:pt idx="94">
                  <c:v>9.7000000000000003E-2</c:v>
                </c:pt>
                <c:pt idx="95">
                  <c:v>9.9000000000000005E-2</c:v>
                </c:pt>
                <c:pt idx="96">
                  <c:v>0.107</c:v>
                </c:pt>
                <c:pt idx="97">
                  <c:v>0.10249999999999999</c:v>
                </c:pt>
                <c:pt idx="98">
                  <c:v>0.1055</c:v>
                </c:pt>
                <c:pt idx="99">
                  <c:v>0.115</c:v>
                </c:pt>
                <c:pt idx="100">
                  <c:v>0.13200000000000001</c:v>
                </c:pt>
                <c:pt idx="101">
                  <c:v>0.15029999999999999</c:v>
                </c:pt>
                <c:pt idx="102">
                  <c:v>0.18770000000000001</c:v>
                </c:pt>
                <c:pt idx="103">
                  <c:v>0.1731</c:v>
                </c:pt>
                <c:pt idx="104">
                  <c:v>0.19</c:v>
                </c:pt>
                <c:pt idx="105">
                  <c:v>0.19889999999999999</c:v>
                </c:pt>
                <c:pt idx="106">
                  <c:v>0.1925</c:v>
                </c:pt>
                <c:pt idx="107">
                  <c:v>0.19550000000000001</c:v>
                </c:pt>
                <c:pt idx="108">
                  <c:v>0.1938</c:v>
                </c:pt>
                <c:pt idx="109">
                  <c:v>0.19309999999999999</c:v>
                </c:pt>
                <c:pt idx="110">
                  <c:v>0.23</c:v>
                </c:pt>
                <c:pt idx="111">
                  <c:v>0.26</c:v>
                </c:pt>
                <c:pt idx="112">
                  <c:v>0.39</c:v>
                </c:pt>
                <c:pt idx="113">
                  <c:v>0.34</c:v>
                </c:pt>
                <c:pt idx="114">
                  <c:v>0.24299999999999999</c:v>
                </c:pt>
                <c:pt idx="115">
                  <c:v>0.21</c:v>
                </c:pt>
                <c:pt idx="116">
                  <c:v>0.24</c:v>
                </c:pt>
                <c:pt idx="117">
                  <c:v>0.22309999999999999</c:v>
                </c:pt>
                <c:pt idx="118">
                  <c:v>0.26819999999999999</c:v>
                </c:pt>
                <c:pt idx="119">
                  <c:v>0.27600000000000002</c:v>
                </c:pt>
                <c:pt idx="120">
                  <c:v>0.27900000000000003</c:v>
                </c:pt>
                <c:pt idx="121">
                  <c:v>0.26819999999999999</c:v>
                </c:pt>
                <c:pt idx="122">
                  <c:v>0.223</c:v>
                </c:pt>
                <c:pt idx="123">
                  <c:v>0.22989999999999999</c:v>
                </c:pt>
                <c:pt idx="124">
                  <c:v>0.26779999999999998</c:v>
                </c:pt>
                <c:pt idx="125">
                  <c:v>0.28000000000000003</c:v>
                </c:pt>
                <c:pt idx="126">
                  <c:v>0.28299999999999997</c:v>
                </c:pt>
                <c:pt idx="127">
                  <c:v>0.2767</c:v>
                </c:pt>
                <c:pt idx="128">
                  <c:v>0.28789999999999999</c:v>
                </c:pt>
                <c:pt idx="129">
                  <c:v>0.28289999999999998</c:v>
                </c:pt>
                <c:pt idx="130">
                  <c:v>0.28299999999999997</c:v>
                </c:pt>
                <c:pt idx="131">
                  <c:v>0.28000000000000003</c:v>
                </c:pt>
                <c:pt idx="132">
                  <c:v>0.28439999999999999</c:v>
                </c:pt>
                <c:pt idx="133">
                  <c:v>0.28299999999999997</c:v>
                </c:pt>
                <c:pt idx="134">
                  <c:v>0.27</c:v>
                </c:pt>
                <c:pt idx="135">
                  <c:v>0.22989999999999999</c:v>
                </c:pt>
                <c:pt idx="136">
                  <c:v>0.2082</c:v>
                </c:pt>
                <c:pt idx="137">
                  <c:v>0.22750000000000001</c:v>
                </c:pt>
                <c:pt idx="138">
                  <c:v>0.255</c:v>
                </c:pt>
                <c:pt idx="139">
                  <c:v>0.251</c:v>
                </c:pt>
                <c:pt idx="140">
                  <c:v>0.20499999999999999</c:v>
                </c:pt>
                <c:pt idx="141">
                  <c:v>0.19</c:v>
                </c:pt>
                <c:pt idx="142">
                  <c:v>0.20399999999999999</c:v>
                </c:pt>
                <c:pt idx="143">
                  <c:v>0.23300000000000001</c:v>
                </c:pt>
                <c:pt idx="144">
                  <c:v>0.23880000000000001</c:v>
                </c:pt>
                <c:pt idx="145">
                  <c:v>0.2</c:v>
                </c:pt>
                <c:pt idx="146">
                  <c:v>0.20399999999999999</c:v>
                </c:pt>
                <c:pt idx="147">
                  <c:v>0.22800000000000001</c:v>
                </c:pt>
                <c:pt idx="148">
                  <c:v>0.22</c:v>
                </c:pt>
                <c:pt idx="149">
                  <c:v>0.22989999999999999</c:v>
                </c:pt>
                <c:pt idx="150">
                  <c:v>0.2467</c:v>
                </c:pt>
                <c:pt idx="151">
                  <c:v>0.23799999999999999</c:v>
                </c:pt>
                <c:pt idx="152">
                  <c:v>0.25</c:v>
                </c:pt>
                <c:pt idx="153">
                  <c:v>0.24</c:v>
                </c:pt>
                <c:pt idx="154">
                  <c:v>0.24099999999999999</c:v>
                </c:pt>
                <c:pt idx="155">
                  <c:v>0.24010000000000001</c:v>
                </c:pt>
                <c:pt idx="156">
                  <c:v>0.26700000000000002</c:v>
                </c:pt>
                <c:pt idx="157">
                  <c:v>0.24</c:v>
                </c:pt>
                <c:pt idx="158">
                  <c:v>0.25</c:v>
                </c:pt>
                <c:pt idx="159">
                  <c:v>0.25</c:v>
                </c:pt>
                <c:pt idx="160">
                  <c:v>0.248</c:v>
                </c:pt>
                <c:pt idx="161">
                  <c:v>0.24990000000000001</c:v>
                </c:pt>
                <c:pt idx="162">
                  <c:v>0.26500000000000001</c:v>
                </c:pt>
                <c:pt idx="163">
                  <c:v>0.26500000000000001</c:v>
                </c:pt>
                <c:pt idx="164">
                  <c:v>0.28100000000000003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0.29499999999999998</c:v>
                </c:pt>
                <c:pt idx="171">
                  <c:v>0.2989</c:v>
                </c:pt>
                <c:pt idx="172">
                  <c:v>0.29899999999999999</c:v>
                </c:pt>
                <c:pt idx="173">
                  <c:v>0.29799999999999999</c:v>
                </c:pt>
                <c:pt idx="174">
                  <c:v>0.32</c:v>
                </c:pt>
                <c:pt idx="175">
                  <c:v>0.32290000000000002</c:v>
                </c:pt>
                <c:pt idx="176">
                  <c:v>0.32300000000000001</c:v>
                </c:pt>
                <c:pt idx="177">
                  <c:v>0.3266</c:v>
                </c:pt>
                <c:pt idx="178">
                  <c:v>0.3266</c:v>
                </c:pt>
                <c:pt idx="179">
                  <c:v>0.31879999999999997</c:v>
                </c:pt>
                <c:pt idx="180">
                  <c:v>0.31759999999999999</c:v>
                </c:pt>
                <c:pt idx="181">
                  <c:v>0.4</c:v>
                </c:pt>
                <c:pt idx="182">
                  <c:v>0.38600000000000001</c:v>
                </c:pt>
                <c:pt idx="183">
                  <c:v>0.38679999999999998</c:v>
                </c:pt>
                <c:pt idx="184">
                  <c:v>0.34949999999999998</c:v>
                </c:pt>
                <c:pt idx="185">
                  <c:v>0.313</c:v>
                </c:pt>
                <c:pt idx="186">
                  <c:v>0.313</c:v>
                </c:pt>
                <c:pt idx="187">
                  <c:v>0.39</c:v>
                </c:pt>
                <c:pt idx="188">
                  <c:v>0.4199</c:v>
                </c:pt>
                <c:pt idx="189">
                  <c:v>0.44429999999999997</c:v>
                </c:pt>
                <c:pt idx="190">
                  <c:v>0.44240000000000002</c:v>
                </c:pt>
                <c:pt idx="191">
                  <c:v>0.4199</c:v>
                </c:pt>
                <c:pt idx="192">
                  <c:v>0.41</c:v>
                </c:pt>
                <c:pt idx="193">
                  <c:v>0.41699999999999998</c:v>
                </c:pt>
                <c:pt idx="194">
                  <c:v>0.42120000000000002</c:v>
                </c:pt>
                <c:pt idx="195">
                  <c:v>0.44600000000000001</c:v>
                </c:pt>
                <c:pt idx="196">
                  <c:v>0.439</c:v>
                </c:pt>
                <c:pt idx="197">
                  <c:v>0.47989999999999999</c:v>
                </c:pt>
                <c:pt idx="198">
                  <c:v>0.52</c:v>
                </c:pt>
                <c:pt idx="199">
                  <c:v>0.7</c:v>
                </c:pt>
                <c:pt idx="200">
                  <c:v>0.71599999999999997</c:v>
                </c:pt>
                <c:pt idx="201">
                  <c:v>0.69</c:v>
                </c:pt>
                <c:pt idx="202">
                  <c:v>0.81100000000000005</c:v>
                </c:pt>
                <c:pt idx="203">
                  <c:v>0.92</c:v>
                </c:pt>
                <c:pt idx="204">
                  <c:v>0.89970000000000006</c:v>
                </c:pt>
                <c:pt idx="205">
                  <c:v>0.89</c:v>
                </c:pt>
                <c:pt idx="206">
                  <c:v>0.91800000000000004</c:v>
                </c:pt>
                <c:pt idx="207">
                  <c:v>1.0900000000000001</c:v>
                </c:pt>
                <c:pt idx="208">
                  <c:v>0.98029999999999995</c:v>
                </c:pt>
                <c:pt idx="209">
                  <c:v>1.07</c:v>
                </c:pt>
                <c:pt idx="210">
                  <c:v>1.08</c:v>
                </c:pt>
                <c:pt idx="211">
                  <c:v>1.05</c:v>
                </c:pt>
                <c:pt idx="212">
                  <c:v>1.07</c:v>
                </c:pt>
                <c:pt idx="213">
                  <c:v>1.05</c:v>
                </c:pt>
                <c:pt idx="214">
                  <c:v>1.05</c:v>
                </c:pt>
                <c:pt idx="215">
                  <c:v>1.04</c:v>
                </c:pt>
                <c:pt idx="216">
                  <c:v>0.89890000000000003</c:v>
                </c:pt>
                <c:pt idx="217">
                  <c:v>0.94899999999999995</c:v>
                </c:pt>
                <c:pt idx="218">
                  <c:v>0.85</c:v>
                </c:pt>
                <c:pt idx="219">
                  <c:v>0.83450000000000002</c:v>
                </c:pt>
                <c:pt idx="220">
                  <c:v>0.87019999999999997</c:v>
                </c:pt>
                <c:pt idx="221">
                  <c:v>0.9</c:v>
                </c:pt>
                <c:pt idx="222">
                  <c:v>0.99739999999999995</c:v>
                </c:pt>
                <c:pt idx="223">
                  <c:v>0.91110000000000002</c:v>
                </c:pt>
                <c:pt idx="224">
                  <c:v>0.95799999999999996</c:v>
                </c:pt>
                <c:pt idx="225">
                  <c:v>0.89</c:v>
                </c:pt>
                <c:pt idx="226">
                  <c:v>0.86</c:v>
                </c:pt>
                <c:pt idx="227">
                  <c:v>0.92020000000000002</c:v>
                </c:pt>
                <c:pt idx="228">
                  <c:v>0.93989999999999996</c:v>
                </c:pt>
                <c:pt idx="229">
                  <c:v>0.93910000000000005</c:v>
                </c:pt>
                <c:pt idx="230">
                  <c:v>0.90100000000000002</c:v>
                </c:pt>
                <c:pt idx="231">
                  <c:v>0.9103</c:v>
                </c:pt>
                <c:pt idx="232">
                  <c:v>0.89990000000000003</c:v>
                </c:pt>
                <c:pt idx="233">
                  <c:v>0.88500000000000001</c:v>
                </c:pt>
                <c:pt idx="234">
                  <c:v>0.87</c:v>
                </c:pt>
                <c:pt idx="235">
                  <c:v>0.86450000000000005</c:v>
                </c:pt>
                <c:pt idx="236">
                  <c:v>0.93289999999999995</c:v>
                </c:pt>
                <c:pt idx="237">
                  <c:v>0.88</c:v>
                </c:pt>
                <c:pt idx="238">
                  <c:v>0.91800000000000004</c:v>
                </c:pt>
                <c:pt idx="239">
                  <c:v>0.89249999999999996</c:v>
                </c:pt>
                <c:pt idx="240">
                  <c:v>0.89490000000000003</c:v>
                </c:pt>
                <c:pt idx="241">
                  <c:v>0.87</c:v>
                </c:pt>
                <c:pt idx="242">
                  <c:v>0.86</c:v>
                </c:pt>
                <c:pt idx="243">
                  <c:v>0.82540000000000002</c:v>
                </c:pt>
                <c:pt idx="244">
                  <c:v>0.8165</c:v>
                </c:pt>
                <c:pt idx="245">
                  <c:v>0.76500000000000001</c:v>
                </c:pt>
                <c:pt idx="246">
                  <c:v>0.74109999999999998</c:v>
                </c:pt>
                <c:pt idx="247">
                  <c:v>0.75900000000000001</c:v>
                </c:pt>
                <c:pt idx="248">
                  <c:v>0.80900000000000005</c:v>
                </c:pt>
                <c:pt idx="249">
                  <c:v>0.84970000000000001</c:v>
                </c:pt>
                <c:pt idx="250">
                  <c:v>0.8669</c:v>
                </c:pt>
                <c:pt idx="251">
                  <c:v>0.88380000000000003</c:v>
                </c:pt>
                <c:pt idx="252">
                  <c:v>0.85519999999999996</c:v>
                </c:pt>
                <c:pt idx="253">
                  <c:v>0.82</c:v>
                </c:pt>
                <c:pt idx="254">
                  <c:v>0.79900000000000004</c:v>
                </c:pt>
                <c:pt idx="255">
                  <c:v>0.79249999999999998</c:v>
                </c:pt>
                <c:pt idx="256">
                  <c:v>0.78969999999999996</c:v>
                </c:pt>
                <c:pt idx="257">
                  <c:v>0.78459999999999996</c:v>
                </c:pt>
                <c:pt idx="258">
                  <c:v>0.77410000000000001</c:v>
                </c:pt>
                <c:pt idx="259">
                  <c:v>0.78200000000000003</c:v>
                </c:pt>
                <c:pt idx="260">
                  <c:v>0.77900000000000003</c:v>
                </c:pt>
                <c:pt idx="261">
                  <c:v>0.68</c:v>
                </c:pt>
                <c:pt idx="262">
                  <c:v>0.71</c:v>
                </c:pt>
                <c:pt idx="263">
                  <c:v>0.74</c:v>
                </c:pt>
                <c:pt idx="264">
                  <c:v>0.75380000000000003</c:v>
                </c:pt>
                <c:pt idx="265">
                  <c:v>0.75</c:v>
                </c:pt>
                <c:pt idx="266">
                  <c:v>0.73</c:v>
                </c:pt>
                <c:pt idx="267">
                  <c:v>0.7369</c:v>
                </c:pt>
                <c:pt idx="268">
                  <c:v>0.77</c:v>
                </c:pt>
                <c:pt idx="269">
                  <c:v>0.86</c:v>
                </c:pt>
                <c:pt idx="270">
                  <c:v>0.92249999999999999</c:v>
                </c:pt>
                <c:pt idx="271">
                  <c:v>1</c:v>
                </c:pt>
                <c:pt idx="272">
                  <c:v>0.9899</c:v>
                </c:pt>
                <c:pt idx="273">
                  <c:v>1.05</c:v>
                </c:pt>
                <c:pt idx="274">
                  <c:v>1.1100000000000001</c:v>
                </c:pt>
                <c:pt idx="275">
                  <c:v>1.1599999999999999</c:v>
                </c:pt>
                <c:pt idx="276">
                  <c:v>1.2</c:v>
                </c:pt>
                <c:pt idx="277">
                  <c:v>1.1399999999999999</c:v>
                </c:pt>
                <c:pt idx="278">
                  <c:v>1.21</c:v>
                </c:pt>
                <c:pt idx="279">
                  <c:v>1.41</c:v>
                </c:pt>
                <c:pt idx="280">
                  <c:v>1.7</c:v>
                </c:pt>
                <c:pt idx="281">
                  <c:v>1.63</c:v>
                </c:pt>
                <c:pt idx="282">
                  <c:v>1.56</c:v>
                </c:pt>
                <c:pt idx="283">
                  <c:v>1.79</c:v>
                </c:pt>
                <c:pt idx="284">
                  <c:v>1.9</c:v>
                </c:pt>
                <c:pt idx="285">
                  <c:v>2.21</c:v>
                </c:pt>
                <c:pt idx="286">
                  <c:v>2.88</c:v>
                </c:pt>
                <c:pt idx="287">
                  <c:v>3.5</c:v>
                </c:pt>
                <c:pt idx="288">
                  <c:v>3.03</c:v>
                </c:pt>
                <c:pt idx="289">
                  <c:v>3.2</c:v>
                </c:pt>
                <c:pt idx="290">
                  <c:v>3.41</c:v>
                </c:pt>
                <c:pt idx="291">
                  <c:v>3.41</c:v>
                </c:pt>
                <c:pt idx="292">
                  <c:v>3.33</c:v>
                </c:pt>
                <c:pt idx="293">
                  <c:v>3.45</c:v>
                </c:pt>
                <c:pt idx="294">
                  <c:v>3.64</c:v>
                </c:pt>
                <c:pt idx="295">
                  <c:v>3.87</c:v>
                </c:pt>
                <c:pt idx="296">
                  <c:v>3.8</c:v>
                </c:pt>
                <c:pt idx="297">
                  <c:v>5.81</c:v>
                </c:pt>
                <c:pt idx="298">
                  <c:v>5.5</c:v>
                </c:pt>
                <c:pt idx="299">
                  <c:v>6.3</c:v>
                </c:pt>
                <c:pt idx="300">
                  <c:v>8.1999999999999993</c:v>
                </c:pt>
                <c:pt idx="301">
                  <c:v>7.2</c:v>
                </c:pt>
                <c:pt idx="302">
                  <c:v>6.99</c:v>
                </c:pt>
                <c:pt idx="303">
                  <c:v>8.0299999999999994</c:v>
                </c:pt>
                <c:pt idx="304">
                  <c:v>7.19</c:v>
                </c:pt>
                <c:pt idx="305">
                  <c:v>6.88</c:v>
                </c:pt>
                <c:pt idx="306">
                  <c:v>6.81</c:v>
                </c:pt>
                <c:pt idx="307">
                  <c:v>5.59</c:v>
                </c:pt>
                <c:pt idx="308">
                  <c:v>6.12</c:v>
                </c:pt>
                <c:pt idx="309">
                  <c:v>6.69</c:v>
                </c:pt>
                <c:pt idx="310">
                  <c:v>7.15</c:v>
                </c:pt>
                <c:pt idx="311">
                  <c:v>7.42</c:v>
                </c:pt>
                <c:pt idx="312">
                  <c:v>8.4</c:v>
                </c:pt>
                <c:pt idx="313">
                  <c:v>8.8000000000000007</c:v>
                </c:pt>
                <c:pt idx="314">
                  <c:v>8.5</c:v>
                </c:pt>
                <c:pt idx="315">
                  <c:v>8.3000000000000007</c:v>
                </c:pt>
                <c:pt idx="316">
                  <c:v>8.43</c:v>
                </c:pt>
                <c:pt idx="317">
                  <c:v>8.8000000000000007</c:v>
                </c:pt>
                <c:pt idx="318">
                  <c:v>8.74</c:v>
                </c:pt>
                <c:pt idx="319">
                  <c:v>9.57</c:v>
                </c:pt>
                <c:pt idx="320">
                  <c:v>10.6</c:v>
                </c:pt>
                <c:pt idx="321">
                  <c:v>14.29</c:v>
                </c:pt>
                <c:pt idx="322">
                  <c:v>18.89</c:v>
                </c:pt>
                <c:pt idx="323">
                  <c:v>16.7</c:v>
                </c:pt>
                <c:pt idx="324">
                  <c:v>18.55</c:v>
                </c:pt>
                <c:pt idx="325">
                  <c:v>23.92</c:v>
                </c:pt>
                <c:pt idx="326">
                  <c:v>29.6</c:v>
                </c:pt>
                <c:pt idx="327">
                  <c:v>28.92</c:v>
                </c:pt>
                <c:pt idx="328">
                  <c:v>23.95</c:v>
                </c:pt>
                <c:pt idx="329">
                  <c:v>14.65</c:v>
                </c:pt>
                <c:pt idx="330">
                  <c:v>18.55</c:v>
                </c:pt>
                <c:pt idx="331">
                  <c:v>19.84</c:v>
                </c:pt>
                <c:pt idx="332">
                  <c:v>19.28</c:v>
                </c:pt>
                <c:pt idx="333">
                  <c:v>19.489999999999998</c:v>
                </c:pt>
                <c:pt idx="334">
                  <c:v>17</c:v>
                </c:pt>
                <c:pt idx="335">
                  <c:v>15.68</c:v>
                </c:pt>
                <c:pt idx="336">
                  <c:v>16.89</c:v>
                </c:pt>
                <c:pt idx="337">
                  <c:v>17.510000000000002</c:v>
                </c:pt>
                <c:pt idx="338">
                  <c:v>17.510000000000002</c:v>
                </c:pt>
                <c:pt idx="339">
                  <c:v>17.510000000000002</c:v>
                </c:pt>
                <c:pt idx="340">
                  <c:v>17.510000000000002</c:v>
                </c:pt>
                <c:pt idx="341">
                  <c:v>17.510000000000002</c:v>
                </c:pt>
                <c:pt idx="342">
                  <c:v>17.510000000000002</c:v>
                </c:pt>
                <c:pt idx="343">
                  <c:v>17.510000000000002</c:v>
                </c:pt>
                <c:pt idx="344">
                  <c:v>16.45</c:v>
                </c:pt>
                <c:pt idx="345">
                  <c:v>16.75</c:v>
                </c:pt>
                <c:pt idx="346">
                  <c:v>16.95</c:v>
                </c:pt>
                <c:pt idx="347">
                  <c:v>16.850000000000001</c:v>
                </c:pt>
                <c:pt idx="348">
                  <c:v>16.100000000000001</c:v>
                </c:pt>
                <c:pt idx="349">
                  <c:v>15.4</c:v>
                </c:pt>
                <c:pt idx="350">
                  <c:v>15.4</c:v>
                </c:pt>
                <c:pt idx="351">
                  <c:v>15.44</c:v>
                </c:pt>
                <c:pt idx="352">
                  <c:v>13.86</c:v>
                </c:pt>
                <c:pt idx="353">
                  <c:v>12.91</c:v>
                </c:pt>
                <c:pt idx="354">
                  <c:v>14.78</c:v>
                </c:pt>
                <c:pt idx="355">
                  <c:v>14.78</c:v>
                </c:pt>
                <c:pt idx="356">
                  <c:v>14.31</c:v>
                </c:pt>
                <c:pt idx="357">
                  <c:v>14.38</c:v>
                </c:pt>
                <c:pt idx="358">
                  <c:v>14.9</c:v>
                </c:pt>
                <c:pt idx="359">
                  <c:v>14.21</c:v>
                </c:pt>
                <c:pt idx="360">
                  <c:v>14.01</c:v>
                </c:pt>
                <c:pt idx="361">
                  <c:v>13.95</c:v>
                </c:pt>
                <c:pt idx="362">
                  <c:v>13.99</c:v>
                </c:pt>
                <c:pt idx="363">
                  <c:v>13.81</c:v>
                </c:pt>
                <c:pt idx="364">
                  <c:v>13.72</c:v>
                </c:pt>
                <c:pt idx="365">
                  <c:v>13.16</c:v>
                </c:pt>
                <c:pt idx="366">
                  <c:v>13.48</c:v>
                </c:pt>
                <c:pt idx="367">
                  <c:v>13.85</c:v>
                </c:pt>
                <c:pt idx="368">
                  <c:v>13.69</c:v>
                </c:pt>
                <c:pt idx="369">
                  <c:v>13.61</c:v>
                </c:pt>
                <c:pt idx="370">
                  <c:v>13.7</c:v>
                </c:pt>
                <c:pt idx="371">
                  <c:v>13.68</c:v>
                </c:pt>
                <c:pt idx="372">
                  <c:v>13.98</c:v>
                </c:pt>
                <c:pt idx="373">
                  <c:v>14.05</c:v>
                </c:pt>
                <c:pt idx="374">
                  <c:v>13.88</c:v>
                </c:pt>
                <c:pt idx="375">
                  <c:v>13.94</c:v>
                </c:pt>
                <c:pt idx="376">
                  <c:v>13.49</c:v>
                </c:pt>
                <c:pt idx="377">
                  <c:v>13.5</c:v>
                </c:pt>
                <c:pt idx="378">
                  <c:v>13.53</c:v>
                </c:pt>
                <c:pt idx="379">
                  <c:v>13.35</c:v>
                </c:pt>
                <c:pt idx="380">
                  <c:v>13.09</c:v>
                </c:pt>
                <c:pt idx="381">
                  <c:v>12.05</c:v>
                </c:pt>
                <c:pt idx="382">
                  <c:v>9.26</c:v>
                </c:pt>
                <c:pt idx="383">
                  <c:v>10.75</c:v>
                </c:pt>
                <c:pt idx="384">
                  <c:v>9.8000000000000007</c:v>
                </c:pt>
                <c:pt idx="385">
                  <c:v>6.55</c:v>
                </c:pt>
                <c:pt idx="386">
                  <c:v>7.9</c:v>
                </c:pt>
                <c:pt idx="387">
                  <c:v>7.8</c:v>
                </c:pt>
                <c:pt idx="388">
                  <c:v>9.99</c:v>
                </c:pt>
                <c:pt idx="389">
                  <c:v>9.98</c:v>
                </c:pt>
                <c:pt idx="390">
                  <c:v>9.4600000000000009</c:v>
                </c:pt>
                <c:pt idx="391">
                  <c:v>9.4600000000000009</c:v>
                </c:pt>
                <c:pt idx="392">
                  <c:v>10.130000000000001</c:v>
                </c:pt>
                <c:pt idx="393">
                  <c:v>10.8</c:v>
                </c:pt>
                <c:pt idx="394">
                  <c:v>11.15</c:v>
                </c:pt>
                <c:pt idx="395">
                  <c:v>10.96</c:v>
                </c:pt>
                <c:pt idx="396">
                  <c:v>10.95</c:v>
                </c:pt>
                <c:pt idx="397">
                  <c:v>10.83</c:v>
                </c:pt>
                <c:pt idx="398">
                  <c:v>11.65</c:v>
                </c:pt>
                <c:pt idx="399">
                  <c:v>11.45</c:v>
                </c:pt>
                <c:pt idx="400">
                  <c:v>11.31</c:v>
                </c:pt>
                <c:pt idx="401">
                  <c:v>10.9</c:v>
                </c:pt>
                <c:pt idx="402">
                  <c:v>10.94</c:v>
                </c:pt>
                <c:pt idx="403">
                  <c:v>10.85</c:v>
                </c:pt>
                <c:pt idx="404">
                  <c:v>9.66</c:v>
                </c:pt>
                <c:pt idx="405">
                  <c:v>8.18</c:v>
                </c:pt>
                <c:pt idx="406">
                  <c:v>8.59</c:v>
                </c:pt>
                <c:pt idx="407">
                  <c:v>9.07</c:v>
                </c:pt>
                <c:pt idx="408">
                  <c:v>8.9700000000000006</c:v>
                </c:pt>
                <c:pt idx="409">
                  <c:v>8.7899999999999991</c:v>
                </c:pt>
                <c:pt idx="410">
                  <c:v>8.1999999999999993</c:v>
                </c:pt>
                <c:pt idx="411">
                  <c:v>8.2100000000000009</c:v>
                </c:pt>
                <c:pt idx="412">
                  <c:v>8.64</c:v>
                </c:pt>
                <c:pt idx="413">
                  <c:v>8.48</c:v>
                </c:pt>
                <c:pt idx="414">
                  <c:v>8.18</c:v>
                </c:pt>
                <c:pt idx="415">
                  <c:v>7.61</c:v>
                </c:pt>
                <c:pt idx="416">
                  <c:v>6.86</c:v>
                </c:pt>
                <c:pt idx="417">
                  <c:v>7.19</c:v>
                </c:pt>
                <c:pt idx="418">
                  <c:v>6.53</c:v>
                </c:pt>
                <c:pt idx="419">
                  <c:v>5.03</c:v>
                </c:pt>
                <c:pt idx="420">
                  <c:v>4.7699999999999996</c:v>
                </c:pt>
                <c:pt idx="421">
                  <c:v>5.86</c:v>
                </c:pt>
                <c:pt idx="422">
                  <c:v>6.08</c:v>
                </c:pt>
                <c:pt idx="423">
                  <c:v>5.8</c:v>
                </c:pt>
                <c:pt idx="424">
                  <c:v>5.62</c:v>
                </c:pt>
                <c:pt idx="425">
                  <c:v>4.84</c:v>
                </c:pt>
                <c:pt idx="426">
                  <c:v>4.82</c:v>
                </c:pt>
                <c:pt idx="427">
                  <c:v>4.7699999999999996</c:v>
                </c:pt>
                <c:pt idx="428">
                  <c:v>5.2</c:v>
                </c:pt>
                <c:pt idx="429">
                  <c:v>5.46</c:v>
                </c:pt>
                <c:pt idx="430">
                  <c:v>6.11</c:v>
                </c:pt>
                <c:pt idx="431">
                  <c:v>5.61</c:v>
                </c:pt>
                <c:pt idx="432">
                  <c:v>5.43</c:v>
                </c:pt>
                <c:pt idx="433">
                  <c:v>5.55</c:v>
                </c:pt>
                <c:pt idx="434">
                  <c:v>5.47</c:v>
                </c:pt>
                <c:pt idx="435">
                  <c:v>5.33</c:v>
                </c:pt>
                <c:pt idx="436">
                  <c:v>4.87</c:v>
                </c:pt>
                <c:pt idx="437">
                  <c:v>4.92</c:v>
                </c:pt>
                <c:pt idx="438">
                  <c:v>4.7699999999999996</c:v>
                </c:pt>
                <c:pt idx="439">
                  <c:v>4.78</c:v>
                </c:pt>
                <c:pt idx="440">
                  <c:v>5.14</c:v>
                </c:pt>
                <c:pt idx="441">
                  <c:v>5.03</c:v>
                </c:pt>
                <c:pt idx="442">
                  <c:v>5.03</c:v>
                </c:pt>
                <c:pt idx="443">
                  <c:v>5.0199999999999996</c:v>
                </c:pt>
                <c:pt idx="444">
                  <c:v>4.96</c:v>
                </c:pt>
                <c:pt idx="445">
                  <c:v>4.87</c:v>
                </c:pt>
                <c:pt idx="446">
                  <c:v>4.7300000000000004</c:v>
                </c:pt>
                <c:pt idx="447">
                  <c:v>4.2699999999999996</c:v>
                </c:pt>
                <c:pt idx="448">
                  <c:v>4.01</c:v>
                </c:pt>
                <c:pt idx="449">
                  <c:v>4.0999999999999996</c:v>
                </c:pt>
                <c:pt idx="450">
                  <c:v>4.0999999999999996</c:v>
                </c:pt>
                <c:pt idx="451">
                  <c:v>3.93</c:v>
                </c:pt>
                <c:pt idx="452">
                  <c:v>4.1500000000000004</c:v>
                </c:pt>
                <c:pt idx="453">
                  <c:v>4.05</c:v>
                </c:pt>
                <c:pt idx="454">
                  <c:v>3.99</c:v>
                </c:pt>
                <c:pt idx="455">
                  <c:v>3.84</c:v>
                </c:pt>
                <c:pt idx="456">
                  <c:v>3.56</c:v>
                </c:pt>
                <c:pt idx="457">
                  <c:v>2.56</c:v>
                </c:pt>
                <c:pt idx="458">
                  <c:v>2.42</c:v>
                </c:pt>
                <c:pt idx="459">
                  <c:v>2.27</c:v>
                </c:pt>
                <c:pt idx="460">
                  <c:v>2.35</c:v>
                </c:pt>
                <c:pt idx="461">
                  <c:v>2.57</c:v>
                </c:pt>
                <c:pt idx="462">
                  <c:v>3.16</c:v>
                </c:pt>
                <c:pt idx="463">
                  <c:v>3.17</c:v>
                </c:pt>
                <c:pt idx="464">
                  <c:v>2.5499999999999998</c:v>
                </c:pt>
                <c:pt idx="465">
                  <c:v>2.77</c:v>
                </c:pt>
                <c:pt idx="466">
                  <c:v>2.77</c:v>
                </c:pt>
                <c:pt idx="467">
                  <c:v>3.04</c:v>
                </c:pt>
                <c:pt idx="468">
                  <c:v>3.19</c:v>
                </c:pt>
                <c:pt idx="469">
                  <c:v>3.58</c:v>
                </c:pt>
                <c:pt idx="470">
                  <c:v>3.27</c:v>
                </c:pt>
                <c:pt idx="471">
                  <c:v>3.25</c:v>
                </c:pt>
                <c:pt idx="472">
                  <c:v>3.15</c:v>
                </c:pt>
                <c:pt idx="473">
                  <c:v>3.25</c:v>
                </c:pt>
                <c:pt idx="474">
                  <c:v>3.15</c:v>
                </c:pt>
                <c:pt idx="475">
                  <c:v>3.11</c:v>
                </c:pt>
                <c:pt idx="476">
                  <c:v>2.97</c:v>
                </c:pt>
                <c:pt idx="477">
                  <c:v>2.96</c:v>
                </c:pt>
                <c:pt idx="478">
                  <c:v>3.01</c:v>
                </c:pt>
                <c:pt idx="479">
                  <c:v>3.04</c:v>
                </c:pt>
                <c:pt idx="480">
                  <c:v>2.95</c:v>
                </c:pt>
                <c:pt idx="481">
                  <c:v>2.84</c:v>
                </c:pt>
                <c:pt idx="482">
                  <c:v>3.08</c:v>
                </c:pt>
                <c:pt idx="483">
                  <c:v>3.03</c:v>
                </c:pt>
                <c:pt idx="484">
                  <c:v>3</c:v>
                </c:pt>
                <c:pt idx="485">
                  <c:v>2.2200000000000002</c:v>
                </c:pt>
                <c:pt idx="486">
                  <c:v>2.33</c:v>
                </c:pt>
                <c:pt idx="487">
                  <c:v>2.56</c:v>
                </c:pt>
                <c:pt idx="488">
                  <c:v>2.25</c:v>
                </c:pt>
                <c:pt idx="489">
                  <c:v>2.0499999999999998</c:v>
                </c:pt>
                <c:pt idx="490">
                  <c:v>2.2000000000000002</c:v>
                </c:pt>
                <c:pt idx="491">
                  <c:v>2.2000000000000002</c:v>
                </c:pt>
                <c:pt idx="492">
                  <c:v>2.29</c:v>
                </c:pt>
                <c:pt idx="493">
                  <c:v>2.33</c:v>
                </c:pt>
                <c:pt idx="494">
                  <c:v>2.33</c:v>
                </c:pt>
                <c:pt idx="495">
                  <c:v>2.4300000000000002</c:v>
                </c:pt>
                <c:pt idx="496">
                  <c:v>2.5099999999999998</c:v>
                </c:pt>
                <c:pt idx="497">
                  <c:v>2.4700000000000002</c:v>
                </c:pt>
                <c:pt idx="498">
                  <c:v>2.48</c:v>
                </c:pt>
                <c:pt idx="499">
                  <c:v>2.5499999999999998</c:v>
                </c:pt>
                <c:pt idx="500">
                  <c:v>2.75</c:v>
                </c:pt>
                <c:pt idx="501">
                  <c:v>2.97</c:v>
                </c:pt>
                <c:pt idx="502">
                  <c:v>3.06</c:v>
                </c:pt>
                <c:pt idx="503">
                  <c:v>3.12</c:v>
                </c:pt>
                <c:pt idx="504">
                  <c:v>2.79</c:v>
                </c:pt>
                <c:pt idx="505">
                  <c:v>2.83</c:v>
                </c:pt>
                <c:pt idx="506">
                  <c:v>2.88</c:v>
                </c:pt>
                <c:pt idx="507">
                  <c:v>3.03</c:v>
                </c:pt>
                <c:pt idx="508">
                  <c:v>2.99</c:v>
                </c:pt>
                <c:pt idx="509">
                  <c:v>2.98</c:v>
                </c:pt>
                <c:pt idx="510">
                  <c:v>2.97</c:v>
                </c:pt>
                <c:pt idx="511">
                  <c:v>3.05</c:v>
                </c:pt>
                <c:pt idx="512">
                  <c:v>3.25</c:v>
                </c:pt>
                <c:pt idx="513">
                  <c:v>3.14</c:v>
                </c:pt>
                <c:pt idx="514">
                  <c:v>3.25</c:v>
                </c:pt>
                <c:pt idx="515">
                  <c:v>3.15</c:v>
                </c:pt>
                <c:pt idx="516">
                  <c:v>3.2</c:v>
                </c:pt>
                <c:pt idx="517">
                  <c:v>3.2</c:v>
                </c:pt>
                <c:pt idx="518">
                  <c:v>3.2</c:v>
                </c:pt>
                <c:pt idx="519">
                  <c:v>3.19</c:v>
                </c:pt>
                <c:pt idx="520">
                  <c:v>3.52</c:v>
                </c:pt>
                <c:pt idx="521">
                  <c:v>3.95</c:v>
                </c:pt>
                <c:pt idx="522">
                  <c:v>3.89</c:v>
                </c:pt>
                <c:pt idx="523">
                  <c:v>3.89</c:v>
                </c:pt>
                <c:pt idx="524">
                  <c:v>3.95</c:v>
                </c:pt>
                <c:pt idx="525">
                  <c:v>3.94</c:v>
                </c:pt>
                <c:pt idx="526">
                  <c:v>4.22</c:v>
                </c:pt>
                <c:pt idx="527">
                  <c:v>4.0199999999999996</c:v>
                </c:pt>
                <c:pt idx="528">
                  <c:v>4.07</c:v>
                </c:pt>
                <c:pt idx="529">
                  <c:v>4.1900000000000004</c:v>
                </c:pt>
                <c:pt idx="530">
                  <c:v>4.17</c:v>
                </c:pt>
                <c:pt idx="531">
                  <c:v>4.25</c:v>
                </c:pt>
                <c:pt idx="532">
                  <c:v>4.72</c:v>
                </c:pt>
                <c:pt idx="533">
                  <c:v>5.27</c:v>
                </c:pt>
                <c:pt idx="534">
                  <c:v>5.22</c:v>
                </c:pt>
                <c:pt idx="535">
                  <c:v>4.88</c:v>
                </c:pt>
                <c:pt idx="536">
                  <c:v>5.57</c:v>
                </c:pt>
                <c:pt idx="537">
                  <c:v>6.95</c:v>
                </c:pt>
                <c:pt idx="538">
                  <c:v>6.7</c:v>
                </c:pt>
                <c:pt idx="539">
                  <c:v>6.81</c:v>
                </c:pt>
                <c:pt idx="540">
                  <c:v>7.11</c:v>
                </c:pt>
                <c:pt idx="541">
                  <c:v>6.33</c:v>
                </c:pt>
                <c:pt idx="542">
                  <c:v>6.36</c:v>
                </c:pt>
                <c:pt idx="543">
                  <c:v>6.9</c:v>
                </c:pt>
                <c:pt idx="544">
                  <c:v>6.8</c:v>
                </c:pt>
                <c:pt idx="545">
                  <c:v>6.41</c:v>
                </c:pt>
                <c:pt idx="546">
                  <c:v>6.75</c:v>
                </c:pt>
                <c:pt idx="547">
                  <c:v>7</c:v>
                </c:pt>
                <c:pt idx="548">
                  <c:v>6.68</c:v>
                </c:pt>
                <c:pt idx="549">
                  <c:v>5.6</c:v>
                </c:pt>
                <c:pt idx="550">
                  <c:v>5.92</c:v>
                </c:pt>
                <c:pt idx="551">
                  <c:v>6.36</c:v>
                </c:pt>
                <c:pt idx="552">
                  <c:v>6.49</c:v>
                </c:pt>
                <c:pt idx="553">
                  <c:v>6.18</c:v>
                </c:pt>
                <c:pt idx="554">
                  <c:v>6.31</c:v>
                </c:pt>
                <c:pt idx="555">
                  <c:v>6.36</c:v>
                </c:pt>
                <c:pt idx="556">
                  <c:v>6.29</c:v>
                </c:pt>
                <c:pt idx="557">
                  <c:v>5.75</c:v>
                </c:pt>
                <c:pt idx="558">
                  <c:v>5.34</c:v>
                </c:pt>
                <c:pt idx="559">
                  <c:v>5.29</c:v>
                </c:pt>
                <c:pt idx="560">
                  <c:v>5.63</c:v>
                </c:pt>
                <c:pt idx="561">
                  <c:v>5.38</c:v>
                </c:pt>
                <c:pt idx="562">
                  <c:v>5.49</c:v>
                </c:pt>
                <c:pt idx="563">
                  <c:v>5.48</c:v>
                </c:pt>
                <c:pt idx="564">
                  <c:v>6.08</c:v>
                </c:pt>
                <c:pt idx="565">
                  <c:v>6.1</c:v>
                </c:pt>
                <c:pt idx="566">
                  <c:v>5.96</c:v>
                </c:pt>
                <c:pt idx="567">
                  <c:v>5.87</c:v>
                </c:pt>
                <c:pt idx="568">
                  <c:v>5.69</c:v>
                </c:pt>
                <c:pt idx="569">
                  <c:v>5.45</c:v>
                </c:pt>
                <c:pt idx="570">
                  <c:v>5.69</c:v>
                </c:pt>
                <c:pt idx="571">
                  <c:v>5.6</c:v>
                </c:pt>
                <c:pt idx="572">
                  <c:v>5.83</c:v>
                </c:pt>
                <c:pt idx="573">
                  <c:v>5.91</c:v>
                </c:pt>
                <c:pt idx="574">
                  <c:v>5.6</c:v>
                </c:pt>
                <c:pt idx="575">
                  <c:v>5.51</c:v>
                </c:pt>
                <c:pt idx="576">
                  <c:v>5.26</c:v>
                </c:pt>
                <c:pt idx="577">
                  <c:v>4.46</c:v>
                </c:pt>
                <c:pt idx="578">
                  <c:v>4.33</c:v>
                </c:pt>
                <c:pt idx="579">
                  <c:v>4.2699999999999996</c:v>
                </c:pt>
                <c:pt idx="580">
                  <c:v>4.41</c:v>
                </c:pt>
                <c:pt idx="581">
                  <c:v>4.22</c:v>
                </c:pt>
                <c:pt idx="582">
                  <c:v>4.3899999999999997</c:v>
                </c:pt>
                <c:pt idx="583">
                  <c:v>4.3600000000000003</c:v>
                </c:pt>
                <c:pt idx="584">
                  <c:v>4.2699999999999996</c:v>
                </c:pt>
                <c:pt idx="585">
                  <c:v>4.42</c:v>
                </c:pt>
                <c:pt idx="586">
                  <c:v>5.01</c:v>
                </c:pt>
                <c:pt idx="587">
                  <c:v>5.03</c:v>
                </c:pt>
                <c:pt idx="588">
                  <c:v>4.7699999999999996</c:v>
                </c:pt>
                <c:pt idx="589">
                  <c:v>4.92</c:v>
                </c:pt>
                <c:pt idx="590">
                  <c:v>4.96</c:v>
                </c:pt>
                <c:pt idx="591">
                  <c:v>4.87</c:v>
                </c:pt>
                <c:pt idx="592">
                  <c:v>4.8600000000000003</c:v>
                </c:pt>
                <c:pt idx="593">
                  <c:v>4.92</c:v>
                </c:pt>
                <c:pt idx="594">
                  <c:v>4.7</c:v>
                </c:pt>
                <c:pt idx="595">
                  <c:v>4.6100000000000003</c:v>
                </c:pt>
                <c:pt idx="596">
                  <c:v>4.82</c:v>
                </c:pt>
                <c:pt idx="597">
                  <c:v>4.9800000000000004</c:v>
                </c:pt>
                <c:pt idx="598">
                  <c:v>4.99</c:v>
                </c:pt>
                <c:pt idx="599">
                  <c:v>4.9400000000000004</c:v>
                </c:pt>
                <c:pt idx="600">
                  <c:v>4.93</c:v>
                </c:pt>
                <c:pt idx="601">
                  <c:v>4.8600000000000003</c:v>
                </c:pt>
                <c:pt idx="602">
                  <c:v>4.83</c:v>
                </c:pt>
                <c:pt idx="603">
                  <c:v>4.91</c:v>
                </c:pt>
                <c:pt idx="604">
                  <c:v>4.8899999999999997</c:v>
                </c:pt>
                <c:pt idx="605">
                  <c:v>5.27</c:v>
                </c:pt>
                <c:pt idx="606">
                  <c:v>5.38</c:v>
                </c:pt>
                <c:pt idx="607">
                  <c:v>5.33</c:v>
                </c:pt>
                <c:pt idx="608">
                  <c:v>5.34</c:v>
                </c:pt>
                <c:pt idx="609">
                  <c:v>5.22</c:v>
                </c:pt>
                <c:pt idx="610">
                  <c:v>5.28</c:v>
                </c:pt>
                <c:pt idx="611">
                  <c:v>4.6900000000000004</c:v>
                </c:pt>
                <c:pt idx="612">
                  <c:v>4.84</c:v>
                </c:pt>
                <c:pt idx="613">
                  <c:v>4.8099999999999996</c:v>
                </c:pt>
                <c:pt idx="614">
                  <c:v>4.7</c:v>
                </c:pt>
                <c:pt idx="615">
                  <c:v>4.6900000000000004</c:v>
                </c:pt>
                <c:pt idx="616">
                  <c:v>4.68</c:v>
                </c:pt>
                <c:pt idx="617">
                  <c:v>4.55</c:v>
                </c:pt>
                <c:pt idx="618">
                  <c:v>4.62</c:v>
                </c:pt>
                <c:pt idx="619">
                  <c:v>4.8099999999999996</c:v>
                </c:pt>
                <c:pt idx="620">
                  <c:v>4.79</c:v>
                </c:pt>
                <c:pt idx="621">
                  <c:v>4.8099999999999996</c:v>
                </c:pt>
                <c:pt idx="622">
                  <c:v>4.8600000000000003</c:v>
                </c:pt>
                <c:pt idx="623">
                  <c:v>4.91</c:v>
                </c:pt>
                <c:pt idx="624">
                  <c:v>4.83</c:v>
                </c:pt>
                <c:pt idx="625">
                  <c:v>4.97</c:v>
                </c:pt>
                <c:pt idx="626">
                  <c:v>4.95</c:v>
                </c:pt>
                <c:pt idx="627">
                  <c:v>4.91</c:v>
                </c:pt>
                <c:pt idx="628">
                  <c:v>4.92</c:v>
                </c:pt>
                <c:pt idx="629">
                  <c:v>4.95</c:v>
                </c:pt>
                <c:pt idx="630">
                  <c:v>4.6900000000000004</c:v>
                </c:pt>
                <c:pt idx="631">
                  <c:v>4.79</c:v>
                </c:pt>
                <c:pt idx="632">
                  <c:v>4.87</c:v>
                </c:pt>
                <c:pt idx="633">
                  <c:v>4.84</c:v>
                </c:pt>
                <c:pt idx="634">
                  <c:v>4.93</c:v>
                </c:pt>
                <c:pt idx="635">
                  <c:v>4.92</c:v>
                </c:pt>
                <c:pt idx="636">
                  <c:v>4.9400000000000004</c:v>
                </c:pt>
                <c:pt idx="637">
                  <c:v>4.96</c:v>
                </c:pt>
                <c:pt idx="638">
                  <c:v>4.97</c:v>
                </c:pt>
                <c:pt idx="639">
                  <c:v>4.93</c:v>
                </c:pt>
                <c:pt idx="640">
                  <c:v>4.9800000000000004</c:v>
                </c:pt>
                <c:pt idx="641">
                  <c:v>5.12</c:v>
                </c:pt>
                <c:pt idx="642">
                  <c:v>5.14</c:v>
                </c:pt>
                <c:pt idx="643">
                  <c:v>5.35</c:v>
                </c:pt>
                <c:pt idx="644">
                  <c:v>5.26</c:v>
                </c:pt>
                <c:pt idx="645">
                  <c:v>5.2</c:v>
                </c:pt>
                <c:pt idx="646">
                  <c:v>4.96</c:v>
                </c:pt>
                <c:pt idx="647">
                  <c:v>5.0999999999999996</c:v>
                </c:pt>
                <c:pt idx="648">
                  <c:v>5.13</c:v>
                </c:pt>
                <c:pt idx="649">
                  <c:v>5.0999999999999996</c:v>
                </c:pt>
                <c:pt idx="650">
                  <c:v>5.1100000000000003</c:v>
                </c:pt>
                <c:pt idx="651">
                  <c:v>4.9800000000000004</c:v>
                </c:pt>
                <c:pt idx="652">
                  <c:v>4.9000000000000004</c:v>
                </c:pt>
                <c:pt idx="653">
                  <c:v>4.95</c:v>
                </c:pt>
                <c:pt idx="654">
                  <c:v>5</c:v>
                </c:pt>
                <c:pt idx="655">
                  <c:v>5.07</c:v>
                </c:pt>
                <c:pt idx="656">
                  <c:v>5.13</c:v>
                </c:pt>
                <c:pt idx="657">
                  <c:v>5.07</c:v>
                </c:pt>
                <c:pt idx="658">
                  <c:v>5.08</c:v>
                </c:pt>
                <c:pt idx="659">
                  <c:v>5.05</c:v>
                </c:pt>
                <c:pt idx="660">
                  <c:v>5.0599999999999996</c:v>
                </c:pt>
                <c:pt idx="661">
                  <c:v>5.05</c:v>
                </c:pt>
                <c:pt idx="662">
                  <c:v>5.04</c:v>
                </c:pt>
                <c:pt idx="663">
                  <c:v>4.8499999999999996</c:v>
                </c:pt>
                <c:pt idx="664">
                  <c:v>4.96</c:v>
                </c:pt>
                <c:pt idx="665">
                  <c:v>4.95</c:v>
                </c:pt>
                <c:pt idx="666">
                  <c:v>4.93</c:v>
                </c:pt>
                <c:pt idx="667">
                  <c:v>5.01</c:v>
                </c:pt>
                <c:pt idx="668">
                  <c:v>5.04</c:v>
                </c:pt>
                <c:pt idx="669">
                  <c:v>5.09</c:v>
                </c:pt>
                <c:pt idx="670">
                  <c:v>5.0999999999999996</c:v>
                </c:pt>
                <c:pt idx="671">
                  <c:v>5.12</c:v>
                </c:pt>
                <c:pt idx="672">
                  <c:v>5.0999999999999996</c:v>
                </c:pt>
                <c:pt idx="673">
                  <c:v>5.09</c:v>
                </c:pt>
                <c:pt idx="674">
                  <c:v>5.0999999999999996</c:v>
                </c:pt>
                <c:pt idx="675">
                  <c:v>5.0999999999999996</c:v>
                </c:pt>
                <c:pt idx="676">
                  <c:v>5.14</c:v>
                </c:pt>
                <c:pt idx="677">
                  <c:v>5.12</c:v>
                </c:pt>
                <c:pt idx="678">
                  <c:v>5.15</c:v>
                </c:pt>
                <c:pt idx="679">
                  <c:v>5.0999999999999996</c:v>
                </c:pt>
                <c:pt idx="680">
                  <c:v>5.14</c:v>
                </c:pt>
                <c:pt idx="681">
                  <c:v>5.14</c:v>
                </c:pt>
                <c:pt idx="682">
                  <c:v>5.15</c:v>
                </c:pt>
                <c:pt idx="683">
                  <c:v>5.14</c:v>
                </c:pt>
                <c:pt idx="684">
                  <c:v>5.18</c:v>
                </c:pt>
                <c:pt idx="685">
                  <c:v>5.27</c:v>
                </c:pt>
                <c:pt idx="686">
                  <c:v>5.25</c:v>
                </c:pt>
                <c:pt idx="687">
                  <c:v>5.21</c:v>
                </c:pt>
                <c:pt idx="688">
                  <c:v>5.27</c:v>
                </c:pt>
                <c:pt idx="689">
                  <c:v>5.44</c:v>
                </c:pt>
                <c:pt idx="690">
                  <c:v>5.46</c:v>
                </c:pt>
                <c:pt idx="691">
                  <c:v>5.59</c:v>
                </c:pt>
                <c:pt idx="692">
                  <c:v>5.63</c:v>
                </c:pt>
                <c:pt idx="693">
                  <c:v>5.56</c:v>
                </c:pt>
                <c:pt idx="694">
                  <c:v>5.47</c:v>
                </c:pt>
                <c:pt idx="695">
                  <c:v>5.57</c:v>
                </c:pt>
                <c:pt idx="696">
                  <c:v>5.7</c:v>
                </c:pt>
                <c:pt idx="697">
                  <c:v>5.93</c:v>
                </c:pt>
                <c:pt idx="698">
                  <c:v>5.95</c:v>
                </c:pt>
                <c:pt idx="699">
                  <c:v>6.5</c:v>
                </c:pt>
                <c:pt idx="700">
                  <c:v>6.4</c:v>
                </c:pt>
                <c:pt idx="701">
                  <c:v>6.16</c:v>
                </c:pt>
                <c:pt idx="702">
                  <c:v>6.31</c:v>
                </c:pt>
                <c:pt idx="703">
                  <c:v>6.5</c:v>
                </c:pt>
                <c:pt idx="704">
                  <c:v>6.67</c:v>
                </c:pt>
                <c:pt idx="705">
                  <c:v>6.68</c:v>
                </c:pt>
                <c:pt idx="706">
                  <c:v>6.55</c:v>
                </c:pt>
                <c:pt idx="707">
                  <c:v>6.43</c:v>
                </c:pt>
                <c:pt idx="708">
                  <c:v>6.35</c:v>
                </c:pt>
                <c:pt idx="709">
                  <c:v>6.3</c:v>
                </c:pt>
                <c:pt idx="710">
                  <c:v>6.42</c:v>
                </c:pt>
                <c:pt idx="711">
                  <c:v>6.65</c:v>
                </c:pt>
                <c:pt idx="712">
                  <c:v>6.61</c:v>
                </c:pt>
                <c:pt idx="713">
                  <c:v>6.65</c:v>
                </c:pt>
                <c:pt idx="714">
                  <c:v>6.69</c:v>
                </c:pt>
                <c:pt idx="715">
                  <c:v>6.63</c:v>
                </c:pt>
                <c:pt idx="716">
                  <c:v>6.76</c:v>
                </c:pt>
                <c:pt idx="717">
                  <c:v>6.45</c:v>
                </c:pt>
                <c:pt idx="718">
                  <c:v>6.51</c:v>
                </c:pt>
                <c:pt idx="719">
                  <c:v>6.67</c:v>
                </c:pt>
                <c:pt idx="720">
                  <c:v>6.65</c:v>
                </c:pt>
                <c:pt idx="721">
                  <c:v>6.76</c:v>
                </c:pt>
                <c:pt idx="722">
                  <c:v>6.8</c:v>
                </c:pt>
                <c:pt idx="723">
                  <c:v>7.02</c:v>
                </c:pt>
                <c:pt idx="724">
                  <c:v>7.2</c:v>
                </c:pt>
                <c:pt idx="725">
                  <c:v>7.15</c:v>
                </c:pt>
                <c:pt idx="726">
                  <c:v>7.76</c:v>
                </c:pt>
                <c:pt idx="727">
                  <c:v>7.67</c:v>
                </c:pt>
                <c:pt idx="728">
                  <c:v>7.54</c:v>
                </c:pt>
                <c:pt idx="729">
                  <c:v>7.62</c:v>
                </c:pt>
                <c:pt idx="730">
                  <c:v>8.5</c:v>
                </c:pt>
                <c:pt idx="731">
                  <c:v>8.8000000000000007</c:v>
                </c:pt>
                <c:pt idx="732">
                  <c:v>9.11</c:v>
                </c:pt>
                <c:pt idx="733">
                  <c:v>8.8699999999999992</c:v>
                </c:pt>
                <c:pt idx="734">
                  <c:v>8.52</c:v>
                </c:pt>
                <c:pt idx="735">
                  <c:v>8.85</c:v>
                </c:pt>
                <c:pt idx="736">
                  <c:v>8.41</c:v>
                </c:pt>
                <c:pt idx="737">
                  <c:v>8.4499999999999993</c:v>
                </c:pt>
                <c:pt idx="738">
                  <c:v>8.6</c:v>
                </c:pt>
                <c:pt idx="739">
                  <c:v>8.8000000000000007</c:v>
                </c:pt>
                <c:pt idx="740">
                  <c:v>8.9</c:v>
                </c:pt>
                <c:pt idx="741">
                  <c:v>8.9</c:v>
                </c:pt>
                <c:pt idx="742">
                  <c:v>8.89</c:v>
                </c:pt>
                <c:pt idx="743">
                  <c:v>8.7100000000000009</c:v>
                </c:pt>
                <c:pt idx="744">
                  <c:v>9.1</c:v>
                </c:pt>
                <c:pt idx="745">
                  <c:v>9.35</c:v>
                </c:pt>
                <c:pt idx="746">
                  <c:v>9.5500000000000007</c:v>
                </c:pt>
                <c:pt idx="747">
                  <c:v>10.53</c:v>
                </c:pt>
                <c:pt idx="748">
                  <c:v>10.97</c:v>
                </c:pt>
                <c:pt idx="749">
                  <c:v>10.98</c:v>
                </c:pt>
                <c:pt idx="750">
                  <c:v>10.87</c:v>
                </c:pt>
                <c:pt idx="751">
                  <c:v>10.86</c:v>
                </c:pt>
                <c:pt idx="752">
                  <c:v>11.1</c:v>
                </c:pt>
                <c:pt idx="753">
                  <c:v>11.06</c:v>
                </c:pt>
                <c:pt idx="754">
                  <c:v>11.06</c:v>
                </c:pt>
                <c:pt idx="755">
                  <c:v>11.39</c:v>
                </c:pt>
                <c:pt idx="756">
                  <c:v>11.51</c:v>
                </c:pt>
                <c:pt idx="757">
                  <c:v>11.62</c:v>
                </c:pt>
                <c:pt idx="758">
                  <c:v>12.04</c:v>
                </c:pt>
                <c:pt idx="759">
                  <c:v>12.19</c:v>
                </c:pt>
                <c:pt idx="760">
                  <c:v>13.25</c:v>
                </c:pt>
                <c:pt idx="761">
                  <c:v>13.5</c:v>
                </c:pt>
                <c:pt idx="762">
                  <c:v>11.58</c:v>
                </c:pt>
                <c:pt idx="763">
                  <c:v>11.61</c:v>
                </c:pt>
                <c:pt idx="764">
                  <c:v>8</c:v>
                </c:pt>
                <c:pt idx="765">
                  <c:v>10.1</c:v>
                </c:pt>
                <c:pt idx="766">
                  <c:v>9.92</c:v>
                </c:pt>
                <c:pt idx="767">
                  <c:v>9.81</c:v>
                </c:pt>
                <c:pt idx="768">
                  <c:v>10.1</c:v>
                </c:pt>
                <c:pt idx="769">
                  <c:v>10.6</c:v>
                </c:pt>
                <c:pt idx="770">
                  <c:v>10.52</c:v>
                </c:pt>
                <c:pt idx="771">
                  <c:v>10.61</c:v>
                </c:pt>
                <c:pt idx="772">
                  <c:v>10.95</c:v>
                </c:pt>
                <c:pt idx="773">
                  <c:v>10.94</c:v>
                </c:pt>
                <c:pt idx="774">
                  <c:v>10.92</c:v>
                </c:pt>
                <c:pt idx="775">
                  <c:v>10.78</c:v>
                </c:pt>
                <c:pt idx="776">
                  <c:v>10.16</c:v>
                </c:pt>
                <c:pt idx="777">
                  <c:v>9.9700000000000006</c:v>
                </c:pt>
                <c:pt idx="778">
                  <c:v>10.199999999999999</c:v>
                </c:pt>
                <c:pt idx="779">
                  <c:v>10.53</c:v>
                </c:pt>
                <c:pt idx="780">
                  <c:v>10.38</c:v>
                </c:pt>
                <c:pt idx="781" formatCode="General">
                  <c:v>11</c:v>
                </c:pt>
                <c:pt idx="782">
                  <c:v>11.18</c:v>
                </c:pt>
                <c:pt idx="783" formatCode="General">
                  <c:v>11</c:v>
                </c:pt>
                <c:pt idx="784">
                  <c:v>11.04</c:v>
                </c:pt>
                <c:pt idx="785">
                  <c:v>11.02</c:v>
                </c:pt>
                <c:pt idx="786">
                  <c:v>11.17</c:v>
                </c:pt>
                <c:pt idx="787">
                  <c:v>11.33</c:v>
                </c:pt>
                <c:pt idx="788">
                  <c:v>11.36</c:v>
                </c:pt>
                <c:pt idx="789">
                  <c:v>11.4</c:v>
                </c:pt>
                <c:pt idx="790">
                  <c:v>11.67</c:v>
                </c:pt>
                <c:pt idx="791">
                  <c:v>11.75</c:v>
                </c:pt>
                <c:pt idx="792">
                  <c:v>11.87</c:v>
                </c:pt>
                <c:pt idx="793">
                  <c:v>11.89</c:v>
                </c:pt>
                <c:pt idx="794">
                  <c:v>12.25</c:v>
                </c:pt>
                <c:pt idx="795">
                  <c:v>12.57</c:v>
                </c:pt>
                <c:pt idx="796">
                  <c:v>12.28</c:v>
                </c:pt>
                <c:pt idx="797">
                  <c:v>12.37</c:v>
                </c:pt>
                <c:pt idx="798">
                  <c:v>12.24</c:v>
                </c:pt>
                <c:pt idx="799">
                  <c:v>12.19</c:v>
                </c:pt>
                <c:pt idx="800">
                  <c:v>12.1</c:v>
                </c:pt>
                <c:pt idx="801">
                  <c:v>12.2</c:v>
                </c:pt>
                <c:pt idx="802">
                  <c:v>12.27</c:v>
                </c:pt>
                <c:pt idx="803">
                  <c:v>12.31</c:v>
                </c:pt>
                <c:pt idx="804">
                  <c:v>12.39</c:v>
                </c:pt>
                <c:pt idx="805">
                  <c:v>12.36</c:v>
                </c:pt>
                <c:pt idx="806">
                  <c:v>12.4</c:v>
                </c:pt>
                <c:pt idx="807">
                  <c:v>12.4</c:v>
                </c:pt>
                <c:pt idx="808">
                  <c:v>12.84</c:v>
                </c:pt>
                <c:pt idx="809">
                  <c:v>12.89</c:v>
                </c:pt>
                <c:pt idx="810">
                  <c:v>12.85</c:v>
                </c:pt>
                <c:pt idx="811">
                  <c:v>12.69</c:v>
                </c:pt>
                <c:pt idx="812">
                  <c:v>12.51</c:v>
                </c:pt>
                <c:pt idx="813">
                  <c:v>11.8</c:v>
                </c:pt>
                <c:pt idx="814">
                  <c:v>11.78</c:v>
                </c:pt>
                <c:pt idx="815">
                  <c:v>11.9</c:v>
                </c:pt>
                <c:pt idx="816">
                  <c:v>12.12</c:v>
                </c:pt>
                <c:pt idx="817">
                  <c:v>12.03</c:v>
                </c:pt>
                <c:pt idx="818" formatCode="General">
                  <c:v>12</c:v>
                </c:pt>
                <c:pt idx="819">
                  <c:v>11.86</c:v>
                </c:pt>
                <c:pt idx="820">
                  <c:v>11.74</c:v>
                </c:pt>
                <c:pt idx="821">
                  <c:v>11.84</c:v>
                </c:pt>
                <c:pt idx="822">
                  <c:v>11.85</c:v>
                </c:pt>
                <c:pt idx="823">
                  <c:v>11.81</c:v>
                </c:pt>
                <c:pt idx="824">
                  <c:v>11.94</c:v>
                </c:pt>
                <c:pt idx="825">
                  <c:v>11.74</c:v>
                </c:pt>
                <c:pt idx="826">
                  <c:v>11.74</c:v>
                </c:pt>
                <c:pt idx="827">
                  <c:v>11.63</c:v>
                </c:pt>
                <c:pt idx="828">
                  <c:v>11.71</c:v>
                </c:pt>
                <c:pt idx="829">
                  <c:v>11.65</c:v>
                </c:pt>
                <c:pt idx="830">
                  <c:v>11.65</c:v>
                </c:pt>
                <c:pt idx="831">
                  <c:v>10.86</c:v>
                </c:pt>
                <c:pt idx="832">
                  <c:v>10.17</c:v>
                </c:pt>
                <c:pt idx="833">
                  <c:v>10.26</c:v>
                </c:pt>
                <c:pt idx="834">
                  <c:v>10.7</c:v>
                </c:pt>
                <c:pt idx="835">
                  <c:v>10.6</c:v>
                </c:pt>
                <c:pt idx="836">
                  <c:v>10.89</c:v>
                </c:pt>
                <c:pt idx="837">
                  <c:v>11.2</c:v>
                </c:pt>
                <c:pt idx="838">
                  <c:v>10.57</c:v>
                </c:pt>
                <c:pt idx="839">
                  <c:v>10.47</c:v>
                </c:pt>
                <c:pt idx="840">
                  <c:v>10.64</c:v>
                </c:pt>
                <c:pt idx="841">
                  <c:v>10.8</c:v>
                </c:pt>
                <c:pt idx="842">
                  <c:v>10.75</c:v>
                </c:pt>
                <c:pt idx="843">
                  <c:v>10.9</c:v>
                </c:pt>
                <c:pt idx="844">
                  <c:v>10.92</c:v>
                </c:pt>
                <c:pt idx="845">
                  <c:v>10.93</c:v>
                </c:pt>
                <c:pt idx="846">
                  <c:v>10.82</c:v>
                </c:pt>
                <c:pt idx="847">
                  <c:v>10.89</c:v>
                </c:pt>
                <c:pt idx="848">
                  <c:v>10.87</c:v>
                </c:pt>
                <c:pt idx="849">
                  <c:v>11.01</c:v>
                </c:pt>
                <c:pt idx="850">
                  <c:v>10.95</c:v>
                </c:pt>
                <c:pt idx="851">
                  <c:v>10.95</c:v>
                </c:pt>
                <c:pt idx="852">
                  <c:v>11.2</c:v>
                </c:pt>
                <c:pt idx="853">
                  <c:v>11.75</c:v>
                </c:pt>
                <c:pt idx="854">
                  <c:v>11.79</c:v>
                </c:pt>
                <c:pt idx="855">
                  <c:v>11.65</c:v>
                </c:pt>
                <c:pt idx="856">
                  <c:v>11.8</c:v>
                </c:pt>
                <c:pt idx="857">
                  <c:v>11.73</c:v>
                </c:pt>
                <c:pt idx="858">
                  <c:v>11.77</c:v>
                </c:pt>
                <c:pt idx="859">
                  <c:v>12.42</c:v>
                </c:pt>
                <c:pt idx="860">
                  <c:v>12.35</c:v>
                </c:pt>
                <c:pt idx="861">
                  <c:v>12.41</c:v>
                </c:pt>
                <c:pt idx="862">
                  <c:v>12.48</c:v>
                </c:pt>
                <c:pt idx="863">
                  <c:v>12.25</c:v>
                </c:pt>
                <c:pt idx="864">
                  <c:v>12.2</c:v>
                </c:pt>
                <c:pt idx="865">
                  <c:v>12.35</c:v>
                </c:pt>
                <c:pt idx="866">
                  <c:v>12.45</c:v>
                </c:pt>
                <c:pt idx="867">
                  <c:v>12.57</c:v>
                </c:pt>
                <c:pt idx="868">
                  <c:v>12.56</c:v>
                </c:pt>
                <c:pt idx="869">
                  <c:v>12.5</c:v>
                </c:pt>
                <c:pt idx="870">
                  <c:v>12.68</c:v>
                </c:pt>
                <c:pt idx="871">
                  <c:v>13.41</c:v>
                </c:pt>
                <c:pt idx="872">
                  <c:v>13.38</c:v>
                </c:pt>
                <c:pt idx="873">
                  <c:v>13.3</c:v>
                </c:pt>
                <c:pt idx="874">
                  <c:v>13.5</c:v>
                </c:pt>
                <c:pt idx="875">
                  <c:v>13.42</c:v>
                </c:pt>
                <c:pt idx="876">
                  <c:v>13.39</c:v>
                </c:pt>
                <c:pt idx="877">
                  <c:v>13.43</c:v>
                </c:pt>
                <c:pt idx="878">
                  <c:v>13.56</c:v>
                </c:pt>
                <c:pt idx="879">
                  <c:v>13.7</c:v>
                </c:pt>
                <c:pt idx="880">
                  <c:v>13.7</c:v>
                </c:pt>
                <c:pt idx="881">
                  <c:v>13.6</c:v>
                </c:pt>
                <c:pt idx="882">
                  <c:v>13.49</c:v>
                </c:pt>
                <c:pt idx="883">
                  <c:v>13.3</c:v>
                </c:pt>
                <c:pt idx="884">
                  <c:v>13.25</c:v>
                </c:pt>
                <c:pt idx="885">
                  <c:v>13.3</c:v>
                </c:pt>
                <c:pt idx="886">
                  <c:v>13.6</c:v>
                </c:pt>
                <c:pt idx="887">
                  <c:v>13.52</c:v>
                </c:pt>
                <c:pt idx="888">
                  <c:v>13.5</c:v>
                </c:pt>
                <c:pt idx="889">
                  <c:v>13.37</c:v>
                </c:pt>
                <c:pt idx="890">
                  <c:v>13.31</c:v>
                </c:pt>
                <c:pt idx="891">
                  <c:v>13.38</c:v>
                </c:pt>
                <c:pt idx="892">
                  <c:v>13.35</c:v>
                </c:pt>
                <c:pt idx="893">
                  <c:v>13.47</c:v>
                </c:pt>
                <c:pt idx="894">
                  <c:v>13.42</c:v>
                </c:pt>
                <c:pt idx="895">
                  <c:v>13.42</c:v>
                </c:pt>
                <c:pt idx="896">
                  <c:v>13.4</c:v>
                </c:pt>
                <c:pt idx="897">
                  <c:v>13.45</c:v>
                </c:pt>
                <c:pt idx="898">
                  <c:v>13.51</c:v>
                </c:pt>
                <c:pt idx="899">
                  <c:v>13.3</c:v>
                </c:pt>
                <c:pt idx="900">
                  <c:v>13.28</c:v>
                </c:pt>
                <c:pt idx="901">
                  <c:v>13.4</c:v>
                </c:pt>
                <c:pt idx="902">
                  <c:v>13.5</c:v>
                </c:pt>
                <c:pt idx="903">
                  <c:v>13.44</c:v>
                </c:pt>
                <c:pt idx="904">
                  <c:v>13.45</c:v>
                </c:pt>
                <c:pt idx="905">
                  <c:v>13.59</c:v>
                </c:pt>
                <c:pt idx="906">
                  <c:v>13.74</c:v>
                </c:pt>
                <c:pt idx="907">
                  <c:v>13.77</c:v>
                </c:pt>
                <c:pt idx="908">
                  <c:v>14.14</c:v>
                </c:pt>
                <c:pt idx="909">
                  <c:v>14.14</c:v>
                </c:pt>
                <c:pt idx="910">
                  <c:v>14.24</c:v>
                </c:pt>
                <c:pt idx="911">
                  <c:v>14.12</c:v>
                </c:pt>
                <c:pt idx="912">
                  <c:v>14.3</c:v>
                </c:pt>
                <c:pt idx="913">
                  <c:v>14.25</c:v>
                </c:pt>
                <c:pt idx="914">
                  <c:v>14.73</c:v>
                </c:pt>
                <c:pt idx="915">
                  <c:v>15.5</c:v>
                </c:pt>
                <c:pt idx="916">
                  <c:v>15.7</c:v>
                </c:pt>
                <c:pt idx="917">
                  <c:v>15.62</c:v>
                </c:pt>
                <c:pt idx="918">
                  <c:v>15.7</c:v>
                </c:pt>
                <c:pt idx="919">
                  <c:v>16.8</c:v>
                </c:pt>
                <c:pt idx="920">
                  <c:v>17.260000000000002</c:v>
                </c:pt>
                <c:pt idx="921">
                  <c:v>17.5</c:v>
                </c:pt>
                <c:pt idx="922">
                  <c:v>16.899999999999999</c:v>
                </c:pt>
                <c:pt idx="923">
                  <c:v>17.399999999999999</c:v>
                </c:pt>
                <c:pt idx="924">
                  <c:v>17.88</c:v>
                </c:pt>
                <c:pt idx="925">
                  <c:v>17.82</c:v>
                </c:pt>
                <c:pt idx="926">
                  <c:v>18.72</c:v>
                </c:pt>
                <c:pt idx="927">
                  <c:v>19.53</c:v>
                </c:pt>
                <c:pt idx="928">
                  <c:v>19.7</c:v>
                </c:pt>
                <c:pt idx="929">
                  <c:v>20.41</c:v>
                </c:pt>
                <c:pt idx="930">
                  <c:v>20.5</c:v>
                </c:pt>
                <c:pt idx="931">
                  <c:v>19.63</c:v>
                </c:pt>
                <c:pt idx="932">
                  <c:v>20.59</c:v>
                </c:pt>
                <c:pt idx="933">
                  <c:v>20.43</c:v>
                </c:pt>
                <c:pt idx="934">
                  <c:v>20.6</c:v>
                </c:pt>
                <c:pt idx="935">
                  <c:v>21.18</c:v>
                </c:pt>
                <c:pt idx="936">
                  <c:v>22.15</c:v>
                </c:pt>
                <c:pt idx="937">
                  <c:v>22.66</c:v>
                </c:pt>
                <c:pt idx="938">
                  <c:v>23.65</c:v>
                </c:pt>
                <c:pt idx="939">
                  <c:v>23.97</c:v>
                </c:pt>
                <c:pt idx="940">
                  <c:v>24.65</c:v>
                </c:pt>
                <c:pt idx="941">
                  <c:v>25.17</c:v>
                </c:pt>
                <c:pt idx="942">
                  <c:v>24.2</c:v>
                </c:pt>
                <c:pt idx="943">
                  <c:v>27.22</c:v>
                </c:pt>
                <c:pt idx="944">
                  <c:v>27.1</c:v>
                </c:pt>
                <c:pt idx="945">
                  <c:v>27.22</c:v>
                </c:pt>
                <c:pt idx="946">
                  <c:v>26.81</c:v>
                </c:pt>
                <c:pt idx="947">
                  <c:v>26.95</c:v>
                </c:pt>
                <c:pt idx="948">
                  <c:v>29.42</c:v>
                </c:pt>
                <c:pt idx="949">
                  <c:v>29.65</c:v>
                </c:pt>
                <c:pt idx="950">
                  <c:v>29.75</c:v>
                </c:pt>
                <c:pt idx="951">
                  <c:v>30.25</c:v>
                </c:pt>
                <c:pt idx="952">
                  <c:v>29.8</c:v>
                </c:pt>
                <c:pt idx="953">
                  <c:v>29.89</c:v>
                </c:pt>
                <c:pt idx="954">
                  <c:v>30.4</c:v>
                </c:pt>
                <c:pt idx="955">
                  <c:v>31.1</c:v>
                </c:pt>
                <c:pt idx="956">
                  <c:v>30.9</c:v>
                </c:pt>
                <c:pt idx="957">
                  <c:v>33.380000000000003</c:v>
                </c:pt>
                <c:pt idx="958">
                  <c:v>34.5</c:v>
                </c:pt>
                <c:pt idx="959">
                  <c:v>34.25</c:v>
                </c:pt>
                <c:pt idx="960">
                  <c:v>34.5</c:v>
                </c:pt>
                <c:pt idx="961">
                  <c:v>36.15</c:v>
                </c:pt>
                <c:pt idx="962">
                  <c:v>40.33</c:v>
                </c:pt>
                <c:pt idx="963">
                  <c:v>41.02</c:v>
                </c:pt>
                <c:pt idx="964" formatCode="General">
                  <c:v>42</c:v>
                </c:pt>
                <c:pt idx="965">
                  <c:v>44.18</c:v>
                </c:pt>
                <c:pt idx="966">
                  <c:v>46.85</c:v>
                </c:pt>
                <c:pt idx="967" formatCode="General">
                  <c:v>46</c:v>
                </c:pt>
                <c:pt idx="968">
                  <c:v>48.4</c:v>
                </c:pt>
                <c:pt idx="969">
                  <c:v>44.29</c:v>
                </c:pt>
                <c:pt idx="970">
                  <c:v>46.92</c:v>
                </c:pt>
                <c:pt idx="971">
                  <c:v>47.17</c:v>
                </c:pt>
                <c:pt idx="972">
                  <c:v>46.95</c:v>
                </c:pt>
                <c:pt idx="973" formatCode="General">
                  <c:v>47</c:v>
                </c:pt>
                <c:pt idx="974">
                  <c:v>47.4</c:v>
                </c:pt>
                <c:pt idx="975">
                  <c:v>51.6</c:v>
                </c:pt>
                <c:pt idx="976">
                  <c:v>59.14</c:v>
                </c:pt>
                <c:pt idx="977">
                  <c:v>64.489999999999995</c:v>
                </c:pt>
                <c:pt idx="978">
                  <c:v>70.849999999999994</c:v>
                </c:pt>
                <c:pt idx="979">
                  <c:v>69.87</c:v>
                </c:pt>
                <c:pt idx="980">
                  <c:v>64.349999999999994</c:v>
                </c:pt>
                <c:pt idx="981">
                  <c:v>71.5</c:v>
                </c:pt>
                <c:pt idx="982">
                  <c:v>73.599999999999994</c:v>
                </c:pt>
                <c:pt idx="983">
                  <c:v>78.5</c:v>
                </c:pt>
                <c:pt idx="984">
                  <c:v>88.92</c:v>
                </c:pt>
                <c:pt idx="985">
                  <c:v>86.18</c:v>
                </c:pt>
                <c:pt idx="986">
                  <c:v>90.5</c:v>
                </c:pt>
                <c:pt idx="987">
                  <c:v>92.19</c:v>
                </c:pt>
                <c:pt idx="988">
                  <c:v>93.03</c:v>
                </c:pt>
                <c:pt idx="989" formatCode="General">
                  <c:v>104</c:v>
                </c:pt>
                <c:pt idx="990">
                  <c:v>117.98</c:v>
                </c:pt>
                <c:pt idx="991" formatCode="General">
                  <c:v>135</c:v>
                </c:pt>
                <c:pt idx="992">
                  <c:v>132.12</c:v>
                </c:pt>
                <c:pt idx="993">
                  <c:v>142.32</c:v>
                </c:pt>
                <c:pt idx="994">
                  <c:v>142.63</c:v>
                </c:pt>
                <c:pt idx="995">
                  <c:v>162.30000000000001</c:v>
                </c:pt>
                <c:pt idx="996">
                  <c:v>187.5</c:v>
                </c:pt>
                <c:pt idx="997" formatCode="General">
                  <c:v>230</c:v>
                </c:pt>
                <c:pt idx="998" formatCode="General">
                  <c:v>165</c:v>
                </c:pt>
                <c:pt idx="999">
                  <c:v>124.9</c:v>
                </c:pt>
                <c:pt idx="1000" formatCode="General">
                  <c:v>117</c:v>
                </c:pt>
                <c:pt idx="1001" formatCode="General">
                  <c:v>93</c:v>
                </c:pt>
                <c:pt idx="1002" formatCode="General">
                  <c:v>90</c:v>
                </c:pt>
                <c:pt idx="1003">
                  <c:v>82.39</c:v>
                </c:pt>
                <c:pt idx="1004">
                  <c:v>68.36</c:v>
                </c:pt>
                <c:pt idx="1005">
                  <c:v>93.07</c:v>
                </c:pt>
                <c:pt idx="1006">
                  <c:v>109.01</c:v>
                </c:pt>
                <c:pt idx="1007">
                  <c:v>118.48</c:v>
                </c:pt>
                <c:pt idx="1008">
                  <c:v>126.62</c:v>
                </c:pt>
                <c:pt idx="1009">
                  <c:v>119.2</c:v>
                </c:pt>
                <c:pt idx="1010">
                  <c:v>127.4</c:v>
                </c:pt>
                <c:pt idx="1011">
                  <c:v>143.47999999999999</c:v>
                </c:pt>
                <c:pt idx="1012">
                  <c:v>154.19999999999999</c:v>
                </c:pt>
                <c:pt idx="1013">
                  <c:v>141.71</c:v>
                </c:pt>
                <c:pt idx="1014">
                  <c:v>136.9</c:v>
                </c:pt>
                <c:pt idx="1015" formatCode="General">
                  <c:v>128</c:v>
                </c:pt>
                <c:pt idx="1016">
                  <c:v>134.44</c:v>
                </c:pt>
                <c:pt idx="1017" formatCode="General">
                  <c:v>144</c:v>
                </c:pt>
                <c:pt idx="1018">
                  <c:v>139.22999999999999</c:v>
                </c:pt>
                <c:pt idx="1019">
                  <c:v>116.38</c:v>
                </c:pt>
                <c:pt idx="1020">
                  <c:v>106.25</c:v>
                </c:pt>
                <c:pt idx="1021">
                  <c:v>98.1</c:v>
                </c:pt>
                <c:pt idx="1022">
                  <c:v>112.9</c:v>
                </c:pt>
                <c:pt idx="1023">
                  <c:v>115.98</c:v>
                </c:pt>
                <c:pt idx="1024">
                  <c:v>112.25</c:v>
                </c:pt>
                <c:pt idx="1025">
                  <c:v>109.6</c:v>
                </c:pt>
                <c:pt idx="1026">
                  <c:v>113.2</c:v>
                </c:pt>
                <c:pt idx="1027">
                  <c:v>112.8</c:v>
                </c:pt>
                <c:pt idx="1028">
                  <c:v>117.7</c:v>
                </c:pt>
                <c:pt idx="1029">
                  <c:v>115.64</c:v>
                </c:pt>
                <c:pt idx="1030">
                  <c:v>114.82</c:v>
                </c:pt>
                <c:pt idx="1031">
                  <c:v>117.98</c:v>
                </c:pt>
                <c:pt idx="1032">
                  <c:v>111.4</c:v>
                </c:pt>
                <c:pt idx="1033">
                  <c:v>114.22</c:v>
                </c:pt>
                <c:pt idx="1034">
                  <c:v>118.21</c:v>
                </c:pt>
                <c:pt idx="1035">
                  <c:v>123.5</c:v>
                </c:pt>
                <c:pt idx="1036">
                  <c:v>123.21</c:v>
                </c:pt>
                <c:pt idx="1037">
                  <c:v>122.5</c:v>
                </c:pt>
                <c:pt idx="1038">
                  <c:v>122.02</c:v>
                </c:pt>
                <c:pt idx="1039">
                  <c:v>122.89</c:v>
                </c:pt>
                <c:pt idx="1040">
                  <c:v>123.8</c:v>
                </c:pt>
                <c:pt idx="1041">
                  <c:v>126.3</c:v>
                </c:pt>
                <c:pt idx="1042">
                  <c:v>133.1</c:v>
                </c:pt>
                <c:pt idx="1043">
                  <c:v>131.99</c:v>
                </c:pt>
                <c:pt idx="1044">
                  <c:v>133.5</c:v>
                </c:pt>
                <c:pt idx="1045">
                  <c:v>129.77000000000001</c:v>
                </c:pt>
                <c:pt idx="1046" formatCode="General">
                  <c:v>129</c:v>
                </c:pt>
                <c:pt idx="1047">
                  <c:v>132.25</c:v>
                </c:pt>
                <c:pt idx="1048">
                  <c:v>128.80000000000001</c:v>
                </c:pt>
                <c:pt idx="1049">
                  <c:v>128.82</c:v>
                </c:pt>
                <c:pt idx="1050">
                  <c:v>129.30000000000001</c:v>
                </c:pt>
                <c:pt idx="1051">
                  <c:v>122.5</c:v>
                </c:pt>
                <c:pt idx="1052">
                  <c:v>120.74</c:v>
                </c:pt>
                <c:pt idx="1053">
                  <c:v>121.4</c:v>
                </c:pt>
                <c:pt idx="1054">
                  <c:v>121.9</c:v>
                </c:pt>
                <c:pt idx="1055">
                  <c:v>118.97</c:v>
                </c:pt>
                <c:pt idx="1056" formatCode="General">
                  <c:v>111</c:v>
                </c:pt>
                <c:pt idx="1057">
                  <c:v>107.89</c:v>
                </c:pt>
                <c:pt idx="1058">
                  <c:v>100.44</c:v>
                </c:pt>
                <c:pt idx="1059">
                  <c:v>106.35</c:v>
                </c:pt>
                <c:pt idx="1060" formatCode="General">
                  <c:v>109</c:v>
                </c:pt>
                <c:pt idx="1061">
                  <c:v>108.78</c:v>
                </c:pt>
                <c:pt idx="1062">
                  <c:v>103.95</c:v>
                </c:pt>
                <c:pt idx="1063" formatCode="General">
                  <c:v>100</c:v>
                </c:pt>
                <c:pt idx="1064">
                  <c:v>99.8</c:v>
                </c:pt>
                <c:pt idx="1065">
                  <c:v>99.9</c:v>
                </c:pt>
                <c:pt idx="1066">
                  <c:v>101.95</c:v>
                </c:pt>
                <c:pt idx="1067">
                  <c:v>107.35</c:v>
                </c:pt>
                <c:pt idx="1068">
                  <c:v>108.25</c:v>
                </c:pt>
                <c:pt idx="1069">
                  <c:v>111.29</c:v>
                </c:pt>
                <c:pt idx="1070">
                  <c:v>109.5</c:v>
                </c:pt>
                <c:pt idx="1071">
                  <c:v>108.2</c:v>
                </c:pt>
                <c:pt idx="1072">
                  <c:v>107.9</c:v>
                </c:pt>
                <c:pt idx="1073">
                  <c:v>102.09</c:v>
                </c:pt>
                <c:pt idx="1074">
                  <c:v>103.33</c:v>
                </c:pt>
                <c:pt idx="1075" formatCode="General">
                  <c:v>104</c:v>
                </c:pt>
                <c:pt idx="1076">
                  <c:v>101.74</c:v>
                </c:pt>
                <c:pt idx="1077">
                  <c:v>94.66</c:v>
                </c:pt>
                <c:pt idx="1078" formatCode="General">
                  <c:v>95</c:v>
                </c:pt>
                <c:pt idx="1079">
                  <c:v>97.51</c:v>
                </c:pt>
                <c:pt idx="1080">
                  <c:v>88.05</c:v>
                </c:pt>
                <c:pt idx="1081">
                  <c:v>90.41</c:v>
                </c:pt>
                <c:pt idx="1082">
                  <c:v>78.89</c:v>
                </c:pt>
                <c:pt idx="1083">
                  <c:v>80.040000000000006</c:v>
                </c:pt>
                <c:pt idx="1084">
                  <c:v>68.5</c:v>
                </c:pt>
                <c:pt idx="1085">
                  <c:v>69.66</c:v>
                </c:pt>
                <c:pt idx="1086">
                  <c:v>76.5</c:v>
                </c:pt>
                <c:pt idx="1087" formatCode="General">
                  <c:v>76</c:v>
                </c:pt>
                <c:pt idx="1088">
                  <c:v>76.7</c:v>
                </c:pt>
                <c:pt idx="1089" formatCode="General">
                  <c:v>88</c:v>
                </c:pt>
                <c:pt idx="1090">
                  <c:v>88.98</c:v>
                </c:pt>
                <c:pt idx="1091">
                  <c:v>93.99</c:v>
                </c:pt>
                <c:pt idx="1092">
                  <c:v>98.32</c:v>
                </c:pt>
                <c:pt idx="1093">
                  <c:v>94.42</c:v>
                </c:pt>
                <c:pt idx="1094">
                  <c:v>98.89</c:v>
                </c:pt>
                <c:pt idx="1095">
                  <c:v>97.1</c:v>
                </c:pt>
                <c:pt idx="1096">
                  <c:v>98.5</c:v>
                </c:pt>
                <c:pt idx="1097">
                  <c:v>90.07</c:v>
                </c:pt>
                <c:pt idx="1098" formatCode="General">
                  <c:v>92</c:v>
                </c:pt>
                <c:pt idx="1099">
                  <c:v>89.82</c:v>
                </c:pt>
                <c:pt idx="1100" formatCode="General">
                  <c:v>92</c:v>
                </c:pt>
                <c:pt idx="1101">
                  <c:v>91.6</c:v>
                </c:pt>
                <c:pt idx="1102">
                  <c:v>95.56</c:v>
                </c:pt>
                <c:pt idx="1103">
                  <c:v>95.09</c:v>
                </c:pt>
                <c:pt idx="1104">
                  <c:v>96.95</c:v>
                </c:pt>
                <c:pt idx="1105">
                  <c:v>96.02</c:v>
                </c:pt>
                <c:pt idx="1106">
                  <c:v>94.4</c:v>
                </c:pt>
                <c:pt idx="1107">
                  <c:v>98.78</c:v>
                </c:pt>
                <c:pt idx="1108">
                  <c:v>101.48</c:v>
                </c:pt>
                <c:pt idx="1109">
                  <c:v>107.96</c:v>
                </c:pt>
                <c:pt idx="1110">
                  <c:v>106.21</c:v>
                </c:pt>
                <c:pt idx="1111" formatCode="General">
                  <c:v>104</c:v>
                </c:pt>
                <c:pt idx="1112">
                  <c:v>104.5</c:v>
                </c:pt>
                <c:pt idx="1113">
                  <c:v>104.95</c:v>
                </c:pt>
                <c:pt idx="1114">
                  <c:v>105.12</c:v>
                </c:pt>
                <c:pt idx="1115">
                  <c:v>106.72</c:v>
                </c:pt>
                <c:pt idx="1116">
                  <c:v>106.56</c:v>
                </c:pt>
                <c:pt idx="1117">
                  <c:v>105.99</c:v>
                </c:pt>
                <c:pt idx="1118">
                  <c:v>103.05</c:v>
                </c:pt>
                <c:pt idx="1119">
                  <c:v>102.8</c:v>
                </c:pt>
                <c:pt idx="1120" formatCode="General">
                  <c:v>103</c:v>
                </c:pt>
                <c:pt idx="1121" formatCode="General">
                  <c:v>105</c:v>
                </c:pt>
                <c:pt idx="1122">
                  <c:v>106.81</c:v>
                </c:pt>
                <c:pt idx="1123">
                  <c:v>109.6</c:v>
                </c:pt>
                <c:pt idx="1124">
                  <c:v>112.56</c:v>
                </c:pt>
                <c:pt idx="1125">
                  <c:v>109.99</c:v>
                </c:pt>
                <c:pt idx="1126">
                  <c:v>108.99</c:v>
                </c:pt>
                <c:pt idx="1127">
                  <c:v>112.75</c:v>
                </c:pt>
                <c:pt idx="1128">
                  <c:v>113.38</c:v>
                </c:pt>
                <c:pt idx="1129">
                  <c:v>118.5</c:v>
                </c:pt>
                <c:pt idx="1130">
                  <c:v>121.2</c:v>
                </c:pt>
                <c:pt idx="1131">
                  <c:v>123.3</c:v>
                </c:pt>
                <c:pt idx="1132" formatCode="General">
                  <c:v>122</c:v>
                </c:pt>
                <c:pt idx="1133">
                  <c:v>118.51</c:v>
                </c:pt>
                <c:pt idx="1134">
                  <c:v>119.6</c:v>
                </c:pt>
                <c:pt idx="1135">
                  <c:v>122.11</c:v>
                </c:pt>
                <c:pt idx="1136">
                  <c:v>120.07</c:v>
                </c:pt>
                <c:pt idx="1137">
                  <c:v>131.29</c:v>
                </c:pt>
                <c:pt idx="1138">
                  <c:v>128.76</c:v>
                </c:pt>
                <c:pt idx="1139">
                  <c:v>129.30000000000001</c:v>
                </c:pt>
                <c:pt idx="1140">
                  <c:v>138.03</c:v>
                </c:pt>
                <c:pt idx="1141" formatCode="General">
                  <c:v>141</c:v>
                </c:pt>
                <c:pt idx="1142">
                  <c:v>146.01</c:v>
                </c:pt>
                <c:pt idx="1143" formatCode="General">
                  <c:v>144</c:v>
                </c:pt>
                <c:pt idx="1144" formatCode="General">
                  <c:v>144</c:v>
                </c:pt>
                <c:pt idx="1145">
                  <c:v>132.51</c:v>
                </c:pt>
                <c:pt idx="1146">
                  <c:v>130.19999999999999</c:v>
                </c:pt>
                <c:pt idx="1147">
                  <c:v>121.9</c:v>
                </c:pt>
                <c:pt idx="1148">
                  <c:v>128.99</c:v>
                </c:pt>
                <c:pt idx="1149">
                  <c:v>126.32</c:v>
                </c:pt>
                <c:pt idx="1150">
                  <c:v>133.1</c:v>
                </c:pt>
                <c:pt idx="1151">
                  <c:v>132.62</c:v>
                </c:pt>
                <c:pt idx="1152">
                  <c:v>142.1</c:v>
                </c:pt>
                <c:pt idx="1153">
                  <c:v>139.35</c:v>
                </c:pt>
                <c:pt idx="1154">
                  <c:v>140.66</c:v>
                </c:pt>
                <c:pt idx="1155">
                  <c:v>136.71</c:v>
                </c:pt>
                <c:pt idx="1156">
                  <c:v>138.30000000000001</c:v>
                </c:pt>
                <c:pt idx="1157">
                  <c:v>139.41999999999999</c:v>
                </c:pt>
                <c:pt idx="1158">
                  <c:v>139.15</c:v>
                </c:pt>
                <c:pt idx="1159">
                  <c:v>140.41</c:v>
                </c:pt>
                <c:pt idx="1160">
                  <c:v>135.05000000000001</c:v>
                </c:pt>
                <c:pt idx="1161">
                  <c:v>133.81</c:v>
                </c:pt>
                <c:pt idx="1162">
                  <c:v>134.38</c:v>
                </c:pt>
                <c:pt idx="1163" formatCode="General">
                  <c:v>134</c:v>
                </c:pt>
                <c:pt idx="1164">
                  <c:v>133.4</c:v>
                </c:pt>
                <c:pt idx="1165">
                  <c:v>134.78</c:v>
                </c:pt>
                <c:pt idx="1166" formatCode="General">
                  <c:v>135</c:v>
                </c:pt>
                <c:pt idx="1167">
                  <c:v>137.1</c:v>
                </c:pt>
                <c:pt idx="1168">
                  <c:v>138.93</c:v>
                </c:pt>
                <c:pt idx="1169">
                  <c:v>142.5</c:v>
                </c:pt>
                <c:pt idx="1170">
                  <c:v>143.88</c:v>
                </c:pt>
                <c:pt idx="1171">
                  <c:v>141.9</c:v>
                </c:pt>
                <c:pt idx="1172">
                  <c:v>140.30000000000001</c:v>
                </c:pt>
                <c:pt idx="1173" formatCode="General">
                  <c:v>123</c:v>
                </c:pt>
                <c:pt idx="1174">
                  <c:v>130.99</c:v>
                </c:pt>
                <c:pt idx="1175">
                  <c:v>136.82</c:v>
                </c:pt>
                <c:pt idx="1176">
                  <c:v>136.69999999999999</c:v>
                </c:pt>
                <c:pt idx="1177">
                  <c:v>137.80000000000001</c:v>
                </c:pt>
                <c:pt idx="1178">
                  <c:v>135.80000000000001</c:v>
                </c:pt>
                <c:pt idx="1179">
                  <c:v>136.49</c:v>
                </c:pt>
                <c:pt idx="1180">
                  <c:v>139.5</c:v>
                </c:pt>
                <c:pt idx="1181">
                  <c:v>140.41</c:v>
                </c:pt>
                <c:pt idx="1182">
                  <c:v>140.1</c:v>
                </c:pt>
                <c:pt idx="1183">
                  <c:v>142.88999999999999</c:v>
                </c:pt>
                <c:pt idx="1184">
                  <c:v>147.53</c:v>
                </c:pt>
                <c:pt idx="1185">
                  <c:v>151.37</c:v>
                </c:pt>
                <c:pt idx="1186">
                  <c:v>158.09</c:v>
                </c:pt>
                <c:pt idx="1187">
                  <c:v>152.82</c:v>
                </c:pt>
                <c:pt idx="1188">
                  <c:v>157.59</c:v>
                </c:pt>
                <c:pt idx="1189">
                  <c:v>168.28</c:v>
                </c:pt>
                <c:pt idx="1190">
                  <c:v>183.15</c:v>
                </c:pt>
                <c:pt idx="1191">
                  <c:v>186.1</c:v>
                </c:pt>
                <c:pt idx="1192">
                  <c:v>192.78</c:v>
                </c:pt>
                <c:pt idx="1193">
                  <c:v>202.99</c:v>
                </c:pt>
                <c:pt idx="1194">
                  <c:v>227.97</c:v>
                </c:pt>
                <c:pt idx="1195">
                  <c:v>206.98</c:v>
                </c:pt>
                <c:pt idx="1196">
                  <c:v>197.88</c:v>
                </c:pt>
                <c:pt idx="1197">
                  <c:v>188.56</c:v>
                </c:pt>
                <c:pt idx="1198">
                  <c:v>206.91</c:v>
                </c:pt>
                <c:pt idx="1199">
                  <c:v>206.9</c:v>
                </c:pt>
                <c:pt idx="1200" formatCode="General">
                  <c:v>216</c:v>
                </c:pt>
                <c:pt idx="1201" formatCode="General">
                  <c:v>208</c:v>
                </c:pt>
                <c:pt idx="1202">
                  <c:v>211.17</c:v>
                </c:pt>
                <c:pt idx="1203">
                  <c:v>213.43</c:v>
                </c:pt>
                <c:pt idx="1204">
                  <c:v>211.69</c:v>
                </c:pt>
                <c:pt idx="1205" formatCode="General">
                  <c:v>224</c:v>
                </c:pt>
                <c:pt idx="1206">
                  <c:v>238.16</c:v>
                </c:pt>
                <c:pt idx="1207">
                  <c:v>251.3</c:v>
                </c:pt>
                <c:pt idx="1208">
                  <c:v>264.10000000000002</c:v>
                </c:pt>
                <c:pt idx="1209">
                  <c:v>309.64999999999998</c:v>
                </c:pt>
                <c:pt idx="1210" formatCode="General">
                  <c:v>355</c:v>
                </c:pt>
                <c:pt idx="1211">
                  <c:v>367.79</c:v>
                </c:pt>
                <c:pt idx="1212">
                  <c:v>336.32</c:v>
                </c:pt>
                <c:pt idx="1213">
                  <c:v>362.98</c:v>
                </c:pt>
                <c:pt idx="1214">
                  <c:v>380.04</c:v>
                </c:pt>
                <c:pt idx="1215">
                  <c:v>434.85</c:v>
                </c:pt>
                <c:pt idx="1216">
                  <c:v>433.4</c:v>
                </c:pt>
                <c:pt idx="1217">
                  <c:v>433.92</c:v>
                </c:pt>
                <c:pt idx="1218">
                  <c:v>461.96</c:v>
                </c:pt>
                <c:pt idx="1219">
                  <c:v>528.29999999999995</c:v>
                </c:pt>
                <c:pt idx="1220">
                  <c:v>785.43</c:v>
                </c:pt>
                <c:pt idx="1221">
                  <c:v>645.69000000000005</c:v>
                </c:pt>
                <c:pt idx="1222">
                  <c:v>637.97</c:v>
                </c:pt>
                <c:pt idx="1223">
                  <c:v>764.91</c:v>
                </c:pt>
                <c:pt idx="1224" formatCode="General">
                  <c:v>802</c:v>
                </c:pt>
                <c:pt idx="1225">
                  <c:v>832.5</c:v>
                </c:pt>
                <c:pt idx="1226">
                  <c:v>795.01</c:v>
                </c:pt>
                <c:pt idx="1227">
                  <c:v>829.99</c:v>
                </c:pt>
                <c:pt idx="1228">
                  <c:v>969.96</c:v>
                </c:pt>
                <c:pt idx="1229">
                  <c:v>1079.8900000000001</c:v>
                </c:pt>
                <c:pt idx="1230">
                  <c:v>1101.3800000000001</c:v>
                </c:pt>
                <c:pt idx="1231">
                  <c:v>1206.93</c:v>
                </c:pt>
                <c:pt idx="1232">
                  <c:v>1205.6600000000001</c:v>
                </c:pt>
                <c:pt idx="1233">
                  <c:v>1004.39</c:v>
                </c:pt>
                <c:pt idx="1234">
                  <c:v>1096.56</c:v>
                </c:pt>
                <c:pt idx="1235">
                  <c:v>1154.8599999999999</c:v>
                </c:pt>
                <c:pt idx="1236">
                  <c:v>1237.55</c:v>
                </c:pt>
                <c:pt idx="1237">
                  <c:v>1106.3499999999999</c:v>
                </c:pt>
                <c:pt idx="1238">
                  <c:v>845.02</c:v>
                </c:pt>
                <c:pt idx="1239">
                  <c:v>697.02</c:v>
                </c:pt>
                <c:pt idx="1240">
                  <c:v>803.96</c:v>
                </c:pt>
                <c:pt idx="1241">
                  <c:v>918.95</c:v>
                </c:pt>
                <c:pt idx="1242">
                  <c:v>1033.72</c:v>
                </c:pt>
                <c:pt idx="1243">
                  <c:v>919.93</c:v>
                </c:pt>
                <c:pt idx="1244">
                  <c:v>899.98</c:v>
                </c:pt>
                <c:pt idx="1245">
                  <c:v>936.77</c:v>
                </c:pt>
                <c:pt idx="1246">
                  <c:v>908.94</c:v>
                </c:pt>
                <c:pt idx="1247">
                  <c:v>919.88</c:v>
                </c:pt>
                <c:pt idx="1248">
                  <c:v>759.92</c:v>
                </c:pt>
                <c:pt idx="1249">
                  <c:v>714.97</c:v>
                </c:pt>
                <c:pt idx="1250">
                  <c:v>540.98</c:v>
                </c:pt>
                <c:pt idx="1251">
                  <c:v>731.95</c:v>
                </c:pt>
                <c:pt idx="1252">
                  <c:v>649.96</c:v>
                </c:pt>
                <c:pt idx="1253">
                  <c:v>640.48</c:v>
                </c:pt>
                <c:pt idx="1254">
                  <c:v>639.49</c:v>
                </c:pt>
                <c:pt idx="1255">
                  <c:v>713.24</c:v>
                </c:pt>
                <c:pt idx="1256">
                  <c:v>702.75</c:v>
                </c:pt>
                <c:pt idx="1257">
                  <c:v>707.25</c:v>
                </c:pt>
                <c:pt idx="1258">
                  <c:v>801.98</c:v>
                </c:pt>
                <c:pt idx="1259">
                  <c:v>803.05</c:v>
                </c:pt>
                <c:pt idx="1260">
                  <c:v>761.99</c:v>
                </c:pt>
                <c:pt idx="1261">
                  <c:v>784.96</c:v>
                </c:pt>
                <c:pt idx="1262">
                  <c:v>804.83</c:v>
                </c:pt>
                <c:pt idx="1263">
                  <c:v>805.94</c:v>
                </c:pt>
                <c:pt idx="1264">
                  <c:v>815.94</c:v>
                </c:pt>
                <c:pt idx="1265">
                  <c:v>856.91</c:v>
                </c:pt>
                <c:pt idx="1266">
                  <c:v>884.26</c:v>
                </c:pt>
                <c:pt idx="1267">
                  <c:v>924.69</c:v>
                </c:pt>
                <c:pt idx="1268">
                  <c:v>1014.74</c:v>
                </c:pt>
                <c:pt idx="1269">
                  <c:v>1012.65</c:v>
                </c:pt>
                <c:pt idx="1270">
                  <c:v>879.9</c:v>
                </c:pt>
                <c:pt idx="1271">
                  <c:v>938.84</c:v>
                </c:pt>
                <c:pt idx="1272">
                  <c:v>936.95</c:v>
                </c:pt>
                <c:pt idx="1273">
                  <c:v>957.76</c:v>
                </c:pt>
                <c:pt idx="1274">
                  <c:v>1005.32</c:v>
                </c:pt>
                <c:pt idx="1275">
                  <c:v>939.79</c:v>
                </c:pt>
                <c:pt idx="1276">
                  <c:v>922.91</c:v>
                </c:pt>
                <c:pt idx="1277">
                  <c:v>919.28</c:v>
                </c:pt>
                <c:pt idx="1278">
                  <c:v>941.22</c:v>
                </c:pt>
                <c:pt idx="1279">
                  <c:v>913.49</c:v>
                </c:pt>
                <c:pt idx="1280">
                  <c:v>894.16</c:v>
                </c:pt>
                <c:pt idx="1281">
                  <c:v>905.72</c:v>
                </c:pt>
                <c:pt idx="1282">
                  <c:v>954.8</c:v>
                </c:pt>
                <c:pt idx="1283">
                  <c:v>955.95</c:v>
                </c:pt>
                <c:pt idx="1284">
                  <c:v>962.21</c:v>
                </c:pt>
                <c:pt idx="1285">
                  <c:v>950.95</c:v>
                </c:pt>
                <c:pt idx="1286">
                  <c:v>944.16</c:v>
                </c:pt>
                <c:pt idx="1287">
                  <c:v>916.55</c:v>
                </c:pt>
                <c:pt idx="1288">
                  <c:v>961.05</c:v>
                </c:pt>
                <c:pt idx="1289" formatCode="General">
                  <c:v>1007</c:v>
                </c:pt>
                <c:pt idx="1290">
                  <c:v>943.54</c:v>
                </c:pt>
                <c:pt idx="1291">
                  <c:v>932.68</c:v>
                </c:pt>
                <c:pt idx="1292">
                  <c:v>925.67</c:v>
                </c:pt>
                <c:pt idx="1293">
                  <c:v>941.39</c:v>
                </c:pt>
                <c:pt idx="1294">
                  <c:v>938.85</c:v>
                </c:pt>
                <c:pt idx="1295">
                  <c:v>940.42</c:v>
                </c:pt>
                <c:pt idx="1296">
                  <c:v>953.31</c:v>
                </c:pt>
                <c:pt idx="1297">
                  <c:v>931.71</c:v>
                </c:pt>
                <c:pt idx="1298">
                  <c:v>926.64</c:v>
                </c:pt>
                <c:pt idx="1299">
                  <c:v>904.52</c:v>
                </c:pt>
                <c:pt idx="1300">
                  <c:v>828.87</c:v>
                </c:pt>
                <c:pt idx="1301">
                  <c:v>695.65</c:v>
                </c:pt>
                <c:pt idx="1302">
                  <c:v>648.78</c:v>
                </c:pt>
                <c:pt idx="1303">
                  <c:v>659.57</c:v>
                </c:pt>
                <c:pt idx="1304">
                  <c:v>582.63</c:v>
                </c:pt>
                <c:pt idx="1305">
                  <c:v>578.96</c:v>
                </c:pt>
                <c:pt idx="1306">
                  <c:v>531.13</c:v>
                </c:pt>
                <c:pt idx="1307">
                  <c:v>451.44</c:v>
                </c:pt>
                <c:pt idx="1308">
                  <c:v>427.68</c:v>
                </c:pt>
                <c:pt idx="1309">
                  <c:v>371.07</c:v>
                </c:pt>
                <c:pt idx="1310">
                  <c:v>299.8</c:v>
                </c:pt>
                <c:pt idx="1311">
                  <c:v>272.27999999999997</c:v>
                </c:pt>
                <c:pt idx="1312">
                  <c:v>293.95</c:v>
                </c:pt>
                <c:pt idx="1313">
                  <c:v>261.52999999999997</c:v>
                </c:pt>
                <c:pt idx="1314">
                  <c:v>111.92</c:v>
                </c:pt>
                <c:pt idx="1315">
                  <c:v>111.56</c:v>
                </c:pt>
                <c:pt idx="1316">
                  <c:v>255.59</c:v>
                </c:pt>
                <c:pt idx="1317">
                  <c:v>310.17</c:v>
                </c:pt>
                <c:pt idx="1318" formatCode="General">
                  <c:v>174</c:v>
                </c:pt>
                <c:pt idx="1319">
                  <c:v>135.78</c:v>
                </c:pt>
                <c:pt idx="1320">
                  <c:v>593.14</c:v>
                </c:pt>
                <c:pt idx="1321">
                  <c:v>596.49</c:v>
                </c:pt>
                <c:pt idx="1322">
                  <c:v>573.94000000000005</c:v>
                </c:pt>
                <c:pt idx="1323">
                  <c:v>557.39</c:v>
                </c:pt>
                <c:pt idx="1324">
                  <c:v>544.55999999999995</c:v>
                </c:pt>
                <c:pt idx="1325">
                  <c:v>662.18</c:v>
                </c:pt>
                <c:pt idx="1326">
                  <c:v>661.85</c:v>
                </c:pt>
                <c:pt idx="1327">
                  <c:v>658.3</c:v>
                </c:pt>
                <c:pt idx="1328">
                  <c:v>648.26</c:v>
                </c:pt>
                <c:pt idx="1329">
                  <c:v>616.73</c:v>
                </c:pt>
                <c:pt idx="1330">
                  <c:v>609.21</c:v>
                </c:pt>
                <c:pt idx="1331">
                  <c:v>627.04999999999995</c:v>
                </c:pt>
                <c:pt idx="1332">
                  <c:v>612.97</c:v>
                </c:pt>
                <c:pt idx="1333">
                  <c:v>608.69000000000005</c:v>
                </c:pt>
                <c:pt idx="1334">
                  <c:v>619.42999999999995</c:v>
                </c:pt>
                <c:pt idx="1335">
                  <c:v>625.04</c:v>
                </c:pt>
                <c:pt idx="1336">
                  <c:v>614.03</c:v>
                </c:pt>
                <c:pt idx="1337">
                  <c:v>624.03</c:v>
                </c:pt>
                <c:pt idx="1338">
                  <c:v>619.14</c:v>
                </c:pt>
                <c:pt idx="1339">
                  <c:v>606.38</c:v>
                </c:pt>
                <c:pt idx="1340">
                  <c:v>598.92999999999995</c:v>
                </c:pt>
                <c:pt idx="1341">
                  <c:v>594.96</c:v>
                </c:pt>
                <c:pt idx="1342">
                  <c:v>565.99</c:v>
                </c:pt>
                <c:pt idx="1343">
                  <c:v>549.6</c:v>
                </c:pt>
                <c:pt idx="1344">
                  <c:v>564.34</c:v>
                </c:pt>
                <c:pt idx="1345">
                  <c:v>551.16</c:v>
                </c:pt>
                <c:pt idx="1346">
                  <c:v>567.55999999999995</c:v>
                </c:pt>
                <c:pt idx="1347">
                  <c:v>562.89</c:v>
                </c:pt>
                <c:pt idx="1348">
                  <c:v>562.45000000000005</c:v>
                </c:pt>
                <c:pt idx="1349">
                  <c:v>460.45</c:v>
                </c:pt>
                <c:pt idx="1350">
                  <c:v>482.61</c:v>
                </c:pt>
                <c:pt idx="1351">
                  <c:v>477.11</c:v>
                </c:pt>
                <c:pt idx="1352">
                  <c:v>446.92</c:v>
                </c:pt>
                <c:pt idx="1353">
                  <c:v>444.66</c:v>
                </c:pt>
                <c:pt idx="1354">
                  <c:v>463.45</c:v>
                </c:pt>
                <c:pt idx="1355">
                  <c:v>424.37</c:v>
                </c:pt>
                <c:pt idx="1356">
                  <c:v>436.31</c:v>
                </c:pt>
                <c:pt idx="1357">
                  <c:v>444.36</c:v>
                </c:pt>
                <c:pt idx="1358">
                  <c:v>456.63</c:v>
                </c:pt>
                <c:pt idx="1359">
                  <c:v>455.69</c:v>
                </c:pt>
                <c:pt idx="1360">
                  <c:v>462.38</c:v>
                </c:pt>
                <c:pt idx="1361">
                  <c:v>466.56</c:v>
                </c:pt>
                <c:pt idx="1362">
                  <c:v>457.34</c:v>
                </c:pt>
                <c:pt idx="1363">
                  <c:v>384.63</c:v>
                </c:pt>
                <c:pt idx="1364">
                  <c:v>435.14</c:v>
                </c:pt>
                <c:pt idx="1365">
                  <c:v>437.65</c:v>
                </c:pt>
                <c:pt idx="1366">
                  <c:v>427.6</c:v>
                </c:pt>
                <c:pt idx="1367">
                  <c:v>478.38</c:v>
                </c:pt>
                <c:pt idx="1368">
                  <c:v>526.42999999999995</c:v>
                </c:pt>
                <c:pt idx="1369">
                  <c:v>536.95000000000005</c:v>
                </c:pt>
                <c:pt idx="1370" formatCode="General">
                  <c:v>502</c:v>
                </c:pt>
                <c:pt idx="1371">
                  <c:v>485.52</c:v>
                </c:pt>
                <c:pt idx="1372">
                  <c:v>506.02</c:v>
                </c:pt>
                <c:pt idx="1373">
                  <c:v>498.51</c:v>
                </c:pt>
                <c:pt idx="1374">
                  <c:v>495.16</c:v>
                </c:pt>
                <c:pt idx="1375">
                  <c:v>487.91</c:v>
                </c:pt>
                <c:pt idx="1376">
                  <c:v>487.3</c:v>
                </c:pt>
                <c:pt idx="1377">
                  <c:v>500.29</c:v>
                </c:pt>
                <c:pt idx="1378">
                  <c:v>464.49</c:v>
                </c:pt>
                <c:pt idx="1379">
                  <c:v>457.87</c:v>
                </c:pt>
                <c:pt idx="1380">
                  <c:v>443.18</c:v>
                </c:pt>
                <c:pt idx="1381">
                  <c:v>441.92</c:v>
                </c:pt>
                <c:pt idx="1382">
                  <c:v>446.12</c:v>
                </c:pt>
                <c:pt idx="1383">
                  <c:v>445.63</c:v>
                </c:pt>
                <c:pt idx="1384">
                  <c:v>460.13</c:v>
                </c:pt>
                <c:pt idx="1385">
                  <c:v>453.67</c:v>
                </c:pt>
                <c:pt idx="1386">
                  <c:v>438.65</c:v>
                </c:pt>
                <c:pt idx="1387">
                  <c:v>436.05</c:v>
                </c:pt>
                <c:pt idx="1388">
                  <c:v>430.87</c:v>
                </c:pt>
                <c:pt idx="1389">
                  <c:v>432.19</c:v>
                </c:pt>
                <c:pt idx="1390">
                  <c:v>446.55</c:v>
                </c:pt>
                <c:pt idx="1391">
                  <c:v>441.11</c:v>
                </c:pt>
                <c:pt idx="1392">
                  <c:v>445.45</c:v>
                </c:pt>
                <c:pt idx="1393">
                  <c:v>451.9</c:v>
                </c:pt>
                <c:pt idx="1394">
                  <c:v>433.23</c:v>
                </c:pt>
                <c:pt idx="1395">
                  <c:v>438.21</c:v>
                </c:pt>
                <c:pt idx="1396">
                  <c:v>433.92</c:v>
                </c:pt>
                <c:pt idx="1397">
                  <c:v>442.63</c:v>
                </c:pt>
                <c:pt idx="1398">
                  <c:v>448.1</c:v>
                </c:pt>
                <c:pt idx="1399">
                  <c:v>453.63</c:v>
                </c:pt>
                <c:pt idx="1400">
                  <c:v>452.79</c:v>
                </c:pt>
                <c:pt idx="1401">
                  <c:v>450.14</c:v>
                </c:pt>
                <c:pt idx="1402">
                  <c:v>443.9</c:v>
                </c:pt>
                <c:pt idx="1403">
                  <c:v>484.57</c:v>
                </c:pt>
                <c:pt idx="1404">
                  <c:v>488.84</c:v>
                </c:pt>
                <c:pt idx="1405">
                  <c:v>515.36</c:v>
                </c:pt>
                <c:pt idx="1406">
                  <c:v>518.09</c:v>
                </c:pt>
                <c:pt idx="1407">
                  <c:v>520.46</c:v>
                </c:pt>
                <c:pt idx="1408">
                  <c:v>570.44000000000005</c:v>
                </c:pt>
                <c:pt idx="1409">
                  <c:v>582.01</c:v>
                </c:pt>
                <c:pt idx="1410">
                  <c:v>570.1</c:v>
                </c:pt>
                <c:pt idx="1411">
                  <c:v>570.84</c:v>
                </c:pt>
                <c:pt idx="1412">
                  <c:v>564.41999999999996</c:v>
                </c:pt>
                <c:pt idx="1413">
                  <c:v>612.35</c:v>
                </c:pt>
                <c:pt idx="1414">
                  <c:v>627.91</c:v>
                </c:pt>
                <c:pt idx="1415">
                  <c:v>649.79</c:v>
                </c:pt>
                <c:pt idx="1416">
                  <c:v>655.49</c:v>
                </c:pt>
                <c:pt idx="1417">
                  <c:v>669.43</c:v>
                </c:pt>
                <c:pt idx="1418">
                  <c:v>638.92999999999995</c:v>
                </c:pt>
                <c:pt idx="1419">
                  <c:v>660.18</c:v>
                </c:pt>
                <c:pt idx="1420">
                  <c:v>650.41</c:v>
                </c:pt>
                <c:pt idx="1421">
                  <c:v>651.66999999999996</c:v>
                </c:pt>
                <c:pt idx="1422">
                  <c:v>651.04999999999995</c:v>
                </c:pt>
                <c:pt idx="1423">
                  <c:v>644.35</c:v>
                </c:pt>
                <c:pt idx="1424">
                  <c:v>655.62</c:v>
                </c:pt>
                <c:pt idx="1425">
                  <c:v>642.95000000000005</c:v>
                </c:pt>
                <c:pt idx="1426">
                  <c:v>597.13</c:v>
                </c:pt>
                <c:pt idx="1427">
                  <c:v>610.35</c:v>
                </c:pt>
                <c:pt idx="1428">
                  <c:v>583.41999999999996</c:v>
                </c:pt>
                <c:pt idx="1429">
                  <c:v>582.29</c:v>
                </c:pt>
                <c:pt idx="1430">
                  <c:v>599.08000000000004</c:v>
                </c:pt>
                <c:pt idx="1431">
                  <c:v>605.09</c:v>
                </c:pt>
                <c:pt idx="1432">
                  <c:v>606.21</c:v>
                </c:pt>
                <c:pt idx="1433">
                  <c:v>600.16999999999996</c:v>
                </c:pt>
                <c:pt idx="1434">
                  <c:v>590.75</c:v>
                </c:pt>
                <c:pt idx="1435">
                  <c:v>597.04</c:v>
                </c:pt>
                <c:pt idx="1436">
                  <c:v>603.62</c:v>
                </c:pt>
                <c:pt idx="1437">
                  <c:v>591.16999999999996</c:v>
                </c:pt>
                <c:pt idx="1438">
                  <c:v>588.77</c:v>
                </c:pt>
                <c:pt idx="1439">
                  <c:v>568.45000000000005</c:v>
                </c:pt>
                <c:pt idx="1440">
                  <c:v>582.70000000000005</c:v>
                </c:pt>
                <c:pt idx="1441">
                  <c:v>602.23</c:v>
                </c:pt>
                <c:pt idx="1442">
                  <c:v>597.55999999999995</c:v>
                </c:pt>
                <c:pt idx="1443">
                  <c:v>601.05999999999995</c:v>
                </c:pt>
                <c:pt idx="1444">
                  <c:v>635.14</c:v>
                </c:pt>
                <c:pt idx="1445">
                  <c:v>643.19000000000005</c:v>
                </c:pt>
                <c:pt idx="1446">
                  <c:v>645.72</c:v>
                </c:pt>
                <c:pt idx="1447">
                  <c:v>638.03</c:v>
                </c:pt>
                <c:pt idx="1448">
                  <c:v>623.96</c:v>
                </c:pt>
                <c:pt idx="1449">
                  <c:v>622.96</c:v>
                </c:pt>
                <c:pt idx="1450">
                  <c:v>626.65</c:v>
                </c:pt>
                <c:pt idx="1451">
                  <c:v>613.6</c:v>
                </c:pt>
                <c:pt idx="1452">
                  <c:v>615.32000000000005</c:v>
                </c:pt>
                <c:pt idx="1453" formatCode="General">
                  <c:v>623</c:v>
                </c:pt>
                <c:pt idx="1454">
                  <c:v>618.39</c:v>
                </c:pt>
                <c:pt idx="1455">
                  <c:v>632.9</c:v>
                </c:pt>
                <c:pt idx="1456">
                  <c:v>635.9</c:v>
                </c:pt>
                <c:pt idx="1457">
                  <c:v>628.03</c:v>
                </c:pt>
                <c:pt idx="1458">
                  <c:v>618.32000000000005</c:v>
                </c:pt>
                <c:pt idx="1459">
                  <c:v>619.6</c:v>
                </c:pt>
                <c:pt idx="1460">
                  <c:v>614.79999999999995</c:v>
                </c:pt>
                <c:pt idx="1461">
                  <c:v>626.58000000000004</c:v>
                </c:pt>
                <c:pt idx="1462">
                  <c:v>627.47</c:v>
                </c:pt>
                <c:pt idx="1463">
                  <c:v>627.04</c:v>
                </c:pt>
                <c:pt idx="1464">
                  <c:v>620.98</c:v>
                </c:pt>
                <c:pt idx="1465">
                  <c:v>625.13</c:v>
                </c:pt>
                <c:pt idx="1466">
                  <c:v>622.53</c:v>
                </c:pt>
                <c:pt idx="1467">
                  <c:v>621.69000000000005</c:v>
                </c:pt>
                <c:pt idx="1468">
                  <c:v>601.87</c:v>
                </c:pt>
                <c:pt idx="1469">
                  <c:v>600.5</c:v>
                </c:pt>
                <c:pt idx="1470" formatCode="General">
                  <c:v>596</c:v>
                </c:pt>
                <c:pt idx="1471">
                  <c:v>595.03</c:v>
                </c:pt>
                <c:pt idx="1472">
                  <c:v>587.92999999999995</c:v>
                </c:pt>
                <c:pt idx="1473">
                  <c:v>585.77</c:v>
                </c:pt>
                <c:pt idx="1474">
                  <c:v>564.64</c:v>
                </c:pt>
                <c:pt idx="1475">
                  <c:v>589.52</c:v>
                </c:pt>
                <c:pt idx="1476">
                  <c:v>598.78</c:v>
                </c:pt>
                <c:pt idx="1477">
                  <c:v>591.72</c:v>
                </c:pt>
                <c:pt idx="1478">
                  <c:v>588.94000000000005</c:v>
                </c:pt>
                <c:pt idx="1479">
                  <c:v>592.77</c:v>
                </c:pt>
                <c:pt idx="1480">
                  <c:v>588.76</c:v>
                </c:pt>
                <c:pt idx="1481">
                  <c:v>589.77</c:v>
                </c:pt>
                <c:pt idx="1482">
                  <c:v>592.79999999999995</c:v>
                </c:pt>
                <c:pt idx="1483">
                  <c:v>595.85</c:v>
                </c:pt>
                <c:pt idx="1484">
                  <c:v>589.52</c:v>
                </c:pt>
                <c:pt idx="1485">
                  <c:v>592.05999999999995</c:v>
                </c:pt>
                <c:pt idx="1486">
                  <c:v>575.89</c:v>
                </c:pt>
                <c:pt idx="1487">
                  <c:v>567.66</c:v>
                </c:pt>
                <c:pt idx="1488">
                  <c:v>542.1</c:v>
                </c:pt>
                <c:pt idx="1489">
                  <c:v>504.8</c:v>
                </c:pt>
                <c:pt idx="1490">
                  <c:v>496.45</c:v>
                </c:pt>
                <c:pt idx="1491">
                  <c:v>522.01</c:v>
                </c:pt>
                <c:pt idx="1492">
                  <c:v>485.5</c:v>
                </c:pt>
                <c:pt idx="1493">
                  <c:v>462.18</c:v>
                </c:pt>
                <c:pt idx="1494">
                  <c:v>485.12</c:v>
                </c:pt>
                <c:pt idx="1495">
                  <c:v>516.78</c:v>
                </c:pt>
                <c:pt idx="1496">
                  <c:v>517.94000000000005</c:v>
                </c:pt>
                <c:pt idx="1497">
                  <c:v>516.1</c:v>
                </c:pt>
                <c:pt idx="1498">
                  <c:v>497.68</c:v>
                </c:pt>
                <c:pt idx="1499">
                  <c:v>509.71</c:v>
                </c:pt>
                <c:pt idx="1500">
                  <c:v>502.93</c:v>
                </c:pt>
                <c:pt idx="1501">
                  <c:v>512.55999999999995</c:v>
                </c:pt>
                <c:pt idx="1502">
                  <c:v>515.23</c:v>
                </c:pt>
                <c:pt idx="1503">
                  <c:v>510.75</c:v>
                </c:pt>
                <c:pt idx="1504">
                  <c:v>512.55999999999995</c:v>
                </c:pt>
                <c:pt idx="1505">
                  <c:v>505.96</c:v>
                </c:pt>
                <c:pt idx="1506">
                  <c:v>481.78</c:v>
                </c:pt>
                <c:pt idx="1507">
                  <c:v>477.19</c:v>
                </c:pt>
                <c:pt idx="1508">
                  <c:v>478.94</c:v>
                </c:pt>
                <c:pt idx="1509">
                  <c:v>480.04</c:v>
                </c:pt>
                <c:pt idx="1510">
                  <c:v>490.99</c:v>
                </c:pt>
                <c:pt idx="1511">
                  <c:v>483.65</c:v>
                </c:pt>
                <c:pt idx="1512">
                  <c:v>484.47</c:v>
                </c:pt>
                <c:pt idx="1513">
                  <c:v>485.75</c:v>
                </c:pt>
                <c:pt idx="1514">
                  <c:v>475.69</c:v>
                </c:pt>
                <c:pt idx="1515">
                  <c:v>474.9</c:v>
                </c:pt>
                <c:pt idx="1516">
                  <c:v>479.7</c:v>
                </c:pt>
                <c:pt idx="1517">
                  <c:v>478.49</c:v>
                </c:pt>
                <c:pt idx="1518">
                  <c:v>477.73</c:v>
                </c:pt>
                <c:pt idx="1519">
                  <c:v>478.17</c:v>
                </c:pt>
                <c:pt idx="1520">
                  <c:v>477.74</c:v>
                </c:pt>
                <c:pt idx="1521">
                  <c:v>477.71</c:v>
                </c:pt>
                <c:pt idx="1522">
                  <c:v>466.75</c:v>
                </c:pt>
                <c:pt idx="1523">
                  <c:v>461.09</c:v>
                </c:pt>
                <c:pt idx="1524">
                  <c:v>424.26</c:v>
                </c:pt>
                <c:pt idx="1525">
                  <c:v>397.67</c:v>
                </c:pt>
                <c:pt idx="1526">
                  <c:v>411.53</c:v>
                </c:pt>
                <c:pt idx="1527">
                  <c:v>401.62</c:v>
                </c:pt>
                <c:pt idx="1528">
                  <c:v>404.09</c:v>
                </c:pt>
                <c:pt idx="1529">
                  <c:v>436.86</c:v>
                </c:pt>
                <c:pt idx="1530">
                  <c:v>423.77</c:v>
                </c:pt>
                <c:pt idx="1531">
                  <c:v>412.29</c:v>
                </c:pt>
                <c:pt idx="1532">
                  <c:v>404.46</c:v>
                </c:pt>
                <c:pt idx="1533">
                  <c:v>399.02</c:v>
                </c:pt>
                <c:pt idx="1534">
                  <c:v>379.08</c:v>
                </c:pt>
                <c:pt idx="1535">
                  <c:v>376.77</c:v>
                </c:pt>
                <c:pt idx="1536">
                  <c:v>388.17</c:v>
                </c:pt>
                <c:pt idx="1537">
                  <c:v>382.84</c:v>
                </c:pt>
                <c:pt idx="1538">
                  <c:v>375.14</c:v>
                </c:pt>
                <c:pt idx="1539">
                  <c:v>363.45</c:v>
                </c:pt>
                <c:pt idx="1540">
                  <c:v>335.32</c:v>
                </c:pt>
                <c:pt idx="1541">
                  <c:v>322.86</c:v>
                </c:pt>
                <c:pt idx="1542">
                  <c:v>331.55</c:v>
                </c:pt>
                <c:pt idx="1543">
                  <c:v>331.65</c:v>
                </c:pt>
                <c:pt idx="1544">
                  <c:v>350.87</c:v>
                </c:pt>
                <c:pt idx="1545">
                  <c:v>360.91</c:v>
                </c:pt>
                <c:pt idx="1546">
                  <c:v>361.71</c:v>
                </c:pt>
                <c:pt idx="1547">
                  <c:v>361.22</c:v>
                </c:pt>
                <c:pt idx="1548">
                  <c:v>373.17</c:v>
                </c:pt>
                <c:pt idx="1549">
                  <c:v>387.32</c:v>
                </c:pt>
                <c:pt idx="1550">
                  <c:v>397.1</c:v>
                </c:pt>
                <c:pt idx="1551">
                  <c:v>393.17</c:v>
                </c:pt>
                <c:pt idx="1552">
                  <c:v>379.77</c:v>
                </c:pt>
                <c:pt idx="1553">
                  <c:v>380.48</c:v>
                </c:pt>
                <c:pt idx="1554">
                  <c:v>390.88</c:v>
                </c:pt>
                <c:pt idx="1555">
                  <c:v>387.28</c:v>
                </c:pt>
                <c:pt idx="1556">
                  <c:v>380.39</c:v>
                </c:pt>
                <c:pt idx="1557">
                  <c:v>382.35</c:v>
                </c:pt>
                <c:pt idx="1558">
                  <c:v>378.93</c:v>
                </c:pt>
                <c:pt idx="1559">
                  <c:v>355.78</c:v>
                </c:pt>
                <c:pt idx="1560">
                  <c:v>355.1</c:v>
                </c:pt>
                <c:pt idx="1561">
                  <c:v>346.72</c:v>
                </c:pt>
                <c:pt idx="1562">
                  <c:v>348.67</c:v>
                </c:pt>
                <c:pt idx="1563">
                  <c:v>350.09</c:v>
                </c:pt>
                <c:pt idx="1564">
                  <c:v>351.06</c:v>
                </c:pt>
                <c:pt idx="1565">
                  <c:v>335.12</c:v>
                </c:pt>
                <c:pt idx="1566">
                  <c:v>344.86</c:v>
                </c:pt>
                <c:pt idx="1567">
                  <c:v>337.87</c:v>
                </c:pt>
                <c:pt idx="1568">
                  <c:v>325.43</c:v>
                </c:pt>
                <c:pt idx="1569">
                  <c:v>322.55</c:v>
                </c:pt>
                <c:pt idx="1570">
                  <c:v>324.24</c:v>
                </c:pt>
                <c:pt idx="1571">
                  <c:v>327.96</c:v>
                </c:pt>
                <c:pt idx="1572">
                  <c:v>338.01</c:v>
                </c:pt>
                <c:pt idx="1573">
                  <c:v>347.67</c:v>
                </c:pt>
                <c:pt idx="1574">
                  <c:v>341.87</c:v>
                </c:pt>
                <c:pt idx="1575">
                  <c:v>343.54</c:v>
                </c:pt>
                <c:pt idx="1576">
                  <c:v>362.04</c:v>
                </c:pt>
                <c:pt idx="1577">
                  <c:v>367.15</c:v>
                </c:pt>
                <c:pt idx="1578">
                  <c:v>365.42</c:v>
                </c:pt>
                <c:pt idx="1579">
                  <c:v>432.03</c:v>
                </c:pt>
                <c:pt idx="1580">
                  <c:v>428.72</c:v>
                </c:pt>
                <c:pt idx="1581">
                  <c:v>396.53</c:v>
                </c:pt>
                <c:pt idx="1582">
                  <c:v>374.86</c:v>
                </c:pt>
                <c:pt idx="1583">
                  <c:v>385.61</c:v>
                </c:pt>
                <c:pt idx="1584">
                  <c:v>384.69</c:v>
                </c:pt>
                <c:pt idx="1585">
                  <c:v>379.16</c:v>
                </c:pt>
                <c:pt idx="1586">
                  <c:v>381.43</c:v>
                </c:pt>
                <c:pt idx="1587">
                  <c:v>357.3</c:v>
                </c:pt>
                <c:pt idx="1588">
                  <c:v>351.77</c:v>
                </c:pt>
                <c:pt idx="1589">
                  <c:v>352.01</c:v>
                </c:pt>
                <c:pt idx="1590">
                  <c:v>365.85</c:v>
                </c:pt>
                <c:pt idx="1591">
                  <c:v>378.85</c:v>
                </c:pt>
                <c:pt idx="1592">
                  <c:v>376.43</c:v>
                </c:pt>
                <c:pt idx="1593">
                  <c:v>365.35</c:v>
                </c:pt>
                <c:pt idx="1594">
                  <c:v>368.83</c:v>
                </c:pt>
                <c:pt idx="1595">
                  <c:v>377.59</c:v>
                </c:pt>
                <c:pt idx="1596">
                  <c:v>376.28</c:v>
                </c:pt>
                <c:pt idx="1597">
                  <c:v>374.93</c:v>
                </c:pt>
                <c:pt idx="1598">
                  <c:v>378.61</c:v>
                </c:pt>
                <c:pt idx="1599">
                  <c:v>380.64</c:v>
                </c:pt>
                <c:pt idx="1600">
                  <c:v>376.96</c:v>
                </c:pt>
                <c:pt idx="1601">
                  <c:v>369.84</c:v>
                </c:pt>
                <c:pt idx="1602">
                  <c:v>377.63</c:v>
                </c:pt>
                <c:pt idx="1603">
                  <c:v>376.26</c:v>
                </c:pt>
                <c:pt idx="1604">
                  <c:v>376.47</c:v>
                </c:pt>
                <c:pt idx="1605">
                  <c:v>364.95</c:v>
                </c:pt>
                <c:pt idx="1606">
                  <c:v>352.19</c:v>
                </c:pt>
                <c:pt idx="1607">
                  <c:v>347.94</c:v>
                </c:pt>
                <c:pt idx="1608">
                  <c:v>347.68</c:v>
                </c:pt>
                <c:pt idx="1609">
                  <c:v>353.4</c:v>
                </c:pt>
                <c:pt idx="1610">
                  <c:v>348.24</c:v>
                </c:pt>
                <c:pt idx="1611">
                  <c:v>349.35</c:v>
                </c:pt>
                <c:pt idx="1612">
                  <c:v>345.37</c:v>
                </c:pt>
                <c:pt idx="1613">
                  <c:v>330.22</c:v>
                </c:pt>
                <c:pt idx="1614">
                  <c:v>320.02</c:v>
                </c:pt>
                <c:pt idx="1615">
                  <c:v>310.33999999999997</c:v>
                </c:pt>
                <c:pt idx="1616">
                  <c:v>317.77999999999997</c:v>
                </c:pt>
                <c:pt idx="1617">
                  <c:v>330.35</c:v>
                </c:pt>
                <c:pt idx="1618">
                  <c:v>322.63</c:v>
                </c:pt>
                <c:pt idx="1619">
                  <c:v>330.84</c:v>
                </c:pt>
                <c:pt idx="1620">
                  <c:v>335.25</c:v>
                </c:pt>
                <c:pt idx="1621">
                  <c:v>322.39999999999998</c:v>
                </c:pt>
                <c:pt idx="1622">
                  <c:v>318.99</c:v>
                </c:pt>
                <c:pt idx="1623">
                  <c:v>329.98</c:v>
                </c:pt>
                <c:pt idx="1624">
                  <c:v>315.33999999999997</c:v>
                </c:pt>
                <c:pt idx="1625">
                  <c:v>316.52999999999997</c:v>
                </c:pt>
                <c:pt idx="1626">
                  <c:v>314.12</c:v>
                </c:pt>
                <c:pt idx="1627">
                  <c:v>311.27</c:v>
                </c:pt>
                <c:pt idx="1628">
                  <c:v>318.24</c:v>
                </c:pt>
                <c:pt idx="1629">
                  <c:v>314.89</c:v>
                </c:pt>
                <c:pt idx="1630">
                  <c:v>315.20999999999998</c:v>
                </c:pt>
                <c:pt idx="1631">
                  <c:v>287.13</c:v>
                </c:pt>
                <c:pt idx="1632">
                  <c:v>264.72000000000003</c:v>
                </c:pt>
                <c:pt idx="1633">
                  <c:v>274.83999999999997</c:v>
                </c:pt>
                <c:pt idx="1634">
                  <c:v>282.27</c:v>
                </c:pt>
                <c:pt idx="1635">
                  <c:v>291.33999999999997</c:v>
                </c:pt>
                <c:pt idx="1636">
                  <c:v>282.69</c:v>
                </c:pt>
                <c:pt idx="1637">
                  <c:v>287.97000000000003</c:v>
                </c:pt>
                <c:pt idx="1638">
                  <c:v>273.35000000000002</c:v>
                </c:pt>
                <c:pt idx="1639">
                  <c:v>264.77</c:v>
                </c:pt>
                <c:pt idx="1640">
                  <c:v>269.33</c:v>
                </c:pt>
                <c:pt idx="1641">
                  <c:v>221.29</c:v>
                </c:pt>
                <c:pt idx="1642">
                  <c:v>164.92</c:v>
                </c:pt>
                <c:pt idx="1643">
                  <c:v>209.78</c:v>
                </c:pt>
                <c:pt idx="1644">
                  <c:v>206.92</c:v>
                </c:pt>
                <c:pt idx="1645">
                  <c:v>199.65</c:v>
                </c:pt>
                <c:pt idx="1646">
                  <c:v>210.62</c:v>
                </c:pt>
                <c:pt idx="1647">
                  <c:v>215.87</c:v>
                </c:pt>
                <c:pt idx="1648">
                  <c:v>210.55</c:v>
                </c:pt>
                <c:pt idx="1649">
                  <c:v>228.17</c:v>
                </c:pt>
                <c:pt idx="1650">
                  <c:v>232.7</c:v>
                </c:pt>
                <c:pt idx="1651">
                  <c:v>232.17</c:v>
                </c:pt>
                <c:pt idx="1652">
                  <c:v>248.16</c:v>
                </c:pt>
                <c:pt idx="1653">
                  <c:v>252.09</c:v>
                </c:pt>
                <c:pt idx="1654">
                  <c:v>269.18</c:v>
                </c:pt>
                <c:pt idx="1655">
                  <c:v>263.27</c:v>
                </c:pt>
                <c:pt idx="1656">
                  <c:v>236.17</c:v>
                </c:pt>
                <c:pt idx="1657">
                  <c:v>233.99</c:v>
                </c:pt>
                <c:pt idx="1658">
                  <c:v>231.84</c:v>
                </c:pt>
                <c:pt idx="1659">
                  <c:v>218.51</c:v>
                </c:pt>
                <c:pt idx="1660">
                  <c:v>225.29</c:v>
                </c:pt>
                <c:pt idx="1661">
                  <c:v>238.86</c:v>
                </c:pt>
                <c:pt idx="1662">
                  <c:v>227.41</c:v>
                </c:pt>
                <c:pt idx="1663">
                  <c:v>226.58</c:v>
                </c:pt>
                <c:pt idx="1664">
                  <c:v>216.52</c:v>
                </c:pt>
                <c:pt idx="1665">
                  <c:v>222.96</c:v>
                </c:pt>
                <c:pt idx="1666">
                  <c:v>227.68</c:v>
                </c:pt>
                <c:pt idx="1667">
                  <c:v>223.67</c:v>
                </c:pt>
                <c:pt idx="1668">
                  <c:v>220.34</c:v>
                </c:pt>
                <c:pt idx="1669">
                  <c:v>219.67</c:v>
                </c:pt>
                <c:pt idx="1670">
                  <c:v>218.83</c:v>
                </c:pt>
                <c:pt idx="1671">
                  <c:v>221.79</c:v>
                </c:pt>
                <c:pt idx="1672">
                  <c:v>236.17</c:v>
                </c:pt>
                <c:pt idx="1673">
                  <c:v>258.64</c:v>
                </c:pt>
                <c:pt idx="1674">
                  <c:v>233.27</c:v>
                </c:pt>
                <c:pt idx="1675">
                  <c:v>235.83</c:v>
                </c:pt>
                <c:pt idx="1676">
                  <c:v>243.2</c:v>
                </c:pt>
                <c:pt idx="1677">
                  <c:v>235.2</c:v>
                </c:pt>
                <c:pt idx="1678">
                  <c:v>241.92</c:v>
                </c:pt>
                <c:pt idx="1679">
                  <c:v>244.52</c:v>
                </c:pt>
                <c:pt idx="1680">
                  <c:v>244.41</c:v>
                </c:pt>
                <c:pt idx="1681">
                  <c:v>235.73</c:v>
                </c:pt>
                <c:pt idx="1682">
                  <c:v>238.82</c:v>
                </c:pt>
                <c:pt idx="1683">
                  <c:v>238.89</c:v>
                </c:pt>
                <c:pt idx="1684">
                  <c:v>237.33</c:v>
                </c:pt>
                <c:pt idx="1685">
                  <c:v>236.53</c:v>
                </c:pt>
                <c:pt idx="1686">
                  <c:v>253.47</c:v>
                </c:pt>
                <c:pt idx="1687">
                  <c:v>254.06</c:v>
                </c:pt>
                <c:pt idx="1688">
                  <c:v>257.94</c:v>
                </c:pt>
                <c:pt idx="1689">
                  <c:v>273.75</c:v>
                </c:pt>
                <c:pt idx="1690">
                  <c:v>280.64999999999998</c:v>
                </c:pt>
                <c:pt idx="1691">
                  <c:v>271.92</c:v>
                </c:pt>
                <c:pt idx="1692">
                  <c:v>275.23</c:v>
                </c:pt>
                <c:pt idx="1693">
                  <c:v>272.56</c:v>
                </c:pt>
                <c:pt idx="1694">
                  <c:v>274.91000000000003</c:v>
                </c:pt>
                <c:pt idx="1695">
                  <c:v>274.49</c:v>
                </c:pt>
                <c:pt idx="1696">
                  <c:v>290.02</c:v>
                </c:pt>
                <c:pt idx="1697">
                  <c:v>291.37</c:v>
                </c:pt>
                <c:pt idx="1698">
                  <c:v>295.60000000000002</c:v>
                </c:pt>
                <c:pt idx="1699">
                  <c:v>293.85000000000002</c:v>
                </c:pt>
                <c:pt idx="1700">
                  <c:v>287.20999999999998</c:v>
                </c:pt>
                <c:pt idx="1701">
                  <c:v>281.60000000000002</c:v>
                </c:pt>
                <c:pt idx="1702">
                  <c:v>284.88</c:v>
                </c:pt>
                <c:pt idx="1703">
                  <c:v>290.41000000000003</c:v>
                </c:pt>
                <c:pt idx="1704">
                  <c:v>285.38</c:v>
                </c:pt>
                <c:pt idx="1705">
                  <c:v>255.92</c:v>
                </c:pt>
                <c:pt idx="1706">
                  <c:v>260.93</c:v>
                </c:pt>
                <c:pt idx="1707">
                  <c:v>261.77999999999997</c:v>
                </c:pt>
                <c:pt idx="1708">
                  <c:v>259.70999999999998</c:v>
                </c:pt>
                <c:pt idx="1709">
                  <c:v>268.57</c:v>
                </c:pt>
                <c:pt idx="1710">
                  <c:v>265.45999999999998</c:v>
                </c:pt>
                <c:pt idx="1711">
                  <c:v>246.72</c:v>
                </c:pt>
                <c:pt idx="1712">
                  <c:v>246.37</c:v>
                </c:pt>
                <c:pt idx="1713">
                  <c:v>248.02</c:v>
                </c:pt>
                <c:pt idx="1714">
                  <c:v>247.21</c:v>
                </c:pt>
                <c:pt idx="1715">
                  <c:v>252.02</c:v>
                </c:pt>
                <c:pt idx="1716">
                  <c:v>242.08</c:v>
                </c:pt>
                <c:pt idx="1717">
                  <c:v>246.79</c:v>
                </c:pt>
                <c:pt idx="1718">
                  <c:v>244.15</c:v>
                </c:pt>
                <c:pt idx="1719">
                  <c:v>246.24</c:v>
                </c:pt>
                <c:pt idx="1720">
                  <c:v>252.6</c:v>
                </c:pt>
                <c:pt idx="1721">
                  <c:v>254.48</c:v>
                </c:pt>
                <c:pt idx="1722">
                  <c:v>252.89</c:v>
                </c:pt>
                <c:pt idx="1723">
                  <c:v>259.64</c:v>
                </c:pt>
                <c:pt idx="1724">
                  <c:v>254.97</c:v>
                </c:pt>
                <c:pt idx="1725">
                  <c:v>252.97</c:v>
                </c:pt>
                <c:pt idx="1726">
                  <c:v>244.57</c:v>
                </c:pt>
                <c:pt idx="1727">
                  <c:v>243.32</c:v>
                </c:pt>
                <c:pt idx="1728">
                  <c:v>234.73</c:v>
                </c:pt>
                <c:pt idx="1729">
                  <c:v>236.48</c:v>
                </c:pt>
                <c:pt idx="1730">
                  <c:v>235.85</c:v>
                </c:pt>
                <c:pt idx="1731">
                  <c:v>223.59</c:v>
                </c:pt>
                <c:pt idx="1732">
                  <c:v>217.99</c:v>
                </c:pt>
                <c:pt idx="1733">
                  <c:v>222.97</c:v>
                </c:pt>
                <c:pt idx="1734">
                  <c:v>227.98</c:v>
                </c:pt>
                <c:pt idx="1735">
                  <c:v>222.59</c:v>
                </c:pt>
                <c:pt idx="1736">
                  <c:v>223.35</c:v>
                </c:pt>
                <c:pt idx="1737">
                  <c:v>223.02</c:v>
                </c:pt>
                <c:pt idx="1738">
                  <c:v>224.24</c:v>
                </c:pt>
                <c:pt idx="1739">
                  <c:v>233.73</c:v>
                </c:pt>
                <c:pt idx="1740">
                  <c:v>233.78</c:v>
                </c:pt>
                <c:pt idx="1741">
                  <c:v>235.4</c:v>
                </c:pt>
                <c:pt idx="1742">
                  <c:v>231.09</c:v>
                </c:pt>
                <c:pt idx="1743">
                  <c:v>226.14</c:v>
                </c:pt>
                <c:pt idx="1744">
                  <c:v>218.7</c:v>
                </c:pt>
                <c:pt idx="1745">
                  <c:v>228.96</c:v>
                </c:pt>
                <c:pt idx="1746">
                  <c:v>225.81</c:v>
                </c:pt>
                <c:pt idx="1747">
                  <c:v>225.42</c:v>
                </c:pt>
                <c:pt idx="1748">
                  <c:v>235.77</c:v>
                </c:pt>
                <c:pt idx="1749">
                  <c:v>233.21</c:v>
                </c:pt>
                <c:pt idx="1750">
                  <c:v>235.34</c:v>
                </c:pt>
                <c:pt idx="1751">
                  <c:v>239.99</c:v>
                </c:pt>
                <c:pt idx="1752">
                  <c:v>238.97</c:v>
                </c:pt>
                <c:pt idx="1753">
                  <c:v>235.82</c:v>
                </c:pt>
                <c:pt idx="1754">
                  <c:v>230.03</c:v>
                </c:pt>
                <c:pt idx="1755">
                  <c:v>237.73</c:v>
                </c:pt>
                <c:pt idx="1756">
                  <c:v>243.74</c:v>
                </c:pt>
                <c:pt idx="1757">
                  <c:v>241.4</c:v>
                </c:pt>
                <c:pt idx="1758">
                  <c:v>239.96</c:v>
                </c:pt>
                <c:pt idx="1759">
                  <c:v>241.81</c:v>
                </c:pt>
                <c:pt idx="1760">
                  <c:v>241.58</c:v>
                </c:pt>
                <c:pt idx="1761">
                  <c:v>236.38</c:v>
                </c:pt>
                <c:pt idx="1762">
                  <c:v>236.9</c:v>
                </c:pt>
                <c:pt idx="1763">
                  <c:v>237.2</c:v>
                </c:pt>
                <c:pt idx="1764">
                  <c:v>236.23</c:v>
                </c:pt>
                <c:pt idx="1765">
                  <c:v>236.3</c:v>
                </c:pt>
                <c:pt idx="1766">
                  <c:v>232.64</c:v>
                </c:pt>
                <c:pt idx="1767">
                  <c:v>232.02</c:v>
                </c:pt>
                <c:pt idx="1768">
                  <c:v>233.96</c:v>
                </c:pt>
                <c:pt idx="1769">
                  <c:v>235.38</c:v>
                </c:pt>
                <c:pt idx="1770">
                  <c:v>240.37</c:v>
                </c:pt>
                <c:pt idx="1771">
                  <c:v>238.94</c:v>
                </c:pt>
                <c:pt idx="1772">
                  <c:v>240.98</c:v>
                </c:pt>
                <c:pt idx="1773">
                  <c:v>237.41</c:v>
                </c:pt>
                <c:pt idx="1774">
                  <c:v>237.84</c:v>
                </c:pt>
                <c:pt idx="1775">
                  <c:v>237.29</c:v>
                </c:pt>
                <c:pt idx="1776">
                  <c:v>237.32</c:v>
                </c:pt>
                <c:pt idx="1777">
                  <c:v>237.03</c:v>
                </c:pt>
                <c:pt idx="1778">
                  <c:v>233.22</c:v>
                </c:pt>
                <c:pt idx="1779">
                  <c:v>229.84</c:v>
                </c:pt>
                <c:pt idx="1780">
                  <c:v>223.14</c:v>
                </c:pt>
                <c:pt idx="1781">
                  <c:v>225.74</c:v>
                </c:pt>
                <c:pt idx="1782">
                  <c:v>225.59</c:v>
                </c:pt>
                <c:pt idx="1783">
                  <c:v>224.22</c:v>
                </c:pt>
                <c:pt idx="1784">
                  <c:v>225.29</c:v>
                </c:pt>
                <c:pt idx="1785">
                  <c:v>224.74</c:v>
                </c:pt>
                <c:pt idx="1786">
                  <c:v>223.47</c:v>
                </c:pt>
                <c:pt idx="1787">
                  <c:v>228.57</c:v>
                </c:pt>
                <c:pt idx="1788">
                  <c:v>229.56</c:v>
                </c:pt>
                <c:pt idx="1789">
                  <c:v>228.79</c:v>
                </c:pt>
                <c:pt idx="1790">
                  <c:v>229.88</c:v>
                </c:pt>
                <c:pt idx="1791">
                  <c:v>230.46</c:v>
                </c:pt>
                <c:pt idx="1792">
                  <c:v>232.48</c:v>
                </c:pt>
                <c:pt idx="1793">
                  <c:v>233.75</c:v>
                </c:pt>
                <c:pt idx="1794" formatCode="General">
                  <c:v>237</c:v>
                </c:pt>
                <c:pt idx="1795">
                  <c:v>249.82</c:v>
                </c:pt>
                <c:pt idx="1796">
                  <c:v>247.38</c:v>
                </c:pt>
                <c:pt idx="1797">
                  <c:v>248.44</c:v>
                </c:pt>
                <c:pt idx="1798">
                  <c:v>244.13</c:v>
                </c:pt>
                <c:pt idx="1799">
                  <c:v>244.98</c:v>
                </c:pt>
                <c:pt idx="1800">
                  <c:v>244.1</c:v>
                </c:pt>
                <c:pt idx="1801">
                  <c:v>247.46</c:v>
                </c:pt>
                <c:pt idx="1802">
                  <c:v>243.76</c:v>
                </c:pt>
                <c:pt idx="1803">
                  <c:v>240.56</c:v>
                </c:pt>
                <c:pt idx="1804">
                  <c:v>242.56</c:v>
                </c:pt>
                <c:pt idx="1805">
                  <c:v>242.95</c:v>
                </c:pt>
                <c:pt idx="1806">
                  <c:v>250.73</c:v>
                </c:pt>
                <c:pt idx="1807">
                  <c:v>248.88</c:v>
                </c:pt>
                <c:pt idx="1808">
                  <c:v>256.97000000000003</c:v>
                </c:pt>
                <c:pt idx="1809">
                  <c:v>264.12</c:v>
                </c:pt>
                <c:pt idx="1810">
                  <c:v>257.62</c:v>
                </c:pt>
                <c:pt idx="1811">
                  <c:v>254.88</c:v>
                </c:pt>
                <c:pt idx="1812">
                  <c:v>255.4</c:v>
                </c:pt>
                <c:pt idx="1813">
                  <c:v>260.55</c:v>
                </c:pt>
                <c:pt idx="1814">
                  <c:v>270.14</c:v>
                </c:pt>
                <c:pt idx="1815">
                  <c:v>269.08</c:v>
                </c:pt>
                <c:pt idx="1816">
                  <c:v>266.20999999999998</c:v>
                </c:pt>
                <c:pt idx="1817">
                  <c:v>268.64</c:v>
                </c:pt>
                <c:pt idx="1818">
                  <c:v>269.14</c:v>
                </c:pt>
                <c:pt idx="1819">
                  <c:v>283.62</c:v>
                </c:pt>
                <c:pt idx="1820">
                  <c:v>291.97000000000003</c:v>
                </c:pt>
                <c:pt idx="1821">
                  <c:v>310.44</c:v>
                </c:pt>
                <c:pt idx="1822">
                  <c:v>290.35000000000002</c:v>
                </c:pt>
                <c:pt idx="1823">
                  <c:v>286.95999999999998</c:v>
                </c:pt>
                <c:pt idx="1824">
                  <c:v>283.42</c:v>
                </c:pt>
                <c:pt idx="1825">
                  <c:v>276.58999999999997</c:v>
                </c:pt>
                <c:pt idx="1826">
                  <c:v>279.62</c:v>
                </c:pt>
                <c:pt idx="1827">
                  <c:v>274.05</c:v>
                </c:pt>
                <c:pt idx="1828">
                  <c:v>273.18</c:v>
                </c:pt>
                <c:pt idx="1829">
                  <c:v>277.68</c:v>
                </c:pt>
                <c:pt idx="1830">
                  <c:v>275.08999999999997</c:v>
                </c:pt>
                <c:pt idx="1831">
                  <c:v>276.45999999999998</c:v>
                </c:pt>
                <c:pt idx="1832">
                  <c:v>275.52</c:v>
                </c:pt>
                <c:pt idx="1833">
                  <c:v>288.37</c:v>
                </c:pt>
                <c:pt idx="1834">
                  <c:v>288.74</c:v>
                </c:pt>
                <c:pt idx="1835">
                  <c:v>291.77</c:v>
                </c:pt>
                <c:pt idx="1836">
                  <c:v>293.01</c:v>
                </c:pt>
                <c:pt idx="1837">
                  <c:v>293.7</c:v>
                </c:pt>
                <c:pt idx="1838">
                  <c:v>288.37</c:v>
                </c:pt>
                <c:pt idx="1839">
                  <c:v>287.02</c:v>
                </c:pt>
                <c:pt idx="1840">
                  <c:v>283.73</c:v>
                </c:pt>
                <c:pt idx="1841">
                  <c:v>280.47000000000003</c:v>
                </c:pt>
                <c:pt idx="1842">
                  <c:v>281.36</c:v>
                </c:pt>
                <c:pt idx="1843">
                  <c:v>281.58</c:v>
                </c:pt>
                <c:pt idx="1844">
                  <c:v>284.3</c:v>
                </c:pt>
                <c:pt idx="1845">
                  <c:v>281.72000000000003</c:v>
                </c:pt>
                <c:pt idx="1846" formatCode="General">
                  <c:v>278</c:v>
                </c:pt>
                <c:pt idx="1847">
                  <c:v>277.89</c:v>
                </c:pt>
                <c:pt idx="1848">
                  <c:v>258.60000000000002</c:v>
                </c:pt>
                <c:pt idx="1849">
                  <c:v>263.87</c:v>
                </c:pt>
                <c:pt idx="1850">
                  <c:v>263.3</c:v>
                </c:pt>
                <c:pt idx="1851">
                  <c:v>269.02999999999997</c:v>
                </c:pt>
                <c:pt idx="1852">
                  <c:v>267.66000000000003</c:v>
                </c:pt>
                <c:pt idx="1853">
                  <c:v>263.44</c:v>
                </c:pt>
                <c:pt idx="1854">
                  <c:v>265.02999999999997</c:v>
                </c:pt>
                <c:pt idx="1855">
                  <c:v>260.52</c:v>
                </c:pt>
                <c:pt idx="1856">
                  <c:v>257.12</c:v>
                </c:pt>
                <c:pt idx="1857">
                  <c:v>257.13</c:v>
                </c:pt>
                <c:pt idx="1858">
                  <c:v>246.72</c:v>
                </c:pt>
                <c:pt idx="1859" formatCode="General">
                  <c:v>226</c:v>
                </c:pt>
                <c:pt idx="1860">
                  <c:v>234.66</c:v>
                </c:pt>
                <c:pt idx="1861">
                  <c:v>232.4</c:v>
                </c:pt>
                <c:pt idx="1862">
                  <c:v>229.54</c:v>
                </c:pt>
                <c:pt idx="1863">
                  <c:v>226.75</c:v>
                </c:pt>
                <c:pt idx="1864">
                  <c:v>211.43</c:v>
                </c:pt>
                <c:pt idx="1865">
                  <c:v>220.51</c:v>
                </c:pt>
                <c:pt idx="1866">
                  <c:v>224.97</c:v>
                </c:pt>
                <c:pt idx="1867">
                  <c:v>222.73</c:v>
                </c:pt>
                <c:pt idx="1868">
                  <c:v>231.64</c:v>
                </c:pt>
                <c:pt idx="1869">
                  <c:v>228.5</c:v>
                </c:pt>
                <c:pt idx="1870">
                  <c:v>228.4</c:v>
                </c:pt>
                <c:pt idx="1871">
                  <c:v>229.47</c:v>
                </c:pt>
                <c:pt idx="1872">
                  <c:v>227.18</c:v>
                </c:pt>
                <c:pt idx="1873">
                  <c:v>228.63</c:v>
                </c:pt>
                <c:pt idx="1874">
                  <c:v>226.2</c:v>
                </c:pt>
                <c:pt idx="1875">
                  <c:v>230.25</c:v>
                </c:pt>
                <c:pt idx="1876">
                  <c:v>233.67</c:v>
                </c:pt>
                <c:pt idx="1877">
                  <c:v>239.86</c:v>
                </c:pt>
                <c:pt idx="1878">
                  <c:v>239.58</c:v>
                </c:pt>
                <c:pt idx="1879">
                  <c:v>243.24</c:v>
                </c:pt>
                <c:pt idx="1880">
                  <c:v>237.41</c:v>
                </c:pt>
                <c:pt idx="1881">
                  <c:v>238.08</c:v>
                </c:pt>
                <c:pt idx="1882">
                  <c:v>239.9</c:v>
                </c:pt>
                <c:pt idx="1883">
                  <c:v>235.6</c:v>
                </c:pt>
                <c:pt idx="1884">
                  <c:v>230.19</c:v>
                </c:pt>
                <c:pt idx="1885">
                  <c:v>229.91</c:v>
                </c:pt>
                <c:pt idx="1886">
                  <c:v>229.53</c:v>
                </c:pt>
                <c:pt idx="1887">
                  <c:v>228.6</c:v>
                </c:pt>
                <c:pt idx="1888">
                  <c:v>232.72</c:v>
                </c:pt>
                <c:pt idx="1889">
                  <c:v>232.21</c:v>
                </c:pt>
                <c:pt idx="1890">
                  <c:v>231.11</c:v>
                </c:pt>
                <c:pt idx="1891">
                  <c:v>231.09</c:v>
                </c:pt>
                <c:pt idx="1892">
                  <c:v>226.33</c:v>
                </c:pt>
                <c:pt idx="1893">
                  <c:v>230.01</c:v>
                </c:pt>
                <c:pt idx="1894">
                  <c:v>229.89</c:v>
                </c:pt>
                <c:pt idx="1895">
                  <c:v>233.76</c:v>
                </c:pt>
                <c:pt idx="1896">
                  <c:v>235.03</c:v>
                </c:pt>
                <c:pt idx="1897">
                  <c:v>234.3</c:v>
                </c:pt>
                <c:pt idx="1898">
                  <c:v>232.5</c:v>
                </c:pt>
                <c:pt idx="1899">
                  <c:v>238.87</c:v>
                </c:pt>
                <c:pt idx="1900">
                  <c:v>236.71</c:v>
                </c:pt>
                <c:pt idx="1901">
                  <c:v>235.93</c:v>
                </c:pt>
                <c:pt idx="1902">
                  <c:v>237.05</c:v>
                </c:pt>
                <c:pt idx="1903">
                  <c:v>236.71</c:v>
                </c:pt>
                <c:pt idx="1904">
                  <c:v>238.58</c:v>
                </c:pt>
                <c:pt idx="1905">
                  <c:v>238.33</c:v>
                </c:pt>
                <c:pt idx="1906">
                  <c:v>240.15</c:v>
                </c:pt>
                <c:pt idx="1907">
                  <c:v>246.14</c:v>
                </c:pt>
                <c:pt idx="1908">
                  <c:v>242.98</c:v>
                </c:pt>
                <c:pt idx="1909">
                  <c:v>242.58</c:v>
                </c:pt>
                <c:pt idx="1910">
                  <c:v>244.04</c:v>
                </c:pt>
                <c:pt idx="1911">
                  <c:v>245.35</c:v>
                </c:pt>
                <c:pt idx="1912">
                  <c:v>247.65</c:v>
                </c:pt>
                <c:pt idx="1913">
                  <c:v>245.35</c:v>
                </c:pt>
                <c:pt idx="1914">
                  <c:v>248.78</c:v>
                </c:pt>
                <c:pt idx="1915">
                  <c:v>252.33</c:v>
                </c:pt>
                <c:pt idx="1916">
                  <c:v>254.44</c:v>
                </c:pt>
                <c:pt idx="1917">
                  <c:v>262.87</c:v>
                </c:pt>
                <c:pt idx="1918">
                  <c:v>269.58</c:v>
                </c:pt>
                <c:pt idx="1919">
                  <c:v>261.67</c:v>
                </c:pt>
                <c:pt idx="1920">
                  <c:v>263.82</c:v>
                </c:pt>
                <c:pt idx="1921">
                  <c:v>269.75</c:v>
                </c:pt>
                <c:pt idx="1922">
                  <c:v>267.11</c:v>
                </c:pt>
                <c:pt idx="1923">
                  <c:v>274.42</c:v>
                </c:pt>
                <c:pt idx="1924">
                  <c:v>276.92</c:v>
                </c:pt>
                <c:pt idx="1925">
                  <c:v>282.56</c:v>
                </c:pt>
                <c:pt idx="1926">
                  <c:v>287.86</c:v>
                </c:pt>
                <c:pt idx="1927">
                  <c:v>285.14999999999998</c:v>
                </c:pt>
                <c:pt idx="1928">
                  <c:v>294.66000000000003</c:v>
                </c:pt>
                <c:pt idx="1929">
                  <c:v>303.54000000000002</c:v>
                </c:pt>
                <c:pt idx="1930">
                  <c:v>313.63</c:v>
                </c:pt>
                <c:pt idx="1931">
                  <c:v>327.12</c:v>
                </c:pt>
                <c:pt idx="1932">
                  <c:v>311.24</c:v>
                </c:pt>
                <c:pt idx="1933">
                  <c:v>322.95</c:v>
                </c:pt>
                <c:pt idx="1934">
                  <c:v>359.28</c:v>
                </c:pt>
                <c:pt idx="1935">
                  <c:v>396.49</c:v>
                </c:pt>
                <c:pt idx="1936">
                  <c:v>400.89</c:v>
                </c:pt>
                <c:pt idx="1937">
                  <c:v>382.7</c:v>
                </c:pt>
                <c:pt idx="1938">
                  <c:v>369.81</c:v>
                </c:pt>
                <c:pt idx="1939">
                  <c:v>385.09</c:v>
                </c:pt>
                <c:pt idx="1940">
                  <c:v>371.56</c:v>
                </c:pt>
                <c:pt idx="1941">
                  <c:v>380.22</c:v>
                </c:pt>
                <c:pt idx="1942">
                  <c:v>336.69</c:v>
                </c:pt>
                <c:pt idx="1943">
                  <c:v>304.70999999999998</c:v>
                </c:pt>
                <c:pt idx="1944">
                  <c:v>333.85</c:v>
                </c:pt>
                <c:pt idx="1945">
                  <c:v>333.77</c:v>
                </c:pt>
                <c:pt idx="1946">
                  <c:v>331.77</c:v>
                </c:pt>
                <c:pt idx="1947">
                  <c:v>317.45</c:v>
                </c:pt>
                <c:pt idx="1948">
                  <c:v>330.21</c:v>
                </c:pt>
                <c:pt idx="1949">
                  <c:v>333.91</c:v>
                </c:pt>
                <c:pt idx="1950">
                  <c:v>335.92</c:v>
                </c:pt>
                <c:pt idx="1951">
                  <c:v>324.98</c:v>
                </c:pt>
                <c:pt idx="1952">
                  <c:v>321.12</c:v>
                </c:pt>
                <c:pt idx="1953">
                  <c:v>324.7</c:v>
                </c:pt>
                <c:pt idx="1954">
                  <c:v>322.77999999999997</c:v>
                </c:pt>
                <c:pt idx="1955">
                  <c:v>322.12</c:v>
                </c:pt>
                <c:pt idx="1956">
                  <c:v>318.35000000000002</c:v>
                </c:pt>
                <c:pt idx="1957">
                  <c:v>327.52</c:v>
                </c:pt>
                <c:pt idx="1958">
                  <c:v>353.74</c:v>
                </c:pt>
                <c:pt idx="1959">
                  <c:v>359.52</c:v>
                </c:pt>
                <c:pt idx="1960">
                  <c:v>355.83</c:v>
                </c:pt>
                <c:pt idx="1961">
                  <c:v>370.84</c:v>
                </c:pt>
                <c:pt idx="1962">
                  <c:v>377.97</c:v>
                </c:pt>
                <c:pt idx="1963">
                  <c:v>361.8</c:v>
                </c:pt>
                <c:pt idx="1964">
                  <c:v>359.98</c:v>
                </c:pt>
                <c:pt idx="1965">
                  <c:v>360.31</c:v>
                </c:pt>
                <c:pt idx="1966">
                  <c:v>361.67</c:v>
                </c:pt>
                <c:pt idx="1967">
                  <c:v>386.69</c:v>
                </c:pt>
                <c:pt idx="1968">
                  <c:v>393.38</c:v>
                </c:pt>
                <c:pt idx="1969">
                  <c:v>394.28</c:v>
                </c:pt>
                <c:pt idx="1970">
                  <c:v>410.67</c:v>
                </c:pt>
                <c:pt idx="1971" formatCode="General">
                  <c:v>416</c:v>
                </c:pt>
                <c:pt idx="1972">
                  <c:v>415.49</c:v>
                </c:pt>
                <c:pt idx="1973">
                  <c:v>449.83</c:v>
                </c:pt>
                <c:pt idx="1974">
                  <c:v>432.29</c:v>
                </c:pt>
                <c:pt idx="1975">
                  <c:v>434.69</c:v>
                </c:pt>
                <c:pt idx="1976" formatCode="General">
                  <c:v>442</c:v>
                </c:pt>
                <c:pt idx="1977">
                  <c:v>462.65</c:v>
                </c:pt>
                <c:pt idx="1978">
                  <c:v>453.98</c:v>
                </c:pt>
                <c:pt idx="1979">
                  <c:v>455.53</c:v>
                </c:pt>
                <c:pt idx="1980">
                  <c:v>463.18</c:v>
                </c:pt>
                <c:pt idx="1981">
                  <c:v>461.2</c:v>
                </c:pt>
                <c:pt idx="1982">
                  <c:v>441.78</c:v>
                </c:pt>
                <c:pt idx="1983">
                  <c:v>437.59</c:v>
                </c:pt>
                <c:pt idx="1984">
                  <c:v>437.03</c:v>
                </c:pt>
                <c:pt idx="1985">
                  <c:v>442.43</c:v>
                </c:pt>
                <c:pt idx="1986">
                  <c:v>452.98</c:v>
                </c:pt>
                <c:pt idx="1987">
                  <c:v>454.05</c:v>
                </c:pt>
                <c:pt idx="1988">
                  <c:v>415.37</c:v>
                </c:pt>
                <c:pt idx="1989">
                  <c:v>422.39</c:v>
                </c:pt>
                <c:pt idx="1990">
                  <c:v>421.76</c:v>
                </c:pt>
                <c:pt idx="1991">
                  <c:v>431.92</c:v>
                </c:pt>
                <c:pt idx="1992">
                  <c:v>427.15</c:v>
                </c:pt>
                <c:pt idx="1993">
                  <c:v>429.95</c:v>
                </c:pt>
                <c:pt idx="1994">
                  <c:v>433.99</c:v>
                </c:pt>
                <c:pt idx="1995">
                  <c:v>433.72</c:v>
                </c:pt>
                <c:pt idx="1996">
                  <c:v>430.7</c:v>
                </c:pt>
                <c:pt idx="1997">
                  <c:v>433.32</c:v>
                </c:pt>
                <c:pt idx="1998">
                  <c:v>431.2</c:v>
                </c:pt>
                <c:pt idx="1999">
                  <c:v>430.82</c:v>
                </c:pt>
                <c:pt idx="2000">
                  <c:v>457.05</c:v>
                </c:pt>
                <c:pt idx="2001">
                  <c:v>452.87</c:v>
                </c:pt>
                <c:pt idx="2002">
                  <c:v>448.31</c:v>
                </c:pt>
                <c:pt idx="2003">
                  <c:v>446.19</c:v>
                </c:pt>
                <c:pt idx="2004">
                  <c:v>447.72</c:v>
                </c:pt>
                <c:pt idx="2005">
                  <c:v>445.04</c:v>
                </c:pt>
                <c:pt idx="2006">
                  <c:v>432.18</c:v>
                </c:pt>
                <c:pt idx="2007">
                  <c:v>429.13</c:v>
                </c:pt>
                <c:pt idx="2008">
                  <c:v>372.26</c:v>
                </c:pt>
                <c:pt idx="2009">
                  <c:v>385.04</c:v>
                </c:pt>
                <c:pt idx="2010">
                  <c:v>382.47</c:v>
                </c:pt>
                <c:pt idx="2011">
                  <c:v>384.4</c:v>
                </c:pt>
                <c:pt idx="2012">
                  <c:v>379.46</c:v>
                </c:pt>
                <c:pt idx="2013">
                  <c:v>414.58</c:v>
                </c:pt>
                <c:pt idx="2014">
                  <c:v>410.24</c:v>
                </c:pt>
                <c:pt idx="2015">
                  <c:v>382.65</c:v>
                </c:pt>
                <c:pt idx="2016">
                  <c:v>388.61</c:v>
                </c:pt>
                <c:pt idx="2017">
                  <c:v>402.13</c:v>
                </c:pt>
                <c:pt idx="2018">
                  <c:v>392.76</c:v>
                </c:pt>
                <c:pt idx="2019">
                  <c:v>389.78</c:v>
                </c:pt>
                <c:pt idx="2020">
                  <c:v>395.02</c:v>
                </c:pt>
                <c:pt idx="2021">
                  <c:v>379.69</c:v>
                </c:pt>
                <c:pt idx="2022">
                  <c:v>380.29</c:v>
                </c:pt>
                <c:pt idx="2023">
                  <c:v>377.76</c:v>
                </c:pt>
                <c:pt idx="2024">
                  <c:v>369.84</c:v>
                </c:pt>
                <c:pt idx="2025">
                  <c:v>372.18</c:v>
                </c:pt>
                <c:pt idx="2026">
                  <c:v>373.92</c:v>
                </c:pt>
                <c:pt idx="2027">
                  <c:v>368.02</c:v>
                </c:pt>
                <c:pt idx="2028">
                  <c:v>390.65</c:v>
                </c:pt>
                <c:pt idx="2029">
                  <c:v>386.46</c:v>
                </c:pt>
                <c:pt idx="2030">
                  <c:v>376.68</c:v>
                </c:pt>
                <c:pt idx="2031">
                  <c:v>377.94</c:v>
                </c:pt>
                <c:pt idx="2032">
                  <c:v>372.63</c:v>
                </c:pt>
                <c:pt idx="2033">
                  <c:v>375.32</c:v>
                </c:pt>
                <c:pt idx="2034">
                  <c:v>381.88</c:v>
                </c:pt>
                <c:pt idx="2035">
                  <c:v>379.45</c:v>
                </c:pt>
                <c:pt idx="2036">
                  <c:v>384.04</c:v>
                </c:pt>
                <c:pt idx="2037">
                  <c:v>390.1</c:v>
                </c:pt>
                <c:pt idx="2038">
                  <c:v>405.5</c:v>
                </c:pt>
                <c:pt idx="2039">
                  <c:v>401.07</c:v>
                </c:pt>
                <c:pt idx="2040">
                  <c:v>406.42</c:v>
                </c:pt>
                <c:pt idx="2041">
                  <c:v>417.14</c:v>
                </c:pt>
                <c:pt idx="2042">
                  <c:v>421.4</c:v>
                </c:pt>
                <c:pt idx="2043">
                  <c:v>419.98</c:v>
                </c:pt>
                <c:pt idx="2044">
                  <c:v>440.06</c:v>
                </c:pt>
                <c:pt idx="2045">
                  <c:v>437.87</c:v>
                </c:pt>
                <c:pt idx="2046">
                  <c:v>437.79</c:v>
                </c:pt>
                <c:pt idx="2047">
                  <c:v>419.9</c:v>
                </c:pt>
                <c:pt idx="2048">
                  <c:v>422.72</c:v>
                </c:pt>
                <c:pt idx="2049">
                  <c:v>423.48</c:v>
                </c:pt>
                <c:pt idx="2050">
                  <c:v>427.32</c:v>
                </c:pt>
                <c:pt idx="2051">
                  <c:v>431.3</c:v>
                </c:pt>
                <c:pt idx="2052">
                  <c:v>432.47</c:v>
                </c:pt>
                <c:pt idx="2053">
                  <c:v>436.21</c:v>
                </c:pt>
                <c:pt idx="2054">
                  <c:v>434.04</c:v>
                </c:pt>
                <c:pt idx="2055">
                  <c:v>425.36</c:v>
                </c:pt>
                <c:pt idx="2056">
                  <c:v>419.56</c:v>
                </c:pt>
                <c:pt idx="2057">
                  <c:v>409.48</c:v>
                </c:pt>
                <c:pt idx="2058" formatCode="General">
                  <c:v>399</c:v>
                </c:pt>
                <c:pt idx="2059">
                  <c:v>405.96</c:v>
                </c:pt>
                <c:pt idx="2060">
                  <c:v>414.87</c:v>
                </c:pt>
                <c:pt idx="2061">
                  <c:v>411.9</c:v>
                </c:pt>
                <c:pt idx="2062">
                  <c:v>412.76</c:v>
                </c:pt>
                <c:pt idx="2063">
                  <c:v>415.83</c:v>
                </c:pt>
                <c:pt idx="2064">
                  <c:v>419.11</c:v>
                </c:pt>
                <c:pt idx="2065">
                  <c:v>410.36</c:v>
                </c:pt>
                <c:pt idx="2066">
                  <c:v>412.41</c:v>
                </c:pt>
                <c:pt idx="2067">
                  <c:v>414.31</c:v>
                </c:pt>
                <c:pt idx="2068">
                  <c:v>415.13</c:v>
                </c:pt>
                <c:pt idx="2069">
                  <c:v>415.91</c:v>
                </c:pt>
                <c:pt idx="2070">
                  <c:v>418.16</c:v>
                </c:pt>
                <c:pt idx="2071">
                  <c:v>408.16</c:v>
                </c:pt>
                <c:pt idx="2072">
                  <c:v>408.69</c:v>
                </c:pt>
                <c:pt idx="2073">
                  <c:v>411.53</c:v>
                </c:pt>
                <c:pt idx="2074">
                  <c:v>411.11</c:v>
                </c:pt>
                <c:pt idx="2075">
                  <c:v>416.21</c:v>
                </c:pt>
                <c:pt idx="2076">
                  <c:v>416.98</c:v>
                </c:pt>
                <c:pt idx="2077">
                  <c:v>414.74</c:v>
                </c:pt>
                <c:pt idx="2078">
                  <c:v>415.71</c:v>
                </c:pt>
                <c:pt idx="2079">
                  <c:v>416.51</c:v>
                </c:pt>
                <c:pt idx="2080">
                  <c:v>424.57</c:v>
                </c:pt>
                <c:pt idx="2081">
                  <c:v>422.21</c:v>
                </c:pt>
                <c:pt idx="2082" formatCode="General">
                  <c:v>415</c:v>
                </c:pt>
                <c:pt idx="2083">
                  <c:v>412.44</c:v>
                </c:pt>
                <c:pt idx="2084">
                  <c:v>415.66</c:v>
                </c:pt>
                <c:pt idx="2085">
                  <c:v>415.64</c:v>
                </c:pt>
                <c:pt idx="2086">
                  <c:v>418.51</c:v>
                </c:pt>
                <c:pt idx="2087">
                  <c:v>419.06</c:v>
                </c:pt>
                <c:pt idx="2088">
                  <c:v>419.33</c:v>
                </c:pt>
                <c:pt idx="2089">
                  <c:v>422.07</c:v>
                </c:pt>
                <c:pt idx="2090">
                  <c:v>421.26</c:v>
                </c:pt>
                <c:pt idx="2091">
                  <c:v>420.14</c:v>
                </c:pt>
                <c:pt idx="2092">
                  <c:v>417.69</c:v>
                </c:pt>
                <c:pt idx="2093">
                  <c:v>418.05</c:v>
                </c:pt>
                <c:pt idx="2094">
                  <c:v>420.25</c:v>
                </c:pt>
                <c:pt idx="2095">
                  <c:v>421.43</c:v>
                </c:pt>
                <c:pt idx="2096">
                  <c:v>424.74</c:v>
                </c:pt>
                <c:pt idx="2097">
                  <c:v>423.47</c:v>
                </c:pt>
                <c:pt idx="2098">
                  <c:v>424.02</c:v>
                </c:pt>
                <c:pt idx="2099">
                  <c:v>428.67</c:v>
                </c:pt>
                <c:pt idx="2100">
                  <c:v>430.05</c:v>
                </c:pt>
                <c:pt idx="2101">
                  <c:v>426.26</c:v>
                </c:pt>
                <c:pt idx="2102">
                  <c:v>427.69</c:v>
                </c:pt>
                <c:pt idx="2103">
                  <c:v>434.92</c:v>
                </c:pt>
                <c:pt idx="2104">
                  <c:v>441.16</c:v>
                </c:pt>
                <c:pt idx="2105">
                  <c:v>449.34</c:v>
                </c:pt>
                <c:pt idx="2106">
                  <c:v>445.28</c:v>
                </c:pt>
                <c:pt idx="2107">
                  <c:v>450.08</c:v>
                </c:pt>
                <c:pt idx="2108">
                  <c:v>457.56</c:v>
                </c:pt>
                <c:pt idx="2109">
                  <c:v>461.73</c:v>
                </c:pt>
                <c:pt idx="2110" formatCode="General">
                  <c:v>466</c:v>
                </c:pt>
                <c:pt idx="2111">
                  <c:v>447.01</c:v>
                </c:pt>
                <c:pt idx="2112">
                  <c:v>448.48</c:v>
                </c:pt>
                <c:pt idx="2113">
                  <c:v>454.98</c:v>
                </c:pt>
                <c:pt idx="2114">
                  <c:v>448.53</c:v>
                </c:pt>
                <c:pt idx="2115">
                  <c:v>452.24</c:v>
                </c:pt>
                <c:pt idx="2116">
                  <c:v>444.18</c:v>
                </c:pt>
                <c:pt idx="2117">
                  <c:v>450.27</c:v>
                </c:pt>
                <c:pt idx="2118">
                  <c:v>445.8</c:v>
                </c:pt>
                <c:pt idx="2119">
                  <c:v>448.08</c:v>
                </c:pt>
                <c:pt idx="2120">
                  <c:v>459.56</c:v>
                </c:pt>
                <c:pt idx="2121">
                  <c:v>458.46</c:v>
                </c:pt>
                <c:pt idx="2122">
                  <c:v>457.87</c:v>
                </c:pt>
                <c:pt idx="2123">
                  <c:v>460.44</c:v>
                </c:pt>
                <c:pt idx="2124">
                  <c:v>449.36</c:v>
                </c:pt>
                <c:pt idx="2125">
                  <c:v>452.5</c:v>
                </c:pt>
                <c:pt idx="2126">
                  <c:v>454.43</c:v>
                </c:pt>
                <c:pt idx="2127">
                  <c:v>455.41</c:v>
                </c:pt>
                <c:pt idx="2128">
                  <c:v>456.44</c:v>
                </c:pt>
                <c:pt idx="2129">
                  <c:v>458.11</c:v>
                </c:pt>
                <c:pt idx="2130">
                  <c:v>454.87</c:v>
                </c:pt>
                <c:pt idx="2131">
                  <c:v>453.25</c:v>
                </c:pt>
                <c:pt idx="2132">
                  <c:v>454.22</c:v>
                </c:pt>
                <c:pt idx="2133">
                  <c:v>442.66</c:v>
                </c:pt>
                <c:pt idx="2134">
                  <c:v>442.11</c:v>
                </c:pt>
                <c:pt idx="2135">
                  <c:v>443.64</c:v>
                </c:pt>
                <c:pt idx="2136">
                  <c:v>439.62</c:v>
                </c:pt>
                <c:pt idx="2137">
                  <c:v>443.69</c:v>
                </c:pt>
                <c:pt idx="2138">
                  <c:v>446.11</c:v>
                </c:pt>
                <c:pt idx="2139">
                  <c:v>449.78</c:v>
                </c:pt>
                <c:pt idx="2140">
                  <c:v>453.3</c:v>
                </c:pt>
                <c:pt idx="2141">
                  <c:v>474.05</c:v>
                </c:pt>
                <c:pt idx="2142">
                  <c:v>524.22</c:v>
                </c:pt>
                <c:pt idx="2143">
                  <c:v>516.04999999999995</c:v>
                </c:pt>
                <c:pt idx="2144">
                  <c:v>532.26</c:v>
                </c:pt>
                <c:pt idx="2145">
                  <c:v>528.91999999999996</c:v>
                </c:pt>
                <c:pt idx="2146">
                  <c:v>537.4</c:v>
                </c:pt>
                <c:pt idx="2147">
                  <c:v>537.1</c:v>
                </c:pt>
                <c:pt idx="2148">
                  <c:v>567.03</c:v>
                </c:pt>
                <c:pt idx="2149">
                  <c:v>571.95000000000005</c:v>
                </c:pt>
                <c:pt idx="2150">
                  <c:v>574.91</c:v>
                </c:pt>
                <c:pt idx="2151">
                  <c:v>583.58000000000004</c:v>
                </c:pt>
                <c:pt idx="2152">
                  <c:v>575.58000000000004</c:v>
                </c:pt>
                <c:pt idx="2153">
                  <c:v>580.51</c:v>
                </c:pt>
                <c:pt idx="2154">
                  <c:v>574.69000000000005</c:v>
                </c:pt>
                <c:pt idx="2155">
                  <c:v>577.89</c:v>
                </c:pt>
                <c:pt idx="2156">
                  <c:v>591.6</c:v>
                </c:pt>
                <c:pt idx="2157">
                  <c:v>666.55</c:v>
                </c:pt>
                <c:pt idx="2158">
                  <c:v>700.07</c:v>
                </c:pt>
                <c:pt idx="2159">
                  <c:v>685.14</c:v>
                </c:pt>
                <c:pt idx="2160">
                  <c:v>690.77</c:v>
                </c:pt>
                <c:pt idx="2161">
                  <c:v>761.21</c:v>
                </c:pt>
                <c:pt idx="2162">
                  <c:v>743.9</c:v>
                </c:pt>
                <c:pt idx="2163">
                  <c:v>753.77</c:v>
                </c:pt>
                <c:pt idx="2164">
                  <c:v>761.04</c:v>
                </c:pt>
                <c:pt idx="2165">
                  <c:v>733.97</c:v>
                </c:pt>
                <c:pt idx="2166">
                  <c:v>667.38</c:v>
                </c:pt>
                <c:pt idx="2167">
                  <c:v>590.55999999999995</c:v>
                </c:pt>
                <c:pt idx="2168">
                  <c:v>620.84</c:v>
                </c:pt>
                <c:pt idx="2169">
                  <c:v>656.89</c:v>
                </c:pt>
                <c:pt idx="2170">
                  <c:v>663.52</c:v>
                </c:pt>
                <c:pt idx="2171">
                  <c:v>625.41</c:v>
                </c:pt>
                <c:pt idx="2172">
                  <c:v>644.66</c:v>
                </c:pt>
                <c:pt idx="2173">
                  <c:v>644.89</c:v>
                </c:pt>
                <c:pt idx="2174">
                  <c:v>636.54</c:v>
                </c:pt>
                <c:pt idx="2175">
                  <c:v>670.02</c:v>
                </c:pt>
                <c:pt idx="2176">
                  <c:v>674.57</c:v>
                </c:pt>
                <c:pt idx="2177">
                  <c:v>698.06</c:v>
                </c:pt>
                <c:pt idx="2178">
                  <c:v>661.64</c:v>
                </c:pt>
                <c:pt idx="2179">
                  <c:v>675.16</c:v>
                </c:pt>
                <c:pt idx="2180">
                  <c:v>663.67</c:v>
                </c:pt>
                <c:pt idx="2181">
                  <c:v>672.7</c:v>
                </c:pt>
                <c:pt idx="2182">
                  <c:v>635.25</c:v>
                </c:pt>
                <c:pt idx="2183">
                  <c:v>662.78</c:v>
                </c:pt>
                <c:pt idx="2184">
                  <c:v>651.83000000000004</c:v>
                </c:pt>
                <c:pt idx="2185">
                  <c:v>647.11</c:v>
                </c:pt>
                <c:pt idx="2186">
                  <c:v>646.71</c:v>
                </c:pt>
                <c:pt idx="2187">
                  <c:v>670.56</c:v>
                </c:pt>
                <c:pt idx="2188">
                  <c:v>661.15</c:v>
                </c:pt>
                <c:pt idx="2189">
                  <c:v>657.25</c:v>
                </c:pt>
                <c:pt idx="2190">
                  <c:v>664.2</c:v>
                </c:pt>
                <c:pt idx="2191">
                  <c:v>660.69</c:v>
                </c:pt>
                <c:pt idx="2192">
                  <c:v>676.33</c:v>
                </c:pt>
                <c:pt idx="2193">
                  <c:v>670.38</c:v>
                </c:pt>
                <c:pt idx="2194">
                  <c:v>671.1</c:v>
                </c:pt>
                <c:pt idx="2195">
                  <c:v>664.4</c:v>
                </c:pt>
                <c:pt idx="2196">
                  <c:v>664.62</c:v>
                </c:pt>
                <c:pt idx="2197">
                  <c:v>651.11</c:v>
                </c:pt>
                <c:pt idx="2198">
                  <c:v>655.16</c:v>
                </c:pt>
                <c:pt idx="2199">
                  <c:v>659.29</c:v>
                </c:pt>
                <c:pt idx="2200" formatCode="General">
                  <c:v>654</c:v>
                </c:pt>
                <c:pt idx="2201">
                  <c:v>654.38</c:v>
                </c:pt>
                <c:pt idx="2202">
                  <c:v>654.54</c:v>
                </c:pt>
                <c:pt idx="2203">
                  <c:v>654.13</c:v>
                </c:pt>
                <c:pt idx="2204">
                  <c:v>655.43</c:v>
                </c:pt>
                <c:pt idx="2205">
                  <c:v>654.74</c:v>
                </c:pt>
                <c:pt idx="2206">
                  <c:v>621.87</c:v>
                </c:pt>
                <c:pt idx="2207" formatCode="General">
                  <c:v>607</c:v>
                </c:pt>
                <c:pt idx="2208">
                  <c:v>513.42999999999995</c:v>
                </c:pt>
                <c:pt idx="2209">
                  <c:v>566.44000000000005</c:v>
                </c:pt>
                <c:pt idx="2210">
                  <c:v>576.22</c:v>
                </c:pt>
                <c:pt idx="2211">
                  <c:v>574.66</c:v>
                </c:pt>
                <c:pt idx="2212">
                  <c:v>586.45000000000005</c:v>
                </c:pt>
                <c:pt idx="2213">
                  <c:v>590.85</c:v>
                </c:pt>
                <c:pt idx="2214">
                  <c:v>589.24</c:v>
                </c:pt>
                <c:pt idx="2215">
                  <c:v>585.25</c:v>
                </c:pt>
                <c:pt idx="2216">
                  <c:v>590.94000000000005</c:v>
                </c:pt>
                <c:pt idx="2217">
                  <c:v>587.84</c:v>
                </c:pt>
                <c:pt idx="2218">
                  <c:v>587.14</c:v>
                </c:pt>
                <c:pt idx="2219">
                  <c:v>584.59</c:v>
                </c:pt>
                <c:pt idx="2220">
                  <c:v>569.05999999999995</c:v>
                </c:pt>
                <c:pt idx="2221">
                  <c:v>566.95000000000005</c:v>
                </c:pt>
                <c:pt idx="2222">
                  <c:v>580.19000000000005</c:v>
                </c:pt>
                <c:pt idx="2223">
                  <c:v>572.34</c:v>
                </c:pt>
                <c:pt idx="2224">
                  <c:v>573.39</c:v>
                </c:pt>
                <c:pt idx="2225">
                  <c:v>574.55999999999995</c:v>
                </c:pt>
                <c:pt idx="2226">
                  <c:v>582.61</c:v>
                </c:pt>
                <c:pt idx="2227">
                  <c:v>580.66</c:v>
                </c:pt>
                <c:pt idx="2228">
                  <c:v>587.47</c:v>
                </c:pt>
                <c:pt idx="2229">
                  <c:v>583.55999999999995</c:v>
                </c:pt>
                <c:pt idx="2230">
                  <c:v>579.66</c:v>
                </c:pt>
                <c:pt idx="2231">
                  <c:v>577.96</c:v>
                </c:pt>
                <c:pt idx="2232">
                  <c:v>579.37</c:v>
                </c:pt>
                <c:pt idx="2233">
                  <c:v>570.35</c:v>
                </c:pt>
                <c:pt idx="2234">
                  <c:v>574.98</c:v>
                </c:pt>
                <c:pt idx="2235">
                  <c:v>574.23</c:v>
                </c:pt>
                <c:pt idx="2236">
                  <c:v>577.32000000000005</c:v>
                </c:pt>
                <c:pt idx="2237">
                  <c:v>573.88</c:v>
                </c:pt>
                <c:pt idx="2238">
                  <c:v>571.99</c:v>
                </c:pt>
                <c:pt idx="2239">
                  <c:v>575.29</c:v>
                </c:pt>
                <c:pt idx="2240">
                  <c:v>598.84</c:v>
                </c:pt>
                <c:pt idx="2241">
                  <c:v>609.54999999999995</c:v>
                </c:pt>
                <c:pt idx="2242">
                  <c:v>605.76</c:v>
                </c:pt>
                <c:pt idx="2243">
                  <c:v>610.44000000000005</c:v>
                </c:pt>
                <c:pt idx="2244">
                  <c:v>613.21</c:v>
                </c:pt>
                <c:pt idx="2245">
                  <c:v>625.57000000000005</c:v>
                </c:pt>
                <c:pt idx="2246">
                  <c:v>623.16</c:v>
                </c:pt>
                <c:pt idx="2247">
                  <c:v>624.52</c:v>
                </c:pt>
                <c:pt idx="2248">
                  <c:v>605.61</c:v>
                </c:pt>
                <c:pt idx="2249">
                  <c:v>607.98</c:v>
                </c:pt>
                <c:pt idx="2250">
                  <c:v>608.61</c:v>
                </c:pt>
                <c:pt idx="2251">
                  <c:v>609.54</c:v>
                </c:pt>
                <c:pt idx="2252">
                  <c:v>608.11</c:v>
                </c:pt>
                <c:pt idx="2253">
                  <c:v>607.78</c:v>
                </c:pt>
                <c:pt idx="2254">
                  <c:v>607.08000000000004</c:v>
                </c:pt>
                <c:pt idx="2255">
                  <c:v>610.70000000000005</c:v>
                </c:pt>
                <c:pt idx="2256">
                  <c:v>609.85</c:v>
                </c:pt>
                <c:pt idx="2257">
                  <c:v>609.24</c:v>
                </c:pt>
                <c:pt idx="2258">
                  <c:v>597.16</c:v>
                </c:pt>
                <c:pt idx="2259">
                  <c:v>595.63</c:v>
                </c:pt>
                <c:pt idx="2260">
                  <c:v>602.91999999999996</c:v>
                </c:pt>
                <c:pt idx="2261">
                  <c:v>602.59</c:v>
                </c:pt>
                <c:pt idx="2262">
                  <c:v>601.49</c:v>
                </c:pt>
                <c:pt idx="2263">
                  <c:v>606.54</c:v>
                </c:pt>
                <c:pt idx="2264">
                  <c:v>605.47</c:v>
                </c:pt>
                <c:pt idx="2265">
                  <c:v>604.66999999999996</c:v>
                </c:pt>
                <c:pt idx="2266">
                  <c:v>604.70000000000005</c:v>
                </c:pt>
                <c:pt idx="2267">
                  <c:v>608.14</c:v>
                </c:pt>
                <c:pt idx="2268">
                  <c:v>613.41</c:v>
                </c:pt>
                <c:pt idx="2269">
                  <c:v>610.69000000000005</c:v>
                </c:pt>
                <c:pt idx="2270">
                  <c:v>611.6</c:v>
                </c:pt>
                <c:pt idx="2271">
                  <c:v>608.96</c:v>
                </c:pt>
                <c:pt idx="2272">
                  <c:v>611.82000000000005</c:v>
                </c:pt>
                <c:pt idx="2273">
                  <c:v>610.97</c:v>
                </c:pt>
                <c:pt idx="2274">
                  <c:v>616.03</c:v>
                </c:pt>
                <c:pt idx="2275">
                  <c:v>617.65</c:v>
                </c:pt>
                <c:pt idx="2276">
                  <c:v>615.77</c:v>
                </c:pt>
                <c:pt idx="2277">
                  <c:v>617.29</c:v>
                </c:pt>
                <c:pt idx="2278">
                  <c:v>640.45000000000005</c:v>
                </c:pt>
                <c:pt idx="2279">
                  <c:v>635.99</c:v>
                </c:pt>
                <c:pt idx="2280">
                  <c:v>635.6</c:v>
                </c:pt>
                <c:pt idx="2281">
                  <c:v>637.91999999999996</c:v>
                </c:pt>
                <c:pt idx="2282">
                  <c:v>637.03</c:v>
                </c:pt>
                <c:pt idx="2283">
                  <c:v>640.12</c:v>
                </c:pt>
                <c:pt idx="2284">
                  <c:v>637.37</c:v>
                </c:pt>
                <c:pt idx="2285">
                  <c:v>635.34</c:v>
                </c:pt>
                <c:pt idx="2286">
                  <c:v>629.05999999999995</c:v>
                </c:pt>
                <c:pt idx="2287">
                  <c:v>628.34</c:v>
                </c:pt>
                <c:pt idx="2288">
                  <c:v>630.45000000000005</c:v>
                </c:pt>
                <c:pt idx="2289">
                  <c:v>655.48</c:v>
                </c:pt>
                <c:pt idx="2290">
                  <c:v>653.03</c:v>
                </c:pt>
                <c:pt idx="2291">
                  <c:v>650.49</c:v>
                </c:pt>
                <c:pt idx="2292" formatCode="General">
                  <c:v>651</c:v>
                </c:pt>
                <c:pt idx="2293">
                  <c:v>674.67</c:v>
                </c:pt>
                <c:pt idx="2294">
                  <c:v>682.3</c:v>
                </c:pt>
                <c:pt idx="2295">
                  <c:v>686.24</c:v>
                </c:pt>
                <c:pt idx="2296">
                  <c:v>714.95</c:v>
                </c:pt>
                <c:pt idx="2297">
                  <c:v>697.27</c:v>
                </c:pt>
                <c:pt idx="2298">
                  <c:v>698.67</c:v>
                </c:pt>
                <c:pt idx="2299">
                  <c:v>726.76</c:v>
                </c:pt>
                <c:pt idx="2300">
                  <c:v>733.51</c:v>
                </c:pt>
                <c:pt idx="2301">
                  <c:v>684.87</c:v>
                </c:pt>
                <c:pt idx="2302">
                  <c:v>702.08</c:v>
                </c:pt>
                <c:pt idx="2303">
                  <c:v>702.11</c:v>
                </c:pt>
                <c:pt idx="2304">
                  <c:v>709.91</c:v>
                </c:pt>
                <c:pt idx="2305">
                  <c:v>705.4</c:v>
                </c:pt>
                <c:pt idx="2306">
                  <c:v>710.9</c:v>
                </c:pt>
                <c:pt idx="2307">
                  <c:v>721.42</c:v>
                </c:pt>
                <c:pt idx="2308">
                  <c:v>714.57</c:v>
                </c:pt>
                <c:pt idx="2309">
                  <c:v>714.97</c:v>
                </c:pt>
                <c:pt idx="2310">
                  <c:v>704.27</c:v>
                </c:pt>
                <c:pt idx="2311">
                  <c:v>701.97</c:v>
                </c:pt>
                <c:pt idx="2312">
                  <c:v>704.56</c:v>
                </c:pt>
                <c:pt idx="2313">
                  <c:v>711.1</c:v>
                </c:pt>
                <c:pt idx="2314">
                  <c:v>740.28</c:v>
                </c:pt>
                <c:pt idx="2315">
                  <c:v>737.53</c:v>
                </c:pt>
                <c:pt idx="2316">
                  <c:v>746.96</c:v>
                </c:pt>
                <c:pt idx="2317">
                  <c:v>747.89</c:v>
                </c:pt>
                <c:pt idx="2318">
                  <c:v>728.51</c:v>
                </c:pt>
                <c:pt idx="2319">
                  <c:v>736.19</c:v>
                </c:pt>
                <c:pt idx="2320">
                  <c:v>749.34</c:v>
                </c:pt>
                <c:pt idx="2321">
                  <c:v>741.07</c:v>
                </c:pt>
                <c:pt idx="2322">
                  <c:v>735.31</c:v>
                </c:pt>
                <c:pt idx="2323">
                  <c:v>740.39</c:v>
                </c:pt>
                <c:pt idx="2324">
                  <c:v>734.14</c:v>
                </c:pt>
                <c:pt idx="2325">
                  <c:v>729.42</c:v>
                </c:pt>
                <c:pt idx="2326">
                  <c:v>733.3</c:v>
                </c:pt>
                <c:pt idx="2327">
                  <c:v>732.56</c:v>
                </c:pt>
                <c:pt idx="2328">
                  <c:v>742.49</c:v>
                </c:pt>
                <c:pt idx="2329">
                  <c:v>752.63</c:v>
                </c:pt>
                <c:pt idx="2330">
                  <c:v>770.94</c:v>
                </c:pt>
                <c:pt idx="2331">
                  <c:v>764.24</c:v>
                </c:pt>
                <c:pt idx="2332">
                  <c:v>766.39</c:v>
                </c:pt>
                <c:pt idx="2333">
                  <c:v>754.34</c:v>
                </c:pt>
                <c:pt idx="2334">
                  <c:v>758.21</c:v>
                </c:pt>
                <c:pt idx="2335">
                  <c:v>765.56</c:v>
                </c:pt>
                <c:pt idx="2336">
                  <c:v>768.49</c:v>
                </c:pt>
                <c:pt idx="2337">
                  <c:v>770.48</c:v>
                </c:pt>
                <c:pt idx="2338" formatCode="General">
                  <c:v>774</c:v>
                </c:pt>
                <c:pt idx="2339">
                  <c:v>767.91</c:v>
                </c:pt>
                <c:pt idx="2340">
                  <c:v>778.47</c:v>
                </c:pt>
                <c:pt idx="2341">
                  <c:v>778.74</c:v>
                </c:pt>
                <c:pt idx="2342">
                  <c:v>776.5</c:v>
                </c:pt>
                <c:pt idx="2343">
                  <c:v>775.21</c:v>
                </c:pt>
                <c:pt idx="2344">
                  <c:v>782.05</c:v>
                </c:pt>
                <c:pt idx="2345">
                  <c:v>787.17</c:v>
                </c:pt>
                <c:pt idx="2346">
                  <c:v>789.01</c:v>
                </c:pt>
                <c:pt idx="2347">
                  <c:v>789.79</c:v>
                </c:pt>
                <c:pt idx="2348">
                  <c:v>799.1</c:v>
                </c:pt>
                <c:pt idx="2349">
                  <c:v>829.21</c:v>
                </c:pt>
                <c:pt idx="2350">
                  <c:v>860.15</c:v>
                </c:pt>
                <c:pt idx="2351">
                  <c:v>917.17</c:v>
                </c:pt>
                <c:pt idx="2352">
                  <c:v>891.07</c:v>
                </c:pt>
                <c:pt idx="2353">
                  <c:v>891.07</c:v>
                </c:pt>
                <c:pt idx="2354">
                  <c:v>898.38</c:v>
                </c:pt>
                <c:pt idx="2355">
                  <c:v>925.78</c:v>
                </c:pt>
                <c:pt idx="2356">
                  <c:v>972.17</c:v>
                </c:pt>
                <c:pt idx="2357">
                  <c:v>971.08</c:v>
                </c:pt>
                <c:pt idx="2358">
                  <c:v>959.04</c:v>
                </c:pt>
                <c:pt idx="2359">
                  <c:v>963.38</c:v>
                </c:pt>
                <c:pt idx="2360">
                  <c:v>995.44</c:v>
                </c:pt>
                <c:pt idx="2361">
                  <c:v>1017.05</c:v>
                </c:pt>
                <c:pt idx="2362">
                  <c:v>1033.3</c:v>
                </c:pt>
                <c:pt idx="2363">
                  <c:v>1135.4100000000001</c:v>
                </c:pt>
                <c:pt idx="2364">
                  <c:v>989.35</c:v>
                </c:pt>
                <c:pt idx="2365">
                  <c:v>886.16</c:v>
                </c:pt>
                <c:pt idx="2366">
                  <c:v>888.87</c:v>
                </c:pt>
                <c:pt idx="2367">
                  <c:v>900.86</c:v>
                </c:pt>
                <c:pt idx="2368">
                  <c:v>899.78</c:v>
                </c:pt>
                <c:pt idx="2369">
                  <c:v>904.37</c:v>
                </c:pt>
                <c:pt idx="2370">
                  <c:v>785.43</c:v>
                </c:pt>
                <c:pt idx="2371">
                  <c:v>810.11</c:v>
                </c:pt>
                <c:pt idx="2372">
                  <c:v>824.83</c:v>
                </c:pt>
                <c:pt idx="2373">
                  <c:v>819.63</c:v>
                </c:pt>
                <c:pt idx="2374">
                  <c:v>821.17</c:v>
                </c:pt>
                <c:pt idx="2375">
                  <c:v>827.34</c:v>
                </c:pt>
                <c:pt idx="2376">
                  <c:v>899.66</c:v>
                </c:pt>
                <c:pt idx="2377">
                  <c:v>872.03</c:v>
                </c:pt>
                <c:pt idx="2378">
                  <c:v>895.21</c:v>
                </c:pt>
                <c:pt idx="2379">
                  <c:v>892.91</c:v>
                </c:pt>
                <c:pt idx="2380">
                  <c:v>919.84</c:v>
                </c:pt>
                <c:pt idx="2381">
                  <c:v>918.84</c:v>
                </c:pt>
                <c:pt idx="2382">
                  <c:v>921.46</c:v>
                </c:pt>
                <c:pt idx="2383">
                  <c:v>893.75</c:v>
                </c:pt>
                <c:pt idx="2384">
                  <c:v>894.41</c:v>
                </c:pt>
                <c:pt idx="2385">
                  <c:v>915.56</c:v>
                </c:pt>
                <c:pt idx="2386">
                  <c:v>918.01</c:v>
                </c:pt>
                <c:pt idx="2387">
                  <c:v>918.51</c:v>
                </c:pt>
                <c:pt idx="2388">
                  <c:v>914.55</c:v>
                </c:pt>
                <c:pt idx="2389">
                  <c:v>920.73</c:v>
                </c:pt>
                <c:pt idx="2390">
                  <c:v>965.49</c:v>
                </c:pt>
                <c:pt idx="2391">
                  <c:v>982.43</c:v>
                </c:pt>
                <c:pt idx="2392">
                  <c:v>1003.97</c:v>
                </c:pt>
                <c:pt idx="2393">
                  <c:v>1013.02</c:v>
                </c:pt>
                <c:pt idx="2394">
                  <c:v>1031.8499999999999</c:v>
                </c:pt>
                <c:pt idx="2395">
                  <c:v>1016.11</c:v>
                </c:pt>
                <c:pt idx="2396">
                  <c:v>1024.67</c:v>
                </c:pt>
                <c:pt idx="2397">
                  <c:v>1049.56</c:v>
                </c:pt>
                <c:pt idx="2398">
                  <c:v>1055.49</c:v>
                </c:pt>
                <c:pt idx="2399">
                  <c:v>978.96</c:v>
                </c:pt>
                <c:pt idx="2400">
                  <c:v>997.61</c:v>
                </c:pt>
                <c:pt idx="2401">
                  <c:v>1008.32</c:v>
                </c:pt>
                <c:pt idx="2402">
                  <c:v>996.52</c:v>
                </c:pt>
                <c:pt idx="2403">
                  <c:v>995.36</c:v>
                </c:pt>
                <c:pt idx="2404">
                  <c:v>1008.34</c:v>
                </c:pt>
                <c:pt idx="2405">
                  <c:v>1008.19</c:v>
                </c:pt>
                <c:pt idx="2406">
                  <c:v>1031.93</c:v>
                </c:pt>
                <c:pt idx="2407">
                  <c:v>1049.4100000000001</c:v>
                </c:pt>
                <c:pt idx="2408">
                  <c:v>1052.28</c:v>
                </c:pt>
                <c:pt idx="2409">
                  <c:v>1048.8900000000001</c:v>
                </c:pt>
                <c:pt idx="2410">
                  <c:v>1077.56</c:v>
                </c:pt>
                <c:pt idx="2411">
                  <c:v>1119.03</c:v>
                </c:pt>
                <c:pt idx="2412">
                  <c:v>1120.46</c:v>
                </c:pt>
                <c:pt idx="2413">
                  <c:v>1171.9100000000001</c:v>
                </c:pt>
                <c:pt idx="2414">
                  <c:v>1176.49</c:v>
                </c:pt>
                <c:pt idx="2415">
                  <c:v>1149.05</c:v>
                </c:pt>
                <c:pt idx="2416">
                  <c:v>1171.58</c:v>
                </c:pt>
                <c:pt idx="2417">
                  <c:v>1188.83</c:v>
                </c:pt>
                <c:pt idx="2418">
                  <c:v>1189.27</c:v>
                </c:pt>
                <c:pt idx="2419">
                  <c:v>1222.6600000000001</c:v>
                </c:pt>
                <c:pt idx="2420">
                  <c:v>1255.47</c:v>
                </c:pt>
                <c:pt idx="2421">
                  <c:v>1283.3</c:v>
                </c:pt>
                <c:pt idx="2422">
                  <c:v>1264.32</c:v>
                </c:pt>
                <c:pt idx="2423">
                  <c:v>1271.22</c:v>
                </c:pt>
                <c:pt idx="2424">
                  <c:v>1277.01</c:v>
                </c:pt>
                <c:pt idx="2425">
                  <c:v>1232.69</c:v>
                </c:pt>
                <c:pt idx="2426">
                  <c:v>1146.97</c:v>
                </c:pt>
                <c:pt idx="2427">
                  <c:v>1191.33</c:v>
                </c:pt>
                <c:pt idx="2428">
                  <c:v>1112.3900000000001</c:v>
                </c:pt>
                <c:pt idx="2429">
                  <c:v>1179.22</c:v>
                </c:pt>
                <c:pt idx="2430">
                  <c:v>1225.1099999999999</c:v>
                </c:pt>
                <c:pt idx="2431">
                  <c:v>1238.19</c:v>
                </c:pt>
                <c:pt idx="2432">
                  <c:v>1243.1400000000001</c:v>
                </c:pt>
                <c:pt idx="2433">
                  <c:v>1253.43</c:v>
                </c:pt>
                <c:pt idx="2434">
                  <c:v>1172.8800000000001</c:v>
                </c:pt>
                <c:pt idx="2435">
                  <c:v>1071.71</c:v>
                </c:pt>
                <c:pt idx="2436">
                  <c:v>971.38</c:v>
                </c:pt>
                <c:pt idx="2437">
                  <c:v>1022.6</c:v>
                </c:pt>
                <c:pt idx="2438">
                  <c:v>1047.51</c:v>
                </c:pt>
                <c:pt idx="2439">
                  <c:v>1121.29</c:v>
                </c:pt>
                <c:pt idx="2440">
                  <c:v>1044.72</c:v>
                </c:pt>
                <c:pt idx="2441">
                  <c:v>1035.03</c:v>
                </c:pt>
                <c:pt idx="2442">
                  <c:v>939.7</c:v>
                </c:pt>
                <c:pt idx="2443">
                  <c:v>966.3</c:v>
                </c:pt>
                <c:pt idx="2444">
                  <c:v>969.44</c:v>
                </c:pt>
                <c:pt idx="2445">
                  <c:v>1045.1400000000001</c:v>
                </c:pt>
                <c:pt idx="2446">
                  <c:v>1044.42</c:v>
                </c:pt>
                <c:pt idx="2447">
                  <c:v>1041.9000000000001</c:v>
                </c:pt>
                <c:pt idx="2448">
                  <c:v>1037.9100000000001</c:v>
                </c:pt>
                <c:pt idx="2449">
                  <c:v>1079.1099999999999</c:v>
                </c:pt>
                <c:pt idx="2450">
                  <c:v>1086.1199999999999</c:v>
                </c:pt>
                <c:pt idx="2451">
                  <c:v>1097.4000000000001</c:v>
                </c:pt>
                <c:pt idx="2452">
                  <c:v>1147.56</c:v>
                </c:pt>
                <c:pt idx="2453">
                  <c:v>1141.77</c:v>
                </c:pt>
                <c:pt idx="2454">
                  <c:v>1129.8699999999999</c:v>
                </c:pt>
                <c:pt idx="2455">
                  <c:v>1188.7</c:v>
                </c:pt>
                <c:pt idx="2456">
                  <c:v>1190.49</c:v>
                </c:pt>
                <c:pt idx="2457">
                  <c:v>1180.78</c:v>
                </c:pt>
                <c:pt idx="2458">
                  <c:v>1204.3399999999999</c:v>
                </c:pt>
                <c:pt idx="2459">
                  <c:v>1206.71</c:v>
                </c:pt>
                <c:pt idx="2460">
                  <c:v>1220.74</c:v>
                </c:pt>
                <c:pt idx="2461">
                  <c:v>1212.53</c:v>
                </c:pt>
                <c:pt idx="2462">
                  <c:v>1176.2</c:v>
                </c:pt>
                <c:pt idx="2463">
                  <c:v>1177.33</c:v>
                </c:pt>
                <c:pt idx="2464">
                  <c:v>1176.99</c:v>
                </c:pt>
                <c:pt idx="2465">
                  <c:v>1176.8</c:v>
                </c:pt>
                <c:pt idx="2466">
                  <c:v>1194.01</c:v>
                </c:pt>
                <c:pt idx="2467">
                  <c:v>1206.0899999999999</c:v>
                </c:pt>
                <c:pt idx="2468">
                  <c:v>1215.2</c:v>
                </c:pt>
                <c:pt idx="2469">
                  <c:v>1238.0899999999999</c:v>
                </c:pt>
                <c:pt idx="2470">
                  <c:v>1249.6400000000001</c:v>
                </c:pt>
                <c:pt idx="2471">
                  <c:v>1240.8900000000001</c:v>
                </c:pt>
                <c:pt idx="2472">
                  <c:v>1249.1400000000001</c:v>
                </c:pt>
                <c:pt idx="2473">
                  <c:v>1248.18</c:v>
                </c:pt>
                <c:pt idx="2474">
                  <c:v>1264.31</c:v>
                </c:pt>
                <c:pt idx="2475">
                  <c:v>1286.6300000000001</c:v>
                </c:pt>
                <c:pt idx="2476">
                  <c:v>1332.91</c:v>
                </c:pt>
                <c:pt idx="2477">
                  <c:v>1329.62</c:v>
                </c:pt>
                <c:pt idx="2478">
                  <c:v>1336.28</c:v>
                </c:pt>
                <c:pt idx="2479">
                  <c:v>1351.91</c:v>
                </c:pt>
                <c:pt idx="2480">
                  <c:v>1415.81</c:v>
                </c:pt>
                <c:pt idx="2481">
                  <c:v>1445.93</c:v>
                </c:pt>
                <c:pt idx="2482">
                  <c:v>1485.55</c:v>
                </c:pt>
                <c:pt idx="2483">
                  <c:v>1516.76</c:v>
                </c:pt>
                <c:pt idx="2484">
                  <c:v>1507.77</c:v>
                </c:pt>
                <c:pt idx="2485">
                  <c:v>1545.29</c:v>
                </c:pt>
                <c:pt idx="2486">
                  <c:v>1554.45</c:v>
                </c:pt>
                <c:pt idx="2487">
                  <c:v>1664.47</c:v>
                </c:pt>
                <c:pt idx="2488">
                  <c:v>1697.5</c:v>
                </c:pt>
                <c:pt idx="2489">
                  <c:v>1752.31</c:v>
                </c:pt>
                <c:pt idx="2490">
                  <c:v>1819.29</c:v>
                </c:pt>
                <c:pt idx="2491">
                  <c:v>1686.39</c:v>
                </c:pt>
                <c:pt idx="2492">
                  <c:v>1763.74</c:v>
                </c:pt>
                <c:pt idx="2493">
                  <c:v>1772.55</c:v>
                </c:pt>
                <c:pt idx="2494">
                  <c:v>1708.92</c:v>
                </c:pt>
                <c:pt idx="2495">
                  <c:v>1729.34</c:v>
                </c:pt>
                <c:pt idx="2496">
                  <c:v>1801.3</c:v>
                </c:pt>
                <c:pt idx="2497">
                  <c:v>1880.99</c:v>
                </c:pt>
                <c:pt idx="2498" formatCode="General">
                  <c:v>1962</c:v>
                </c:pt>
                <c:pt idx="2499">
                  <c:v>2040.18</c:v>
                </c:pt>
                <c:pt idx="2500">
                  <c:v>2044.19</c:v>
                </c:pt>
                <c:pt idx="2501">
                  <c:v>2124.41</c:v>
                </c:pt>
                <c:pt idx="2502">
                  <c:v>2272.58</c:v>
                </c:pt>
                <c:pt idx="2503">
                  <c:v>2445.2800000000002</c:v>
                </c:pt>
                <c:pt idx="2504">
                  <c:v>2307.2199999999998</c:v>
                </c:pt>
                <c:pt idx="2505">
                  <c:v>2244.89</c:v>
                </c:pt>
                <c:pt idx="2506">
                  <c:v>2052.4299999999998</c:v>
                </c:pt>
                <c:pt idx="2507">
                  <c:v>2189.02</c:v>
                </c:pt>
                <c:pt idx="2508">
                  <c:v>2278.21</c:v>
                </c:pt>
                <c:pt idx="2509">
                  <c:v>2192.5500000000002</c:v>
                </c:pt>
                <c:pt idx="2510">
                  <c:v>2303.34</c:v>
                </c:pt>
                <c:pt idx="2511">
                  <c:v>2412.65</c:v>
                </c:pt>
                <c:pt idx="2512">
                  <c:v>2492.6</c:v>
                </c:pt>
                <c:pt idx="2513">
                  <c:v>2545.4299999999998</c:v>
                </c:pt>
                <c:pt idx="2514">
                  <c:v>2524.06</c:v>
                </c:pt>
                <c:pt idx="2515">
                  <c:v>2704.96</c:v>
                </c:pt>
                <c:pt idx="2516">
                  <c:v>2870.5</c:v>
                </c:pt>
                <c:pt idx="2517">
                  <c:v>2691.51</c:v>
                </c:pt>
                <c:pt idx="2518">
                  <c:v>2798.78</c:v>
                </c:pt>
                <c:pt idx="2519">
                  <c:v>2811.43</c:v>
                </c:pt>
                <c:pt idx="2520">
                  <c:v>2900.25</c:v>
                </c:pt>
                <c:pt idx="2521">
                  <c:v>2973.45</c:v>
                </c:pt>
                <c:pt idx="2522">
                  <c:v>2656.77</c:v>
                </c:pt>
                <c:pt idx="2523">
                  <c:v>2712.99</c:v>
                </c:pt>
                <c:pt idx="2524">
                  <c:v>2467.27</c:v>
                </c:pt>
                <c:pt idx="2525">
                  <c:v>2442.46</c:v>
                </c:pt>
                <c:pt idx="2526">
                  <c:v>2508.58</c:v>
                </c:pt>
                <c:pt idx="2527">
                  <c:v>2655.1</c:v>
                </c:pt>
                <c:pt idx="2528">
                  <c:v>2539.56</c:v>
                </c:pt>
                <c:pt idx="2529">
                  <c:v>2616.8200000000002</c:v>
                </c:pt>
                <c:pt idx="2530">
                  <c:v>2754.38</c:v>
                </c:pt>
                <c:pt idx="2531">
                  <c:v>2677.62</c:v>
                </c:pt>
                <c:pt idx="2532">
                  <c:v>2722.84</c:v>
                </c:pt>
                <c:pt idx="2533">
                  <c:v>2710.37</c:v>
                </c:pt>
                <c:pt idx="2534">
                  <c:v>2590.0500000000002</c:v>
                </c:pt>
                <c:pt idx="2535">
                  <c:v>2541.62</c:v>
                </c:pt>
                <c:pt idx="2536">
                  <c:v>2446.0500000000002</c:v>
                </c:pt>
                <c:pt idx="2537">
                  <c:v>2583.75</c:v>
                </c:pt>
                <c:pt idx="2538">
                  <c:v>2577.7399999999998</c:v>
                </c:pt>
                <c:pt idx="2539">
                  <c:v>2558.37</c:v>
                </c:pt>
                <c:pt idx="2540">
                  <c:v>2480.61</c:v>
                </c:pt>
                <c:pt idx="2541">
                  <c:v>2424.61</c:v>
                </c:pt>
                <c:pt idx="2542">
                  <c:v>2536.46</c:v>
                </c:pt>
                <c:pt idx="2543">
                  <c:v>2572.4699999999998</c:v>
                </c:pt>
                <c:pt idx="2544">
                  <c:v>2617.3200000000002</c:v>
                </c:pt>
                <c:pt idx="2545">
                  <c:v>2627.86</c:v>
                </c:pt>
                <c:pt idx="2546">
                  <c:v>2614.2399999999998</c:v>
                </c:pt>
                <c:pt idx="2547">
                  <c:v>2513.88</c:v>
                </c:pt>
                <c:pt idx="2548">
                  <c:v>2564.86</c:v>
                </c:pt>
                <c:pt idx="2549">
                  <c:v>2511.4299999999998</c:v>
                </c:pt>
                <c:pt idx="2550">
                  <c:v>2344.02</c:v>
                </c:pt>
                <c:pt idx="2551">
                  <c:v>2324.29</c:v>
                </c:pt>
                <c:pt idx="2552">
                  <c:v>2403.09</c:v>
                </c:pt>
                <c:pt idx="2553">
                  <c:v>2362.44</c:v>
                </c:pt>
                <c:pt idx="2554">
                  <c:v>2234.17</c:v>
                </c:pt>
                <c:pt idx="2555">
                  <c:v>1975.08</c:v>
                </c:pt>
                <c:pt idx="2556">
                  <c:v>1914.09</c:v>
                </c:pt>
                <c:pt idx="2557">
                  <c:v>2233.39</c:v>
                </c:pt>
                <c:pt idx="2558">
                  <c:v>2320.23</c:v>
                </c:pt>
                <c:pt idx="2559">
                  <c:v>2282.58</c:v>
                </c:pt>
                <c:pt idx="2560">
                  <c:v>2866.02</c:v>
                </c:pt>
                <c:pt idx="2561">
                  <c:v>2675.08</c:v>
                </c:pt>
                <c:pt idx="2562">
                  <c:v>2836.53</c:v>
                </c:pt>
                <c:pt idx="2563">
                  <c:v>2756.61</c:v>
                </c:pt>
                <c:pt idx="2564">
                  <c:v>2763.42</c:v>
                </c:pt>
                <c:pt idx="2565">
                  <c:v>2582.58</c:v>
                </c:pt>
                <c:pt idx="2566">
                  <c:v>2559.21</c:v>
                </c:pt>
                <c:pt idx="2567">
                  <c:v>2691.88</c:v>
                </c:pt>
                <c:pt idx="2568">
                  <c:v>2806.75</c:v>
                </c:pt>
                <c:pt idx="2569">
                  <c:v>2733.5</c:v>
                </c:pt>
                <c:pt idx="2570">
                  <c:v>2766.49</c:v>
                </c:pt>
                <c:pt idx="2571">
                  <c:v>2883.27</c:v>
                </c:pt>
                <c:pt idx="2572">
                  <c:v>2746.99</c:v>
                </c:pt>
                <c:pt idx="2573">
                  <c:v>2720.53</c:v>
                </c:pt>
                <c:pt idx="2574">
                  <c:v>2809.99</c:v>
                </c:pt>
                <c:pt idx="2575">
                  <c:v>2878.49</c:v>
                </c:pt>
                <c:pt idx="2576">
                  <c:v>3262.8</c:v>
                </c:pt>
                <c:pt idx="2577">
                  <c:v>3232.03</c:v>
                </c:pt>
                <c:pt idx="2578">
                  <c:v>3401.91</c:v>
                </c:pt>
                <c:pt idx="2579">
                  <c:v>3429.38</c:v>
                </c:pt>
                <c:pt idx="2580">
                  <c:v>3348.79</c:v>
                </c:pt>
                <c:pt idx="2581">
                  <c:v>3425.67</c:v>
                </c:pt>
                <c:pt idx="2582">
                  <c:v>3654.37</c:v>
                </c:pt>
                <c:pt idx="2583">
                  <c:v>3871.62</c:v>
                </c:pt>
                <c:pt idx="2584">
                  <c:v>4062.6</c:v>
                </c:pt>
                <c:pt idx="2585">
                  <c:v>4327.9399999999996</c:v>
                </c:pt>
                <c:pt idx="2586">
                  <c:v>4161.66</c:v>
                </c:pt>
                <c:pt idx="2587">
                  <c:v>4387.3999999999996</c:v>
                </c:pt>
                <c:pt idx="2588">
                  <c:v>4278.92</c:v>
                </c:pt>
                <c:pt idx="2589">
                  <c:v>4105.37</c:v>
                </c:pt>
                <c:pt idx="2590">
                  <c:v>4150.45</c:v>
                </c:pt>
                <c:pt idx="2591">
                  <c:v>4066.6</c:v>
                </c:pt>
                <c:pt idx="2592">
                  <c:v>4005.1</c:v>
                </c:pt>
                <c:pt idx="2593">
                  <c:v>4089.7</c:v>
                </c:pt>
                <c:pt idx="2594">
                  <c:v>4141.09</c:v>
                </c:pt>
                <c:pt idx="2595">
                  <c:v>4318.3500000000004</c:v>
                </c:pt>
                <c:pt idx="2596">
                  <c:v>4364.41</c:v>
                </c:pt>
                <c:pt idx="2597">
                  <c:v>4352.3</c:v>
                </c:pt>
                <c:pt idx="2598">
                  <c:v>4345.75</c:v>
                </c:pt>
                <c:pt idx="2599">
                  <c:v>4390.3100000000004</c:v>
                </c:pt>
                <c:pt idx="2600">
                  <c:v>4597.3100000000004</c:v>
                </c:pt>
                <c:pt idx="2601">
                  <c:v>4583.0200000000004</c:v>
                </c:pt>
                <c:pt idx="2602">
                  <c:v>4735.1099999999997</c:v>
                </c:pt>
                <c:pt idx="2603">
                  <c:v>4921.8500000000004</c:v>
                </c:pt>
                <c:pt idx="2604">
                  <c:v>4573.8</c:v>
                </c:pt>
                <c:pt idx="2605">
                  <c:v>4612.92</c:v>
                </c:pt>
                <c:pt idx="2606">
                  <c:v>4267.45</c:v>
                </c:pt>
                <c:pt idx="2607">
                  <c:v>4409.08</c:v>
                </c:pt>
                <c:pt idx="2608">
                  <c:v>4618.71</c:v>
                </c:pt>
                <c:pt idx="2609">
                  <c:v>4635.6000000000004</c:v>
                </c:pt>
                <c:pt idx="2610">
                  <c:v>4326.45</c:v>
                </c:pt>
                <c:pt idx="2611">
                  <c:v>4335.13</c:v>
                </c:pt>
                <c:pt idx="2612">
                  <c:v>4245.8900000000003</c:v>
                </c:pt>
                <c:pt idx="2613">
                  <c:v>4217.8999999999996</c:v>
                </c:pt>
                <c:pt idx="2614">
                  <c:v>4158.92</c:v>
                </c:pt>
                <c:pt idx="2615">
                  <c:v>3870.29</c:v>
                </c:pt>
                <c:pt idx="2616">
                  <c:v>3243.08</c:v>
                </c:pt>
                <c:pt idx="2617">
                  <c:v>3713.76</c:v>
                </c:pt>
                <c:pt idx="2618">
                  <c:v>3698.92</c:v>
                </c:pt>
                <c:pt idx="2619">
                  <c:v>3689.61</c:v>
                </c:pt>
                <c:pt idx="2620">
                  <c:v>4100.28</c:v>
                </c:pt>
                <c:pt idx="2621">
                  <c:v>3907.96</c:v>
                </c:pt>
                <c:pt idx="2622">
                  <c:v>3882.16</c:v>
                </c:pt>
                <c:pt idx="2623">
                  <c:v>3617.27</c:v>
                </c:pt>
                <c:pt idx="2624">
                  <c:v>3600.83</c:v>
                </c:pt>
                <c:pt idx="2625">
                  <c:v>3788.02</c:v>
                </c:pt>
                <c:pt idx="2626">
                  <c:v>3667.52</c:v>
                </c:pt>
                <c:pt idx="2627">
                  <c:v>3932.83</c:v>
                </c:pt>
                <c:pt idx="2628">
                  <c:v>3892.7</c:v>
                </c:pt>
                <c:pt idx="2629">
                  <c:v>4212.2</c:v>
                </c:pt>
                <c:pt idx="2630">
                  <c:v>4195.6499999999996</c:v>
                </c:pt>
                <c:pt idx="2631">
                  <c:v>4172.79</c:v>
                </c:pt>
                <c:pt idx="2632">
                  <c:v>4360.62</c:v>
                </c:pt>
                <c:pt idx="2633">
                  <c:v>4403.09</c:v>
                </c:pt>
                <c:pt idx="2634">
                  <c:v>4401.32</c:v>
                </c:pt>
                <c:pt idx="2635">
                  <c:v>4314.18</c:v>
                </c:pt>
                <c:pt idx="2636">
                  <c:v>4218.66</c:v>
                </c:pt>
                <c:pt idx="2637">
                  <c:v>4321.4399999999996</c:v>
                </c:pt>
                <c:pt idx="2638">
                  <c:v>4371.9399999999996</c:v>
                </c:pt>
                <c:pt idx="2639">
                  <c:v>4435.8100000000004</c:v>
                </c:pt>
                <c:pt idx="2640">
                  <c:v>4611.7</c:v>
                </c:pt>
                <c:pt idx="2641">
                  <c:v>4777.49</c:v>
                </c:pt>
                <c:pt idx="2642">
                  <c:v>4763.3599999999997</c:v>
                </c:pt>
                <c:pt idx="2643">
                  <c:v>4824.2</c:v>
                </c:pt>
                <c:pt idx="2644">
                  <c:v>5432.62</c:v>
                </c:pt>
                <c:pt idx="2645">
                  <c:v>5637.26</c:v>
                </c:pt>
                <c:pt idx="2646">
                  <c:v>5824.71</c:v>
                </c:pt>
                <c:pt idx="2647">
                  <c:v>5688.14</c:v>
                </c:pt>
                <c:pt idx="2648">
                  <c:v>5759.33</c:v>
                </c:pt>
                <c:pt idx="2649">
                  <c:v>5598.58</c:v>
                </c:pt>
                <c:pt idx="2650">
                  <c:v>5575.83</c:v>
                </c:pt>
                <c:pt idx="2651">
                  <c:v>5698.65</c:v>
                </c:pt>
                <c:pt idx="2652">
                  <c:v>5993.11</c:v>
                </c:pt>
                <c:pt idx="2653">
                  <c:v>6006.65</c:v>
                </c:pt>
                <c:pt idx="2654">
                  <c:v>5982.86</c:v>
                </c:pt>
                <c:pt idx="2655">
                  <c:v>5903.61</c:v>
                </c:pt>
                <c:pt idx="2656">
                  <c:v>5513.08</c:v>
                </c:pt>
                <c:pt idx="2657" formatCode="General">
                  <c:v>5734</c:v>
                </c:pt>
                <c:pt idx="2658">
                  <c:v>5887.61</c:v>
                </c:pt>
                <c:pt idx="2659">
                  <c:v>5764.56</c:v>
                </c:pt>
                <c:pt idx="2660">
                  <c:v>5726.61</c:v>
                </c:pt>
                <c:pt idx="2661">
                  <c:v>6147.52</c:v>
                </c:pt>
                <c:pt idx="2662">
                  <c:v>6124.28</c:v>
                </c:pt>
                <c:pt idx="2663">
                  <c:v>6451.24</c:v>
                </c:pt>
                <c:pt idx="2664">
                  <c:v>6737.78</c:v>
                </c:pt>
                <c:pt idx="2665">
                  <c:v>7024.81</c:v>
                </c:pt>
                <c:pt idx="2666">
                  <c:v>7152.12</c:v>
                </c:pt>
                <c:pt idx="2667">
                  <c:v>7363.8</c:v>
                </c:pt>
                <c:pt idx="2668">
                  <c:v>7389.55</c:v>
                </c:pt>
                <c:pt idx="2669">
                  <c:v>6959.23</c:v>
                </c:pt>
                <c:pt idx="2670">
                  <c:v>7102.75</c:v>
                </c:pt>
                <c:pt idx="2671">
                  <c:v>7444.36</c:v>
                </c:pt>
                <c:pt idx="2672">
                  <c:v>7129.59</c:v>
                </c:pt>
                <c:pt idx="2673">
                  <c:v>6565.8</c:v>
                </c:pt>
                <c:pt idx="2674">
                  <c:v>6339.86</c:v>
                </c:pt>
                <c:pt idx="2675">
                  <c:v>5878.13</c:v>
                </c:pt>
                <c:pt idx="2676">
                  <c:v>6522.45</c:v>
                </c:pt>
                <c:pt idx="2677">
                  <c:v>6597.06</c:v>
                </c:pt>
                <c:pt idx="2678">
                  <c:v>7283.22</c:v>
                </c:pt>
                <c:pt idx="2679">
                  <c:v>7853.68</c:v>
                </c:pt>
                <c:pt idx="2680">
                  <c:v>7699.95</c:v>
                </c:pt>
                <c:pt idx="2681">
                  <c:v>7780.91</c:v>
                </c:pt>
                <c:pt idx="2682">
                  <c:v>8042.64</c:v>
                </c:pt>
                <c:pt idx="2683">
                  <c:v>8244.69</c:v>
                </c:pt>
                <c:pt idx="2684">
                  <c:v>8099.97</c:v>
                </c:pt>
                <c:pt idx="2685">
                  <c:v>8234.5499999999993</c:v>
                </c:pt>
                <c:pt idx="2686">
                  <c:v>8013.41</c:v>
                </c:pt>
                <c:pt idx="2687">
                  <c:v>8200.7999999999993</c:v>
                </c:pt>
                <c:pt idx="2688">
                  <c:v>8754.69</c:v>
                </c:pt>
                <c:pt idx="2689">
                  <c:v>9318.42</c:v>
                </c:pt>
                <c:pt idx="2690">
                  <c:v>9733.2000000000007</c:v>
                </c:pt>
                <c:pt idx="2691">
                  <c:v>9906.0400000000009</c:v>
                </c:pt>
                <c:pt idx="2692">
                  <c:v>9837.86</c:v>
                </c:pt>
                <c:pt idx="2693">
                  <c:v>9946.76</c:v>
                </c:pt>
                <c:pt idx="2694">
                  <c:v>10861.47</c:v>
                </c:pt>
                <c:pt idx="2695">
                  <c:v>10912.73</c:v>
                </c:pt>
                <c:pt idx="2696">
                  <c:v>11246.21</c:v>
                </c:pt>
                <c:pt idx="2697">
                  <c:v>11623.91</c:v>
                </c:pt>
                <c:pt idx="2698">
                  <c:v>11667.13</c:v>
                </c:pt>
                <c:pt idx="2699">
                  <c:v>13749.57</c:v>
                </c:pt>
                <c:pt idx="2700">
                  <c:v>16850.310000000001</c:v>
                </c:pt>
                <c:pt idx="2701">
                  <c:v>16047.61</c:v>
                </c:pt>
                <c:pt idx="2702">
                  <c:v>14843.42</c:v>
                </c:pt>
                <c:pt idx="2703">
                  <c:v>15059.6</c:v>
                </c:pt>
                <c:pt idx="2704">
                  <c:v>16732.47</c:v>
                </c:pt>
                <c:pt idx="2705">
                  <c:v>17083.900000000001</c:v>
                </c:pt>
                <c:pt idx="2706">
                  <c:v>16286.82</c:v>
                </c:pt>
                <c:pt idx="2707">
                  <c:v>16467.91</c:v>
                </c:pt>
                <c:pt idx="2708">
                  <c:v>17604.849999999999</c:v>
                </c:pt>
                <c:pt idx="2709">
                  <c:v>19345.490000000002</c:v>
                </c:pt>
                <c:pt idx="2710">
                  <c:v>19065.71</c:v>
                </c:pt>
                <c:pt idx="2711">
                  <c:v>18972.32</c:v>
                </c:pt>
                <c:pt idx="2712">
                  <c:v>17523.7</c:v>
                </c:pt>
                <c:pt idx="2713">
                  <c:v>16461.97</c:v>
                </c:pt>
                <c:pt idx="2714">
                  <c:v>15632.12</c:v>
                </c:pt>
                <c:pt idx="2715">
                  <c:v>13664.97</c:v>
                </c:pt>
                <c:pt idx="2716">
                  <c:v>14396.46</c:v>
                </c:pt>
                <c:pt idx="2717">
                  <c:v>13789.95</c:v>
                </c:pt>
                <c:pt idx="2718">
                  <c:v>13833.49</c:v>
                </c:pt>
                <c:pt idx="2719">
                  <c:v>15756.56</c:v>
                </c:pt>
                <c:pt idx="2720">
                  <c:v>15416.64</c:v>
                </c:pt>
                <c:pt idx="2721">
                  <c:v>14398.7</c:v>
                </c:pt>
                <c:pt idx="2722">
                  <c:v>14392.57</c:v>
                </c:pt>
                <c:pt idx="2723">
                  <c:v>12531.52</c:v>
                </c:pt>
                <c:pt idx="2724">
                  <c:v>13850.4</c:v>
                </c:pt>
                <c:pt idx="2725">
                  <c:v>13444.88</c:v>
                </c:pt>
                <c:pt idx="2726">
                  <c:v>14754.13</c:v>
                </c:pt>
                <c:pt idx="2727">
                  <c:v>15156.62</c:v>
                </c:pt>
                <c:pt idx="2728">
                  <c:v>15180.08</c:v>
                </c:pt>
                <c:pt idx="2729">
                  <c:v>16954.78</c:v>
                </c:pt>
                <c:pt idx="2730">
                  <c:v>17172.3</c:v>
                </c:pt>
                <c:pt idx="2731">
                  <c:v>16228.16</c:v>
                </c:pt>
                <c:pt idx="2732">
                  <c:v>14976.17</c:v>
                </c:pt>
                <c:pt idx="2733">
                  <c:v>14468.5</c:v>
                </c:pt>
                <c:pt idx="2734">
                  <c:v>14919.49</c:v>
                </c:pt>
                <c:pt idx="2735">
                  <c:v>13308.06</c:v>
                </c:pt>
                <c:pt idx="2736">
                  <c:v>13841.19</c:v>
                </c:pt>
                <c:pt idx="2737">
                  <c:v>14243.12</c:v>
                </c:pt>
                <c:pt idx="2738">
                  <c:v>13638.63</c:v>
                </c:pt>
                <c:pt idx="2739">
                  <c:v>13631.98</c:v>
                </c:pt>
                <c:pt idx="2740">
                  <c:v>11282.49</c:v>
                </c:pt>
                <c:pt idx="2741">
                  <c:v>11162.7</c:v>
                </c:pt>
                <c:pt idx="2742">
                  <c:v>11175.52</c:v>
                </c:pt>
                <c:pt idx="2743">
                  <c:v>11521.76</c:v>
                </c:pt>
                <c:pt idx="2744">
                  <c:v>12783.94</c:v>
                </c:pt>
                <c:pt idx="2745">
                  <c:v>11549.93</c:v>
                </c:pt>
                <c:pt idx="2746">
                  <c:v>10814.52</c:v>
                </c:pt>
                <c:pt idx="2747">
                  <c:v>10858.23</c:v>
                </c:pt>
                <c:pt idx="2748">
                  <c:v>11429.02</c:v>
                </c:pt>
                <c:pt idx="2749">
                  <c:v>11202.69</c:v>
                </c:pt>
                <c:pt idx="2750">
                  <c:v>10814.57</c:v>
                </c:pt>
                <c:pt idx="2751">
                  <c:v>11504.84</c:v>
                </c:pt>
                <c:pt idx="2752">
                  <c:v>11800.88</c:v>
                </c:pt>
                <c:pt idx="2753">
                  <c:v>11130.21</c:v>
                </c:pt>
                <c:pt idx="2754">
                  <c:v>10242.700000000001</c:v>
                </c:pt>
                <c:pt idx="2755">
                  <c:v>10141.6</c:v>
                </c:pt>
                <c:pt idx="2756">
                  <c:v>9052.98</c:v>
                </c:pt>
                <c:pt idx="2757">
                  <c:v>8801.43</c:v>
                </c:pt>
                <c:pt idx="2758">
                  <c:v>9133.51</c:v>
                </c:pt>
                <c:pt idx="2759">
                  <c:v>8433.93</c:v>
                </c:pt>
                <c:pt idx="2760">
                  <c:v>6842.69</c:v>
                </c:pt>
                <c:pt idx="2761">
                  <c:v>7644.83</c:v>
                </c:pt>
                <c:pt idx="2762">
                  <c:v>7863.87</c:v>
                </c:pt>
                <c:pt idx="2763">
                  <c:v>8253.94</c:v>
                </c:pt>
                <c:pt idx="2764">
                  <c:v>8593.7000000000007</c:v>
                </c:pt>
                <c:pt idx="2765">
                  <c:v>8580.3799999999992</c:v>
                </c:pt>
                <c:pt idx="2766">
                  <c:v>8315.35</c:v>
                </c:pt>
                <c:pt idx="2767">
                  <c:v>8900.5400000000009</c:v>
                </c:pt>
                <c:pt idx="2768">
                  <c:v>8578.59</c:v>
                </c:pt>
                <c:pt idx="2769">
                  <c:v>9455.85</c:v>
                </c:pt>
                <c:pt idx="2770">
                  <c:v>10088.36</c:v>
                </c:pt>
                <c:pt idx="2771">
                  <c:v>10221.44</c:v>
                </c:pt>
                <c:pt idx="2772">
                  <c:v>10950.28</c:v>
                </c:pt>
                <c:pt idx="2773">
                  <c:v>10603.75</c:v>
                </c:pt>
                <c:pt idx="2774">
                  <c:v>11096.37</c:v>
                </c:pt>
                <c:pt idx="2775">
                  <c:v>11443.76</c:v>
                </c:pt>
                <c:pt idx="2776">
                  <c:v>10487.78</c:v>
                </c:pt>
                <c:pt idx="2777">
                  <c:v>9971.59</c:v>
                </c:pt>
                <c:pt idx="2778">
                  <c:v>10169.530000000001</c:v>
                </c:pt>
                <c:pt idx="2779">
                  <c:v>9631.16</c:v>
                </c:pt>
                <c:pt idx="2780">
                  <c:v>9692.76</c:v>
                </c:pt>
                <c:pt idx="2781">
                  <c:v>10370.51</c:v>
                </c:pt>
                <c:pt idx="2782">
                  <c:v>10756.24</c:v>
                </c:pt>
                <c:pt idx="2783">
                  <c:v>10435.129999999999</c:v>
                </c:pt>
                <c:pt idx="2784">
                  <c:v>10981.25</c:v>
                </c:pt>
                <c:pt idx="2785">
                  <c:v>11127.48</c:v>
                </c:pt>
                <c:pt idx="2786">
                  <c:v>11409.44</c:v>
                </c:pt>
                <c:pt idx="2787">
                  <c:v>11419.18</c:v>
                </c:pt>
                <c:pt idx="2788">
                  <c:v>11582.28</c:v>
                </c:pt>
                <c:pt idx="2789">
                  <c:v>10783.31</c:v>
                </c:pt>
                <c:pt idx="2790">
                  <c:v>9955.82</c:v>
                </c:pt>
                <c:pt idx="2791">
                  <c:v>9295.35</c:v>
                </c:pt>
                <c:pt idx="2792">
                  <c:v>9245.25</c:v>
                </c:pt>
                <c:pt idx="2793">
                  <c:v>8857.16</c:v>
                </c:pt>
                <c:pt idx="2794">
                  <c:v>9528.61</c:v>
                </c:pt>
                <c:pt idx="2795">
                  <c:v>9069.6</c:v>
                </c:pt>
                <c:pt idx="2796">
                  <c:v>9172.4699999999993</c:v>
                </c:pt>
                <c:pt idx="2797">
                  <c:v>8195.3799999999992</c:v>
                </c:pt>
                <c:pt idx="2798">
                  <c:v>8338.49</c:v>
                </c:pt>
                <c:pt idx="2799">
                  <c:v>8503.4599999999991</c:v>
                </c:pt>
                <c:pt idx="2800">
                  <c:v>8028.06</c:v>
                </c:pt>
                <c:pt idx="2801">
                  <c:v>8165.37</c:v>
                </c:pt>
                <c:pt idx="2802">
                  <c:v>8522.4699999999993</c:v>
                </c:pt>
                <c:pt idx="2803">
                  <c:v>8965.18</c:v>
                </c:pt>
                <c:pt idx="2804">
                  <c:v>8850.4500000000007</c:v>
                </c:pt>
                <c:pt idx="2805">
                  <c:v>8707.2800000000007</c:v>
                </c:pt>
                <c:pt idx="2806" formatCode="General">
                  <c:v>8673</c:v>
                </c:pt>
                <c:pt idx="2807">
                  <c:v>8652.18</c:v>
                </c:pt>
                <c:pt idx="2808">
                  <c:v>8640.39</c:v>
                </c:pt>
                <c:pt idx="2809">
                  <c:v>7895.7</c:v>
                </c:pt>
                <c:pt idx="2810">
                  <c:v>8015.04</c:v>
                </c:pt>
                <c:pt idx="2811">
                  <c:v>7896.79</c:v>
                </c:pt>
                <c:pt idx="2812">
                  <c:v>7093.38</c:v>
                </c:pt>
                <c:pt idx="2813">
                  <c:v>6929.03</c:v>
                </c:pt>
                <c:pt idx="2814">
                  <c:v>6942.14</c:v>
                </c:pt>
                <c:pt idx="2815">
                  <c:v>6845.22</c:v>
                </c:pt>
                <c:pt idx="2816">
                  <c:v>7002.86</c:v>
                </c:pt>
                <c:pt idx="2817">
                  <c:v>7455.61</c:v>
                </c:pt>
                <c:pt idx="2818">
                  <c:v>6845.66</c:v>
                </c:pt>
                <c:pt idx="2819">
                  <c:v>6744.7</c:v>
                </c:pt>
                <c:pt idx="2820">
                  <c:v>6626.76</c:v>
                </c:pt>
                <c:pt idx="2821">
                  <c:v>6994.11</c:v>
                </c:pt>
                <c:pt idx="2822">
                  <c:v>7027.22</c:v>
                </c:pt>
                <c:pt idx="2823">
                  <c:v>6734.99</c:v>
                </c:pt>
                <c:pt idx="2824">
                  <c:v>6891.62</c:v>
                </c:pt>
                <c:pt idx="2825">
                  <c:v>6938.74</c:v>
                </c:pt>
                <c:pt idx="2826">
                  <c:v>7842.48</c:v>
                </c:pt>
                <c:pt idx="2827">
                  <c:v>7889.47</c:v>
                </c:pt>
                <c:pt idx="2828">
                  <c:v>8060.12</c:v>
                </c:pt>
                <c:pt idx="2829">
                  <c:v>8326.1299999999992</c:v>
                </c:pt>
                <c:pt idx="2830">
                  <c:v>8036.15</c:v>
                </c:pt>
                <c:pt idx="2831">
                  <c:v>7943.6</c:v>
                </c:pt>
                <c:pt idx="2832">
                  <c:v>8216.7900000000009</c:v>
                </c:pt>
                <c:pt idx="2833">
                  <c:v>8299.41</c:v>
                </c:pt>
                <c:pt idx="2834">
                  <c:v>8533.44</c:v>
                </c:pt>
                <c:pt idx="2835">
                  <c:v>8803.7900000000009</c:v>
                </c:pt>
                <c:pt idx="2836">
                  <c:v>8941.44</c:v>
                </c:pt>
                <c:pt idx="2837">
                  <c:v>8963.1200000000008</c:v>
                </c:pt>
                <c:pt idx="2838">
                  <c:v>9478.4599999999991</c:v>
                </c:pt>
                <c:pt idx="2839">
                  <c:v>9171.17</c:v>
                </c:pt>
                <c:pt idx="2840">
                  <c:v>9103.7900000000009</c:v>
                </c:pt>
                <c:pt idx="2841">
                  <c:v>8997.18</c:v>
                </c:pt>
                <c:pt idx="2842">
                  <c:v>9295.09</c:v>
                </c:pt>
                <c:pt idx="2843">
                  <c:v>9330.8799999999992</c:v>
                </c:pt>
                <c:pt idx="2844">
                  <c:v>9234.24</c:v>
                </c:pt>
                <c:pt idx="2845">
                  <c:v>9085.66</c:v>
                </c:pt>
                <c:pt idx="2846">
                  <c:v>9237.0400000000009</c:v>
                </c:pt>
                <c:pt idx="2847">
                  <c:v>9666.23</c:v>
                </c:pt>
                <c:pt idx="2848">
                  <c:v>9727.0400000000009</c:v>
                </c:pt>
                <c:pt idx="2849">
                  <c:v>9789.07</c:v>
                </c:pt>
                <c:pt idx="2850">
                  <c:v>9551.57</c:v>
                </c:pt>
                <c:pt idx="2851">
                  <c:v>9404.64</c:v>
                </c:pt>
                <c:pt idx="2852">
                  <c:v>9199.07</c:v>
                </c:pt>
                <c:pt idx="2853">
                  <c:v>9259.5300000000007</c:v>
                </c:pt>
                <c:pt idx="2854">
                  <c:v>9114.7999999999993</c:v>
                </c:pt>
                <c:pt idx="2855">
                  <c:v>8402.9599999999991</c:v>
                </c:pt>
                <c:pt idx="2856">
                  <c:v>8422.85</c:v>
                </c:pt>
                <c:pt idx="2857">
                  <c:v>8672.16</c:v>
                </c:pt>
                <c:pt idx="2858">
                  <c:v>8738.2199999999993</c:v>
                </c:pt>
                <c:pt idx="2859">
                  <c:v>8500.7999999999993</c:v>
                </c:pt>
                <c:pt idx="2860">
                  <c:v>8282.23</c:v>
                </c:pt>
                <c:pt idx="2861">
                  <c:v>8164.51</c:v>
                </c:pt>
                <c:pt idx="2862">
                  <c:v>8237.36</c:v>
                </c:pt>
                <c:pt idx="2863">
                  <c:v>8216.41</c:v>
                </c:pt>
                <c:pt idx="2864">
                  <c:v>8538.82</c:v>
                </c:pt>
                <c:pt idx="2865">
                  <c:v>8406.91</c:v>
                </c:pt>
                <c:pt idx="2866">
                  <c:v>8075.99</c:v>
                </c:pt>
                <c:pt idx="2867">
                  <c:v>7639.62</c:v>
                </c:pt>
                <c:pt idx="2868">
                  <c:v>7532.39</c:v>
                </c:pt>
                <c:pt idx="2869">
                  <c:v>7451.87</c:v>
                </c:pt>
                <c:pt idx="2870">
                  <c:v>7482.05</c:v>
                </c:pt>
                <c:pt idx="2871">
                  <c:v>7344.5</c:v>
                </c:pt>
                <c:pt idx="2872">
                  <c:v>7171.62</c:v>
                </c:pt>
                <c:pt idx="2873">
                  <c:v>7505.89</c:v>
                </c:pt>
                <c:pt idx="2874">
                  <c:v>7352.9</c:v>
                </c:pt>
                <c:pt idx="2875">
                  <c:v>7558.86</c:v>
                </c:pt>
                <c:pt idx="2876">
                  <c:v>7454.8</c:v>
                </c:pt>
                <c:pt idx="2877">
                  <c:v>7638.56</c:v>
                </c:pt>
                <c:pt idx="2878">
                  <c:v>7701.36</c:v>
                </c:pt>
                <c:pt idx="2879">
                  <c:v>7547.51</c:v>
                </c:pt>
                <c:pt idx="2880">
                  <c:v>7603.47</c:v>
                </c:pt>
                <c:pt idx="2881">
                  <c:v>7672.19</c:v>
                </c:pt>
                <c:pt idx="2882">
                  <c:v>7676.57</c:v>
                </c:pt>
                <c:pt idx="2883">
                  <c:v>7665.59</c:v>
                </c:pt>
                <c:pt idx="2884">
                  <c:v>7633.74</c:v>
                </c:pt>
                <c:pt idx="2885">
                  <c:v>6749.77</c:v>
                </c:pt>
                <c:pt idx="2886">
                  <c:v>6781.28</c:v>
                </c:pt>
                <c:pt idx="2887">
                  <c:v>6548.4</c:v>
                </c:pt>
                <c:pt idx="2888">
                  <c:v>6288.15</c:v>
                </c:pt>
                <c:pt idx="2889">
                  <c:v>6657.68</c:v>
                </c:pt>
                <c:pt idx="2890">
                  <c:v>6485.49</c:v>
                </c:pt>
                <c:pt idx="2891">
                  <c:v>6538.22</c:v>
                </c:pt>
                <c:pt idx="2892">
                  <c:v>6517.81</c:v>
                </c:pt>
                <c:pt idx="2893">
                  <c:v>6723.77</c:v>
                </c:pt>
                <c:pt idx="2894">
                  <c:v>6724.73</c:v>
                </c:pt>
                <c:pt idx="2895">
                  <c:v>6721.29</c:v>
                </c:pt>
                <c:pt idx="2896">
                  <c:v>6713.44</c:v>
                </c:pt>
                <c:pt idx="2897">
                  <c:v>6023.75</c:v>
                </c:pt>
                <c:pt idx="2898">
                  <c:v>6227.6</c:v>
                </c:pt>
                <c:pt idx="2899">
                  <c:v>6166.82</c:v>
                </c:pt>
                <c:pt idx="2900">
                  <c:v>6277.78</c:v>
                </c:pt>
                <c:pt idx="2901">
                  <c:v>6238.15</c:v>
                </c:pt>
                <c:pt idx="2902">
                  <c:v>6130.8</c:v>
                </c:pt>
                <c:pt idx="2903">
                  <c:v>5937.94</c:v>
                </c:pt>
                <c:pt idx="2904">
                  <c:v>5921.19</c:v>
                </c:pt>
                <c:pt idx="2905">
                  <c:v>6333.53</c:v>
                </c:pt>
                <c:pt idx="2906">
                  <c:v>6355.72</c:v>
                </c:pt>
                <c:pt idx="2907">
                  <c:v>6649.21</c:v>
                </c:pt>
                <c:pt idx="2908">
                  <c:v>6609.39</c:v>
                </c:pt>
                <c:pt idx="2909" formatCode="General">
                  <c:v>6694</c:v>
                </c:pt>
                <c:pt idx="2910">
                  <c:v>6499.47</c:v>
                </c:pt>
                <c:pt idx="2911">
                  <c:v>6588.47</c:v>
                </c:pt>
                <c:pt idx="2912">
                  <c:v>6534.6</c:v>
                </c:pt>
                <c:pt idx="2913">
                  <c:v>6755.49</c:v>
                </c:pt>
                <c:pt idx="2914">
                  <c:v>6718.74</c:v>
                </c:pt>
                <c:pt idx="2915">
                  <c:v>6376.55</c:v>
                </c:pt>
                <c:pt idx="2916">
                  <c:v>6375.12</c:v>
                </c:pt>
                <c:pt idx="2917">
                  <c:v>6175.94</c:v>
                </c:pt>
                <c:pt idx="2918">
                  <c:v>6228.84</c:v>
                </c:pt>
                <c:pt idx="2919">
                  <c:v>6274.93</c:v>
                </c:pt>
                <c:pt idx="2920">
                  <c:v>6388.05</c:v>
                </c:pt>
                <c:pt idx="2921">
                  <c:v>6679.49</c:v>
                </c:pt>
                <c:pt idx="2922">
                  <c:v>7366.28</c:v>
                </c:pt>
                <c:pt idx="2923">
                  <c:v>7339.2</c:v>
                </c:pt>
                <c:pt idx="2924">
                  <c:v>7441.48</c:v>
                </c:pt>
                <c:pt idx="2925">
                  <c:v>7300.46</c:v>
                </c:pt>
                <c:pt idx="2926">
                  <c:v>7407.92</c:v>
                </c:pt>
                <c:pt idx="2927">
                  <c:v>7373.14</c:v>
                </c:pt>
                <c:pt idx="2928">
                  <c:v>7751.1</c:v>
                </c:pt>
                <c:pt idx="2929">
                  <c:v>8251.0400000000009</c:v>
                </c:pt>
                <c:pt idx="2930">
                  <c:v>8283.2099999999991</c:v>
                </c:pt>
                <c:pt idx="2931">
                  <c:v>7969.73</c:v>
                </c:pt>
                <c:pt idx="2932">
                  <c:v>8258.34</c:v>
                </c:pt>
                <c:pt idx="2933">
                  <c:v>8172.06</c:v>
                </c:pt>
                <c:pt idx="2934">
                  <c:v>8192.23</c:v>
                </c:pt>
                <c:pt idx="2935">
                  <c:v>8132.75</c:v>
                </c:pt>
                <c:pt idx="2936">
                  <c:v>7719.07</c:v>
                </c:pt>
                <c:pt idx="2937">
                  <c:v>7484.43</c:v>
                </c:pt>
                <c:pt idx="2938">
                  <c:v>7536.51</c:v>
                </c:pt>
                <c:pt idx="2939">
                  <c:v>7416.71</c:v>
                </c:pt>
                <c:pt idx="2940">
                  <c:v>6996.6</c:v>
                </c:pt>
                <c:pt idx="2941">
                  <c:v>7061.19</c:v>
                </c:pt>
                <c:pt idx="2942">
                  <c:v>6874.07</c:v>
                </c:pt>
                <c:pt idx="2943">
                  <c:v>6751.77</c:v>
                </c:pt>
                <c:pt idx="2944">
                  <c:v>6304.46</c:v>
                </c:pt>
                <c:pt idx="2945">
                  <c:v>6593.6</c:v>
                </c:pt>
                <c:pt idx="2946">
                  <c:v>6075.58</c:v>
                </c:pt>
                <c:pt idx="2947">
                  <c:v>6394.49</c:v>
                </c:pt>
                <c:pt idx="2948">
                  <c:v>6374.74</c:v>
                </c:pt>
                <c:pt idx="2949">
                  <c:v>6251.52</c:v>
                </c:pt>
                <c:pt idx="2950">
                  <c:v>6116.66</c:v>
                </c:pt>
                <c:pt idx="2951">
                  <c:v>6413.64</c:v>
                </c:pt>
                <c:pt idx="2952">
                  <c:v>6287.06</c:v>
                </c:pt>
                <c:pt idx="2953">
                  <c:v>6524.58</c:v>
                </c:pt>
                <c:pt idx="2954">
                  <c:v>6410.26</c:v>
                </c:pt>
                <c:pt idx="2955">
                  <c:v>6514.69</c:v>
                </c:pt>
                <c:pt idx="2956">
                  <c:v>6432.34</c:v>
                </c:pt>
                <c:pt idx="2957">
                  <c:v>6469.49</c:v>
                </c:pt>
                <c:pt idx="2958">
                  <c:v>6380.15</c:v>
                </c:pt>
                <c:pt idx="2959">
                  <c:v>6486.26</c:v>
                </c:pt>
                <c:pt idx="2960">
                  <c:v>6704.59</c:v>
                </c:pt>
                <c:pt idx="2961">
                  <c:v>6717.96</c:v>
                </c:pt>
                <c:pt idx="2962">
                  <c:v>6698.3</c:v>
                </c:pt>
                <c:pt idx="2963">
                  <c:v>6745.97</c:v>
                </c:pt>
                <c:pt idx="2964">
                  <c:v>7074.82</c:v>
                </c:pt>
                <c:pt idx="2965">
                  <c:v>7071.78</c:v>
                </c:pt>
                <c:pt idx="2966">
                  <c:v>6951.36</c:v>
                </c:pt>
                <c:pt idx="2967">
                  <c:v>7039.96</c:v>
                </c:pt>
                <c:pt idx="2968">
                  <c:v>7195.81</c:v>
                </c:pt>
                <c:pt idx="2969">
                  <c:v>7285.9</c:v>
                </c:pt>
                <c:pt idx="2970">
                  <c:v>7318.93</c:v>
                </c:pt>
                <c:pt idx="2971">
                  <c:v>7368.93</c:v>
                </c:pt>
                <c:pt idx="2972">
                  <c:v>6941.77</c:v>
                </c:pt>
                <c:pt idx="2973">
                  <c:v>6447.34</c:v>
                </c:pt>
                <c:pt idx="2974">
                  <c:v>6432.4</c:v>
                </c:pt>
                <c:pt idx="2975">
                  <c:v>6197.73</c:v>
                </c:pt>
                <c:pt idx="2976">
                  <c:v>6378.31</c:v>
                </c:pt>
                <c:pt idx="2977">
                  <c:v>6309.54</c:v>
                </c:pt>
                <c:pt idx="2978">
                  <c:v>6313.72</c:v>
                </c:pt>
                <c:pt idx="2979">
                  <c:v>6311.54</c:v>
                </c:pt>
                <c:pt idx="2980">
                  <c:v>6468.04</c:v>
                </c:pt>
                <c:pt idx="2981">
                  <c:v>6516.89</c:v>
                </c:pt>
                <c:pt idx="2982">
                  <c:v>6509.6</c:v>
                </c:pt>
                <c:pt idx="2983">
                  <c:v>6502.68</c:v>
                </c:pt>
                <c:pt idx="2984">
                  <c:v>6254.27</c:v>
                </c:pt>
                <c:pt idx="2985">
                  <c:v>6334.9</c:v>
                </c:pt>
                <c:pt idx="2986">
                  <c:v>6400.98</c:v>
                </c:pt>
                <c:pt idx="2987">
                  <c:v>6524.53</c:v>
                </c:pt>
                <c:pt idx="2988">
                  <c:v>6729.2</c:v>
                </c:pt>
                <c:pt idx="2989">
                  <c:v>6695.81</c:v>
                </c:pt>
                <c:pt idx="2990">
                  <c:v>6679.9</c:v>
                </c:pt>
                <c:pt idx="2991">
                  <c:v>6621.2</c:v>
                </c:pt>
                <c:pt idx="2992">
                  <c:v>6395.11</c:v>
                </c:pt>
                <c:pt idx="2993">
                  <c:v>6476.34</c:v>
                </c:pt>
                <c:pt idx="2994">
                  <c:v>6715.88</c:v>
                </c:pt>
                <c:pt idx="2995">
                  <c:v>6648.31</c:v>
                </c:pt>
                <c:pt idx="2996">
                  <c:v>6595.8</c:v>
                </c:pt>
                <c:pt idx="2997">
                  <c:v>6582.18</c:v>
                </c:pt>
                <c:pt idx="2998">
                  <c:v>6593.12</c:v>
                </c:pt>
                <c:pt idx="2999">
                  <c:v>6551.55</c:v>
                </c:pt>
                <c:pt idx="3000">
                  <c:v>6446.35</c:v>
                </c:pt>
                <c:pt idx="3001">
                  <c:v>6580.36</c:v>
                </c:pt>
                <c:pt idx="3002">
                  <c:v>6591.38</c:v>
                </c:pt>
                <c:pt idx="3003">
                  <c:v>6593.99</c:v>
                </c:pt>
                <c:pt idx="3004">
                  <c:v>6572.95</c:v>
                </c:pt>
                <c:pt idx="3005">
                  <c:v>6660.6</c:v>
                </c:pt>
                <c:pt idx="3006">
                  <c:v>6622.87</c:v>
                </c:pt>
                <c:pt idx="3007">
                  <c:v>6567.21</c:v>
                </c:pt>
                <c:pt idx="3008">
                  <c:v>6253.63</c:v>
                </c:pt>
                <c:pt idx="3009">
                  <c:v>6265.96</c:v>
                </c:pt>
                <c:pt idx="3010">
                  <c:v>6259.67</c:v>
                </c:pt>
                <c:pt idx="3011">
                  <c:v>6295.93</c:v>
                </c:pt>
                <c:pt idx="3012">
                  <c:v>6543.5</c:v>
                </c:pt>
                <c:pt idx="3013">
                  <c:v>6576.06</c:v>
                </c:pt>
                <c:pt idx="3014">
                  <c:v>6567.25</c:v>
                </c:pt>
                <c:pt idx="3015">
                  <c:v>6462.77</c:v>
                </c:pt>
                <c:pt idx="3016" formatCode="General">
                  <c:v>6466</c:v>
                </c:pt>
                <c:pt idx="3017">
                  <c:v>6434.05</c:v>
                </c:pt>
                <c:pt idx="3018">
                  <c:v>6534.59</c:v>
                </c:pt>
                <c:pt idx="3019">
                  <c:v>6483.39</c:v>
                </c:pt>
                <c:pt idx="3020">
                  <c:v>6473.4</c:v>
                </c:pt>
                <c:pt idx="3021">
                  <c:v>6491.72</c:v>
                </c:pt>
                <c:pt idx="3022">
                  <c:v>6470.53</c:v>
                </c:pt>
                <c:pt idx="3023">
                  <c:v>6457.67</c:v>
                </c:pt>
                <c:pt idx="3024">
                  <c:v>6478.03</c:v>
                </c:pt>
                <c:pt idx="3025">
                  <c:v>6460.29</c:v>
                </c:pt>
                <c:pt idx="3026">
                  <c:v>6311.74</c:v>
                </c:pt>
                <c:pt idx="3027">
                  <c:v>6309.74</c:v>
                </c:pt>
                <c:pt idx="3028">
                  <c:v>6350.67</c:v>
                </c:pt>
                <c:pt idx="3029">
                  <c:v>6379.51</c:v>
                </c:pt>
                <c:pt idx="3030">
                  <c:v>6392.82</c:v>
                </c:pt>
                <c:pt idx="3031">
                  <c:v>6374.94</c:v>
                </c:pt>
                <c:pt idx="3032">
                  <c:v>6447.79</c:v>
                </c:pt>
                <c:pt idx="3033">
                  <c:v>6432.91</c:v>
                </c:pt>
                <c:pt idx="3034">
                  <c:v>6468.23</c:v>
                </c:pt>
                <c:pt idx="3035" formatCode="General">
                  <c:v>6529</c:v>
                </c:pt>
                <c:pt idx="3036">
                  <c:v>6447.98</c:v>
                </c:pt>
                <c:pt idx="3037">
                  <c:v>6377.54</c:v>
                </c:pt>
                <c:pt idx="3038">
                  <c:v>6410.99</c:v>
                </c:pt>
                <c:pt idx="3039">
                  <c:v>6366.41</c:v>
                </c:pt>
                <c:pt idx="3040">
                  <c:v>6373.48</c:v>
                </c:pt>
                <c:pt idx="3041">
                  <c:v>6356.86</c:v>
                </c:pt>
                <c:pt idx="3042">
                  <c:v>5643.1</c:v>
                </c:pt>
                <c:pt idx="3043">
                  <c:v>5561.46</c:v>
                </c:pt>
                <c:pt idx="3044">
                  <c:v>5510.9</c:v>
                </c:pt>
                <c:pt idx="3045">
                  <c:v>5562.52</c:v>
                </c:pt>
                <c:pt idx="3046">
                  <c:v>5606.2</c:v>
                </c:pt>
                <c:pt idx="3047">
                  <c:v>4868.8999999999996</c:v>
                </c:pt>
                <c:pt idx="3048">
                  <c:v>4329.8</c:v>
                </c:pt>
                <c:pt idx="3049">
                  <c:v>4525.68</c:v>
                </c:pt>
                <c:pt idx="3050">
                  <c:v>4469.33</c:v>
                </c:pt>
                <c:pt idx="3051">
                  <c:v>4380.58</c:v>
                </c:pt>
                <c:pt idx="3052">
                  <c:v>3798.41</c:v>
                </c:pt>
                <c:pt idx="3053">
                  <c:v>4001.87</c:v>
                </c:pt>
                <c:pt idx="3054">
                  <c:v>3703.05</c:v>
                </c:pt>
                <c:pt idx="3055">
                  <c:v>3847.37</c:v>
                </c:pt>
                <c:pt idx="3056">
                  <c:v>4231.59</c:v>
                </c:pt>
                <c:pt idx="3057">
                  <c:v>4262.34</c:v>
                </c:pt>
                <c:pt idx="3058">
                  <c:v>3984.71</c:v>
                </c:pt>
                <c:pt idx="3059">
                  <c:v>4232.9399999999996</c:v>
                </c:pt>
                <c:pt idx="3060">
                  <c:v>4165.1400000000003</c:v>
                </c:pt>
                <c:pt idx="3061">
                  <c:v>3881.88</c:v>
                </c:pt>
                <c:pt idx="3062">
                  <c:v>3942.46</c:v>
                </c:pt>
                <c:pt idx="3063">
                  <c:v>3752.88</c:v>
                </c:pt>
                <c:pt idx="3064">
                  <c:v>3628.66</c:v>
                </c:pt>
                <c:pt idx="3065">
                  <c:v>3426.29</c:v>
                </c:pt>
                <c:pt idx="3066">
                  <c:v>3546.29</c:v>
                </c:pt>
                <c:pt idx="3067">
                  <c:v>3589.11</c:v>
                </c:pt>
                <c:pt idx="3068">
                  <c:v>3478.85</c:v>
                </c:pt>
                <c:pt idx="3069">
                  <c:v>3414.69</c:v>
                </c:pt>
                <c:pt idx="3070">
                  <c:v>3465.88</c:v>
                </c:pt>
                <c:pt idx="3071">
                  <c:v>3307.65</c:v>
                </c:pt>
                <c:pt idx="3072">
                  <c:v>3258.08</c:v>
                </c:pt>
                <c:pt idx="3073">
                  <c:v>3244.81</c:v>
                </c:pt>
                <c:pt idx="3074">
                  <c:v>3257.64</c:v>
                </c:pt>
                <c:pt idx="3075">
                  <c:v>3526.68</c:v>
                </c:pt>
                <c:pt idx="3076">
                  <c:v>3607.14</c:v>
                </c:pt>
                <c:pt idx="3077">
                  <c:v>3769.17</c:v>
                </c:pt>
                <c:pt idx="3078">
                  <c:v>4125.3100000000004</c:v>
                </c:pt>
                <c:pt idx="3079">
                  <c:v>3883.73</c:v>
                </c:pt>
                <c:pt idx="3080">
                  <c:v>3924.96</c:v>
                </c:pt>
                <c:pt idx="3081">
                  <c:v>4013.32</c:v>
                </c:pt>
                <c:pt idx="3082">
                  <c:v>4107.12</c:v>
                </c:pt>
                <c:pt idx="3083">
                  <c:v>3820.89</c:v>
                </c:pt>
                <c:pt idx="3084">
                  <c:v>3850.77</c:v>
                </c:pt>
                <c:pt idx="3085">
                  <c:v>3647.5</c:v>
                </c:pt>
                <c:pt idx="3086">
                  <c:v>3929.69</c:v>
                </c:pt>
                <c:pt idx="3087">
                  <c:v>3958.46</c:v>
                </c:pt>
                <c:pt idx="3088">
                  <c:v>3885.54</c:v>
                </c:pt>
                <c:pt idx="3089">
                  <c:v>3743.77</c:v>
                </c:pt>
                <c:pt idx="3090">
                  <c:v>3781.26</c:v>
                </c:pt>
                <c:pt idx="3091">
                  <c:v>3960.95</c:v>
                </c:pt>
                <c:pt idx="3092">
                  <c:v>3844.51</c:v>
                </c:pt>
                <c:pt idx="3093">
                  <c:v>3870.7</c:v>
                </c:pt>
                <c:pt idx="3094">
                  <c:v>3867.56</c:v>
                </c:pt>
                <c:pt idx="3095">
                  <c:v>4089.15</c:v>
                </c:pt>
                <c:pt idx="3096">
                  <c:v>4041.56</c:v>
                </c:pt>
                <c:pt idx="3097">
                  <c:v>4049.27</c:v>
                </c:pt>
                <c:pt idx="3098">
                  <c:v>4049.55</c:v>
                </c:pt>
                <c:pt idx="3099">
                  <c:v>3666.46</c:v>
                </c:pt>
                <c:pt idx="3100">
                  <c:v>3652.69</c:v>
                </c:pt>
                <c:pt idx="3101">
                  <c:v>3667.87</c:v>
                </c:pt>
                <c:pt idx="3102">
                  <c:v>3540.66</c:v>
                </c:pt>
                <c:pt idx="3103">
                  <c:v>3700.97</c:v>
                </c:pt>
                <c:pt idx="3104">
                  <c:v>3613.31</c:v>
                </c:pt>
                <c:pt idx="3105">
                  <c:v>3618.01</c:v>
                </c:pt>
                <c:pt idx="3106">
                  <c:v>3672.57</c:v>
                </c:pt>
                <c:pt idx="3107">
                  <c:v>3648.2</c:v>
                </c:pt>
                <c:pt idx="3108">
                  <c:v>3735.88</c:v>
                </c:pt>
                <c:pt idx="3109">
                  <c:v>3578.57</c:v>
                </c:pt>
                <c:pt idx="3110">
                  <c:v>3568.87</c:v>
                </c:pt>
                <c:pt idx="3111">
                  <c:v>3605.45</c:v>
                </c:pt>
                <c:pt idx="3112">
                  <c:v>3571.16</c:v>
                </c:pt>
                <c:pt idx="3113">
                  <c:v>3591.9</c:v>
                </c:pt>
                <c:pt idx="3114">
                  <c:v>3585.46</c:v>
                </c:pt>
                <c:pt idx="3115">
                  <c:v>3606.2</c:v>
                </c:pt>
                <c:pt idx="3116">
                  <c:v>3572.1</c:v>
                </c:pt>
                <c:pt idx="3117">
                  <c:v>3453.18</c:v>
                </c:pt>
                <c:pt idx="3118">
                  <c:v>3419.75</c:v>
                </c:pt>
                <c:pt idx="3119">
                  <c:v>3471.01</c:v>
                </c:pt>
                <c:pt idx="3120">
                  <c:v>3447.07</c:v>
                </c:pt>
                <c:pt idx="3121">
                  <c:v>3467.76</c:v>
                </c:pt>
                <c:pt idx="3122">
                  <c:v>3468.46</c:v>
                </c:pt>
                <c:pt idx="3123">
                  <c:v>3436.99</c:v>
                </c:pt>
                <c:pt idx="3124">
                  <c:v>3432.99</c:v>
                </c:pt>
                <c:pt idx="3125">
                  <c:v>3440.29</c:v>
                </c:pt>
                <c:pt idx="3126">
                  <c:v>3394.7</c:v>
                </c:pt>
                <c:pt idx="3127">
                  <c:v>3378.24</c:v>
                </c:pt>
                <c:pt idx="3128">
                  <c:v>3629.13</c:v>
                </c:pt>
                <c:pt idx="3129">
                  <c:v>3647.02</c:v>
                </c:pt>
                <c:pt idx="3130">
                  <c:v>3656.96</c:v>
                </c:pt>
                <c:pt idx="3131">
                  <c:v>3618.21</c:v>
                </c:pt>
                <c:pt idx="3132">
                  <c:v>3610.97</c:v>
                </c:pt>
                <c:pt idx="3133">
                  <c:v>3601.79</c:v>
                </c:pt>
                <c:pt idx="3134">
                  <c:v>3590.87</c:v>
                </c:pt>
                <c:pt idx="3135">
                  <c:v>3591.89</c:v>
                </c:pt>
                <c:pt idx="3136">
                  <c:v>3624.21</c:v>
                </c:pt>
                <c:pt idx="3137">
                  <c:v>3650.95</c:v>
                </c:pt>
                <c:pt idx="3138">
                  <c:v>3901.61</c:v>
                </c:pt>
                <c:pt idx="3139">
                  <c:v>3942.03</c:v>
                </c:pt>
                <c:pt idx="3140">
                  <c:v>3955.94</c:v>
                </c:pt>
                <c:pt idx="3141">
                  <c:v>3925.91</c:v>
                </c:pt>
                <c:pt idx="3142">
                  <c:v>3988.86</c:v>
                </c:pt>
                <c:pt idx="3143">
                  <c:v>4153.6499999999996</c:v>
                </c:pt>
                <c:pt idx="3144">
                  <c:v>3798.13</c:v>
                </c:pt>
                <c:pt idx="3145">
                  <c:v>3848.89</c:v>
                </c:pt>
                <c:pt idx="3146">
                  <c:v>3819.15</c:v>
                </c:pt>
                <c:pt idx="3147">
                  <c:v>3804.79</c:v>
                </c:pt>
                <c:pt idx="3148">
                  <c:v>3827.68</c:v>
                </c:pt>
                <c:pt idx="3149">
                  <c:v>3836.75</c:v>
                </c:pt>
                <c:pt idx="3150">
                  <c:v>3842.99</c:v>
                </c:pt>
                <c:pt idx="3151">
                  <c:v>3809.5</c:v>
                </c:pt>
                <c:pt idx="3152">
                  <c:v>3722.8</c:v>
                </c:pt>
                <c:pt idx="3153">
                  <c:v>3863.66</c:v>
                </c:pt>
                <c:pt idx="3154">
                  <c:v>3875.54</c:v>
                </c:pt>
                <c:pt idx="3155">
                  <c:v>3888.46</c:v>
                </c:pt>
                <c:pt idx="3156">
                  <c:v>3854.17</c:v>
                </c:pt>
                <c:pt idx="3157">
                  <c:v>3929.49</c:v>
                </c:pt>
                <c:pt idx="3158">
                  <c:v>3933.73</c:v>
                </c:pt>
                <c:pt idx="3159">
                  <c:v>3880.38</c:v>
                </c:pt>
                <c:pt idx="3160">
                  <c:v>3894.65</c:v>
                </c:pt>
                <c:pt idx="3161">
                  <c:v>3877.17</c:v>
                </c:pt>
                <c:pt idx="3162">
                  <c:v>3882.53</c:v>
                </c:pt>
                <c:pt idx="3163">
                  <c:v>3921.25</c:v>
                </c:pt>
                <c:pt idx="3164">
                  <c:v>4024.3</c:v>
                </c:pt>
                <c:pt idx="3165">
                  <c:v>4003.04</c:v>
                </c:pt>
                <c:pt idx="3166">
                  <c:v>3992.31</c:v>
                </c:pt>
                <c:pt idx="3167">
                  <c:v>4017.6</c:v>
                </c:pt>
                <c:pt idx="3168">
                  <c:v>4056.15</c:v>
                </c:pt>
                <c:pt idx="3169">
                  <c:v>3999.55</c:v>
                </c:pt>
                <c:pt idx="3170">
                  <c:v>4004.08</c:v>
                </c:pt>
                <c:pt idx="3171">
                  <c:v>4002.65</c:v>
                </c:pt>
                <c:pt idx="3172">
                  <c:v>3991.24</c:v>
                </c:pt>
                <c:pt idx="3173">
                  <c:v>3923.32</c:v>
                </c:pt>
                <c:pt idx="3174">
                  <c:v>3932.69</c:v>
                </c:pt>
                <c:pt idx="3175">
                  <c:v>4032.15</c:v>
                </c:pt>
                <c:pt idx="3176">
                  <c:v>4033.59</c:v>
                </c:pt>
                <c:pt idx="3177">
                  <c:v>4103.18</c:v>
                </c:pt>
                <c:pt idx="3178">
                  <c:v>4109.42</c:v>
                </c:pt>
                <c:pt idx="3179">
                  <c:v>4112.79</c:v>
                </c:pt>
                <c:pt idx="3180">
                  <c:v>4147.91</c:v>
                </c:pt>
                <c:pt idx="3181">
                  <c:v>4804.3599999999997</c:v>
                </c:pt>
                <c:pt idx="3182">
                  <c:v>5180.17</c:v>
                </c:pt>
                <c:pt idx="3183">
                  <c:v>4939.49</c:v>
                </c:pt>
                <c:pt idx="3184">
                  <c:v>5019.3900000000003</c:v>
                </c:pt>
                <c:pt idx="3185">
                  <c:v>5023.3100000000004</c:v>
                </c:pt>
                <c:pt idx="3186">
                  <c:v>5169.4799999999996</c:v>
                </c:pt>
                <c:pt idx="3187">
                  <c:v>5284.83</c:v>
                </c:pt>
                <c:pt idx="3188">
                  <c:v>5227.49</c:v>
                </c:pt>
                <c:pt idx="3189">
                  <c:v>5298.01</c:v>
                </c:pt>
                <c:pt idx="3190">
                  <c:v>5032.62</c:v>
                </c:pt>
                <c:pt idx="3191">
                  <c:v>5069.53</c:v>
                </c:pt>
                <c:pt idx="3192">
                  <c:v>5088.84</c:v>
                </c:pt>
                <c:pt idx="3193">
                  <c:v>5113.97</c:v>
                </c:pt>
                <c:pt idx="3194">
                  <c:v>5029.6400000000003</c:v>
                </c:pt>
                <c:pt idx="3195">
                  <c:v>5213.6099999999997</c:v>
                </c:pt>
                <c:pt idx="3196">
                  <c:v>5243.88</c:v>
                </c:pt>
                <c:pt idx="3197">
                  <c:v>5301.93</c:v>
                </c:pt>
                <c:pt idx="3198">
                  <c:v>5279.29</c:v>
                </c:pt>
                <c:pt idx="3199">
                  <c:v>5284.69</c:v>
                </c:pt>
                <c:pt idx="3200">
                  <c:v>5283.02</c:v>
                </c:pt>
                <c:pt idx="3201">
                  <c:v>5396.25</c:v>
                </c:pt>
                <c:pt idx="3202">
                  <c:v>5578.81</c:v>
                </c:pt>
                <c:pt idx="3203">
                  <c:v>5445.35</c:v>
                </c:pt>
                <c:pt idx="3204">
                  <c:v>5404.27</c:v>
                </c:pt>
                <c:pt idx="3205">
                  <c:v>5213.78</c:v>
                </c:pt>
                <c:pt idx="3206">
                  <c:v>5267.63</c:v>
                </c:pt>
                <c:pt idx="3207">
                  <c:v>5257.42</c:v>
                </c:pt>
                <c:pt idx="3208">
                  <c:v>5212.71</c:v>
                </c:pt>
                <c:pt idx="3209">
                  <c:v>5349.44</c:v>
                </c:pt>
                <c:pt idx="3210">
                  <c:v>5372.51</c:v>
                </c:pt>
                <c:pt idx="3211">
                  <c:v>5509.88</c:v>
                </c:pt>
                <c:pt idx="3212">
                  <c:v>5792.81</c:v>
                </c:pt>
                <c:pt idx="3213">
                  <c:v>5849.07</c:v>
                </c:pt>
                <c:pt idx="3214">
                  <c:v>5825.53</c:v>
                </c:pt>
                <c:pt idx="3215">
                  <c:v>5758.68</c:v>
                </c:pt>
                <c:pt idx="3216">
                  <c:v>5954.68</c:v>
                </c:pt>
                <c:pt idx="3217">
                  <c:v>5957.23</c:v>
                </c:pt>
                <c:pt idx="3218">
                  <c:v>6141.17</c:v>
                </c:pt>
                <c:pt idx="3219">
                  <c:v>6348.83</c:v>
                </c:pt>
                <c:pt idx="3220">
                  <c:v>7051.17</c:v>
                </c:pt>
                <c:pt idx="3221">
                  <c:v>7142.78</c:v>
                </c:pt>
                <c:pt idx="3222">
                  <c:v>8077.11</c:v>
                </c:pt>
                <c:pt idx="3223">
                  <c:v>7774.89</c:v>
                </c:pt>
                <c:pt idx="3224">
                  <c:v>8134.39</c:v>
                </c:pt>
                <c:pt idx="3225">
                  <c:v>7926.75</c:v>
                </c:pt>
                <c:pt idx="3226">
                  <c:v>7264.88</c:v>
                </c:pt>
                <c:pt idx="3227">
                  <c:v>7340.6</c:v>
                </c:pt>
                <c:pt idx="3228">
                  <c:v>8077.95</c:v>
                </c:pt>
                <c:pt idx="3229">
                  <c:v>8047.58</c:v>
                </c:pt>
                <c:pt idx="3230">
                  <c:v>7994.35</c:v>
                </c:pt>
                <c:pt idx="3231">
                  <c:v>7676.98</c:v>
                </c:pt>
                <c:pt idx="3232">
                  <c:v>7911.74</c:v>
                </c:pt>
                <c:pt idx="3233">
                  <c:v>8060.44</c:v>
                </c:pt>
                <c:pt idx="3234">
                  <c:v>8044.14</c:v>
                </c:pt>
                <c:pt idx="3235">
                  <c:v>8644.7999999999993</c:v>
                </c:pt>
                <c:pt idx="3236">
                  <c:v>8806.4</c:v>
                </c:pt>
                <c:pt idx="3237">
                  <c:v>8709.4500000000007</c:v>
                </c:pt>
                <c:pt idx="3238">
                  <c:v>8661.44</c:v>
                </c:pt>
                <c:pt idx="3239">
                  <c:v>8217.67</c:v>
                </c:pt>
                <c:pt idx="3240">
                  <c:v>8524.49</c:v>
                </c:pt>
                <c:pt idx="3241">
                  <c:v>8594.26</c:v>
                </c:pt>
                <c:pt idx="3242">
                  <c:v>8708.33</c:v>
                </c:pt>
                <c:pt idx="3243">
                  <c:v>8480.49</c:v>
                </c:pt>
                <c:pt idx="3244">
                  <c:v>7505.24</c:v>
                </c:pt>
                <c:pt idx="3245">
                  <c:v>7742.17</c:v>
                </c:pt>
                <c:pt idx="3246">
                  <c:v>7743.92</c:v>
                </c:pt>
                <c:pt idx="3247">
                  <c:v>7957.43</c:v>
                </c:pt>
                <c:pt idx="3248">
                  <c:v>7894.64</c:v>
                </c:pt>
                <c:pt idx="3249">
                  <c:v>7649.37</c:v>
                </c:pt>
                <c:pt idx="3250">
                  <c:v>7949.75</c:v>
                </c:pt>
                <c:pt idx="3251">
                  <c:v>7914.06</c:v>
                </c:pt>
                <c:pt idx="3252">
                  <c:v>8153.87</c:v>
                </c:pt>
                <c:pt idx="3253">
                  <c:v>8311.8700000000008</c:v>
                </c:pt>
                <c:pt idx="3254">
                  <c:v>8615.91</c:v>
                </c:pt>
                <c:pt idx="3255">
                  <c:v>8822.41</c:v>
                </c:pt>
                <c:pt idx="3256">
                  <c:v>9037.8799999999992</c:v>
                </c:pt>
                <c:pt idx="3257">
                  <c:v>9289.34</c:v>
                </c:pt>
                <c:pt idx="3258">
                  <c:v>9012.33</c:v>
                </c:pt>
                <c:pt idx="3259">
                  <c:v>9227.2099999999991</c:v>
                </c:pt>
                <c:pt idx="3260">
                  <c:v>9522.08</c:v>
                </c:pt>
                <c:pt idx="3261">
                  <c:v>9927.7099999999991</c:v>
                </c:pt>
                <c:pt idx="3262">
                  <c:v>10594.33</c:v>
                </c:pt>
                <c:pt idx="3263">
                  <c:v>10949.62</c:v>
                </c:pt>
                <c:pt idx="3264">
                  <c:v>10939.91</c:v>
                </c:pt>
                <c:pt idx="3265">
                  <c:v>11551.72</c:v>
                </c:pt>
                <c:pt idx="3266">
                  <c:v>12431.82</c:v>
                </c:pt>
                <c:pt idx="3267">
                  <c:v>10747.18</c:v>
                </c:pt>
                <c:pt idx="3268">
                  <c:v>12273.44</c:v>
                </c:pt>
                <c:pt idx="3269">
                  <c:v>11944.37</c:v>
                </c:pt>
                <c:pt idx="3270">
                  <c:v>11285.58</c:v>
                </c:pt>
                <c:pt idx="3271">
                  <c:v>10583.24</c:v>
                </c:pt>
                <c:pt idx="3272">
                  <c:v>10689.5</c:v>
                </c:pt>
                <c:pt idx="3273">
                  <c:v>11409.87</c:v>
                </c:pt>
                <c:pt idx="3274">
                  <c:v>11583.04</c:v>
                </c:pt>
                <c:pt idx="3275">
                  <c:v>11078.43</c:v>
                </c:pt>
                <c:pt idx="3276">
                  <c:v>11194.36</c:v>
                </c:pt>
                <c:pt idx="3277">
                  <c:v>11538.22</c:v>
                </c:pt>
                <c:pt idx="3278">
                  <c:v>12339.49</c:v>
                </c:pt>
                <c:pt idx="3279">
                  <c:v>12554.47</c:v>
                </c:pt>
                <c:pt idx="3280">
                  <c:v>11935.36</c:v>
                </c:pt>
                <c:pt idx="3281">
                  <c:v>11302.49</c:v>
                </c:pt>
                <c:pt idx="3282">
                  <c:v>11800.49</c:v>
                </c:pt>
                <c:pt idx="3283">
                  <c:v>11024.69</c:v>
                </c:pt>
                <c:pt idx="3284">
                  <c:v>10664.41</c:v>
                </c:pt>
                <c:pt idx="3285">
                  <c:v>10749.7</c:v>
                </c:pt>
                <c:pt idx="3286">
                  <c:v>9644.9699999999993</c:v>
                </c:pt>
                <c:pt idx="3287">
                  <c:v>9824.56</c:v>
                </c:pt>
                <c:pt idx="3288">
                  <c:v>10595.82</c:v>
                </c:pt>
                <c:pt idx="3289">
                  <c:v>10563.13</c:v>
                </c:pt>
                <c:pt idx="3290">
                  <c:v>10957.97</c:v>
                </c:pt>
                <c:pt idx="3291">
                  <c:v>10568.3</c:v>
                </c:pt>
                <c:pt idx="3292">
                  <c:v>10270.43</c:v>
                </c:pt>
                <c:pt idx="3293">
                  <c:v>10125.24</c:v>
                </c:pt>
                <c:pt idx="3294">
                  <c:v>9778.32</c:v>
                </c:pt>
                <c:pt idx="3295">
                  <c:v>9899.11</c:v>
                </c:pt>
                <c:pt idx="3296">
                  <c:v>9835.18</c:v>
                </c:pt>
                <c:pt idx="3297">
                  <c:v>9508.68</c:v>
                </c:pt>
                <c:pt idx="3298">
                  <c:v>9456.99</c:v>
                </c:pt>
                <c:pt idx="3299">
                  <c:v>9504.7800000000007</c:v>
                </c:pt>
                <c:pt idx="3300">
                  <c:v>9586.19</c:v>
                </c:pt>
                <c:pt idx="3301">
                  <c:v>10050.299999999999</c:v>
                </c:pt>
                <c:pt idx="3302">
                  <c:v>10419.32</c:v>
                </c:pt>
                <c:pt idx="3303">
                  <c:v>10427.799999999999</c:v>
                </c:pt>
                <c:pt idx="3304">
                  <c:v>10835.25</c:v>
                </c:pt>
                <c:pt idx="3305">
                  <c:v>10966.15</c:v>
                </c:pt>
                <c:pt idx="3306">
                  <c:v>11736.44</c:v>
                </c:pt>
                <c:pt idx="3307">
                  <c:v>11373.26</c:v>
                </c:pt>
                <c:pt idx="3308">
                  <c:v>11938.18</c:v>
                </c:pt>
                <c:pt idx="3309">
                  <c:v>11720.99</c:v>
                </c:pt>
                <c:pt idx="3310">
                  <c:v>11918.17</c:v>
                </c:pt>
                <c:pt idx="3311">
                  <c:v>11303.51</c:v>
                </c:pt>
                <c:pt idx="3312">
                  <c:v>11504.72</c:v>
                </c:pt>
                <c:pt idx="3313">
                  <c:v>11393.48</c:v>
                </c:pt>
                <c:pt idx="3314">
                  <c:v>10874.59</c:v>
                </c:pt>
                <c:pt idx="3315">
                  <c:v>10193.32</c:v>
                </c:pt>
                <c:pt idx="3316">
                  <c:v>10341.030000000001</c:v>
                </c:pt>
                <c:pt idx="3317">
                  <c:v>10447.58</c:v>
                </c:pt>
                <c:pt idx="3318">
                  <c:v>10142.959999999999</c:v>
                </c:pt>
                <c:pt idx="3319">
                  <c:v>10424.56</c:v>
                </c:pt>
                <c:pt idx="3320">
                  <c:v>10722.74</c:v>
                </c:pt>
                <c:pt idx="3321">
                  <c:v>10796.13</c:v>
                </c:pt>
                <c:pt idx="3322">
                  <c:v>10054.33</c:v>
                </c:pt>
                <c:pt idx="3323">
                  <c:v>10141.549999999999</c:v>
                </c:pt>
                <c:pt idx="3324">
                  <c:v>10423.89</c:v>
                </c:pt>
                <c:pt idx="3325">
                  <c:v>10076.27</c:v>
                </c:pt>
                <c:pt idx="3326">
                  <c:v>10003.61</c:v>
                </c:pt>
                <c:pt idx="3327">
                  <c:v>10269.92</c:v>
                </c:pt>
                <c:pt idx="3328">
                  <c:v>10144.06</c:v>
                </c:pt>
                <c:pt idx="3329">
                  <c:v>9728.75</c:v>
                </c:pt>
                <c:pt idx="3330">
                  <c:v>9519.5499999999993</c:v>
                </c:pt>
                <c:pt idx="3331">
                  <c:v>9598.6</c:v>
                </c:pt>
                <c:pt idx="3332">
                  <c:v>9676.2800000000007</c:v>
                </c:pt>
                <c:pt idx="3333">
                  <c:v>9711.99</c:v>
                </c:pt>
                <c:pt idx="3334">
                  <c:v>10398.65</c:v>
                </c:pt>
                <c:pt idx="3335">
                  <c:v>10698.73</c:v>
                </c:pt>
                <c:pt idx="3336">
                  <c:v>10666.9</c:v>
                </c:pt>
                <c:pt idx="3337">
                  <c:v>10559.76</c:v>
                </c:pt>
                <c:pt idx="3338">
                  <c:v>10426.52</c:v>
                </c:pt>
                <c:pt idx="3339">
                  <c:v>10531.56</c:v>
                </c:pt>
                <c:pt idx="3340">
                  <c:v>10423.59</c:v>
                </c:pt>
                <c:pt idx="3341">
                  <c:v>10289.209999999999</c:v>
                </c:pt>
                <c:pt idx="3342">
                  <c:v>10106.370000000001</c:v>
                </c:pt>
                <c:pt idx="3343">
                  <c:v>10174.91</c:v>
                </c:pt>
                <c:pt idx="3344">
                  <c:v>10418.879999999999</c:v>
                </c:pt>
                <c:pt idx="3345">
                  <c:v>10308.09</c:v>
                </c:pt>
                <c:pt idx="3346">
                  <c:v>10398.89</c:v>
                </c:pt>
                <c:pt idx="3347">
                  <c:v>10305.35</c:v>
                </c:pt>
                <c:pt idx="3348">
                  <c:v>10317.11</c:v>
                </c:pt>
                <c:pt idx="3349">
                  <c:v>10225.39</c:v>
                </c:pt>
                <c:pt idx="3350">
                  <c:v>10201.58</c:v>
                </c:pt>
                <c:pt idx="3351">
                  <c:v>10276.530000000001</c:v>
                </c:pt>
                <c:pt idx="3352">
                  <c:v>10119.81</c:v>
                </c:pt>
                <c:pt idx="3353">
                  <c:v>9991.75</c:v>
                </c:pt>
                <c:pt idx="3354">
                  <c:v>10065.91</c:v>
                </c:pt>
                <c:pt idx="3355">
                  <c:v>9757.0499999999993</c:v>
                </c:pt>
                <c:pt idx="3356">
                  <c:v>8671.4500000000007</c:v>
                </c:pt>
                <c:pt idx="3357">
                  <c:v>8600.7000000000007</c:v>
                </c:pt>
                <c:pt idx="3358">
                  <c:v>8091.29</c:v>
                </c:pt>
                <c:pt idx="3359">
                  <c:v>8243.0400000000009</c:v>
                </c:pt>
                <c:pt idx="3360">
                  <c:v>8157.31</c:v>
                </c:pt>
                <c:pt idx="3361">
                  <c:v>8060.48</c:v>
                </c:pt>
                <c:pt idx="3362">
                  <c:v>8268.58</c:v>
                </c:pt>
                <c:pt idx="3363">
                  <c:v>8326.56</c:v>
                </c:pt>
                <c:pt idx="3364">
                  <c:v>8281.99</c:v>
                </c:pt>
                <c:pt idx="3365">
                  <c:v>8196.2000000000007</c:v>
                </c:pt>
                <c:pt idx="3366">
                  <c:v>8194.08</c:v>
                </c:pt>
                <c:pt idx="3367">
                  <c:v>8170.43</c:v>
                </c:pt>
                <c:pt idx="3368">
                  <c:v>7941.72</c:v>
                </c:pt>
                <c:pt idx="3369">
                  <c:v>8213.83</c:v>
                </c:pt>
                <c:pt idx="3370">
                  <c:v>8174.53</c:v>
                </c:pt>
                <c:pt idx="3371">
                  <c:v>8568.1</c:v>
                </c:pt>
                <c:pt idx="3372">
                  <c:v>8576.18</c:v>
                </c:pt>
                <c:pt idx="3373">
                  <c:v>8327.4699999999993</c:v>
                </c:pt>
                <c:pt idx="3374">
                  <c:v>8360.2900000000009</c:v>
                </c:pt>
                <c:pt idx="3375">
                  <c:v>8463.4</c:v>
                </c:pt>
                <c:pt idx="3376">
                  <c:v>8323.84</c:v>
                </c:pt>
                <c:pt idx="3377">
                  <c:v>8164.06</c:v>
                </c:pt>
                <c:pt idx="3378">
                  <c:v>7989.45</c:v>
                </c:pt>
                <c:pt idx="3379">
                  <c:v>8086.75</c:v>
                </c:pt>
                <c:pt idx="3380">
                  <c:v>7964.82</c:v>
                </c:pt>
                <c:pt idx="3381">
                  <c:v>7974.74</c:v>
                </c:pt>
                <c:pt idx="3382">
                  <c:v>8221.14</c:v>
                </c:pt>
                <c:pt idx="3383">
                  <c:v>8229.02</c:v>
                </c:pt>
                <c:pt idx="3384">
                  <c:v>8114.43</c:v>
                </c:pt>
                <c:pt idx="3385">
                  <c:v>7447.06</c:v>
                </c:pt>
                <c:pt idx="3386">
                  <c:v>7463.66</c:v>
                </c:pt>
                <c:pt idx="3387">
                  <c:v>8607.31</c:v>
                </c:pt>
                <c:pt idx="3388">
                  <c:v>9251.98</c:v>
                </c:pt>
                <c:pt idx="3389">
                  <c:v>9573.31</c:v>
                </c:pt>
                <c:pt idx="3390">
                  <c:v>9466.2800000000007</c:v>
                </c:pt>
                <c:pt idx="3391">
                  <c:v>9465.9599999999991</c:v>
                </c:pt>
                <c:pt idx="3392">
                  <c:v>9233.6299999999992</c:v>
                </c:pt>
                <c:pt idx="3393">
                  <c:v>9135.1299999999992</c:v>
                </c:pt>
                <c:pt idx="3394">
                  <c:v>9233.3799999999992</c:v>
                </c:pt>
                <c:pt idx="3395">
                  <c:v>9315.2900000000009</c:v>
                </c:pt>
                <c:pt idx="3396">
                  <c:v>9233.74</c:v>
                </c:pt>
                <c:pt idx="3397">
                  <c:v>9400.36</c:v>
                </c:pt>
                <c:pt idx="3398">
                  <c:v>9345.2099999999991</c:v>
                </c:pt>
                <c:pt idx="3399">
                  <c:v>9349.77</c:v>
                </c:pt>
                <c:pt idx="3400">
                  <c:v>9238.33</c:v>
                </c:pt>
                <c:pt idx="3401">
                  <c:v>8815.92</c:v>
                </c:pt>
                <c:pt idx="3402">
                  <c:v>8829.7099999999991</c:v>
                </c:pt>
                <c:pt idx="3403">
                  <c:v>9099.11</c:v>
                </c:pt>
                <c:pt idx="3404">
                  <c:v>8722.51</c:v>
                </c:pt>
                <c:pt idx="3405">
                  <c:v>8779.07</c:v>
                </c:pt>
                <c:pt idx="3406">
                  <c:v>8765.9</c:v>
                </c:pt>
                <c:pt idx="3407">
                  <c:v>8660.65</c:v>
                </c:pt>
                <c:pt idx="3408">
                  <c:v>8514.2099999999991</c:v>
                </c:pt>
                <c:pt idx="3409">
                  <c:v>8495.65</c:v>
                </c:pt>
                <c:pt idx="3410">
                  <c:v>8555.82</c:v>
                </c:pt>
                <c:pt idx="3411">
                  <c:v>8218.7800000000007</c:v>
                </c:pt>
                <c:pt idx="3412">
                  <c:v>8142.49</c:v>
                </c:pt>
                <c:pt idx="3413">
                  <c:v>8098.46</c:v>
                </c:pt>
                <c:pt idx="3414">
                  <c:v>7631.28</c:v>
                </c:pt>
                <c:pt idx="3415">
                  <c:v>7282.83</c:v>
                </c:pt>
                <c:pt idx="3416">
                  <c:v>7327.02</c:v>
                </c:pt>
                <c:pt idx="3417">
                  <c:v>7057.84</c:v>
                </c:pt>
                <c:pt idx="3418">
                  <c:v>7224.46</c:v>
                </c:pt>
                <c:pt idx="3419">
                  <c:v>7158.25</c:v>
                </c:pt>
                <c:pt idx="3420">
                  <c:v>7553.51</c:v>
                </c:pt>
                <c:pt idx="3421">
                  <c:v>7403.75</c:v>
                </c:pt>
                <c:pt idx="3422">
                  <c:v>7751.55</c:v>
                </c:pt>
                <c:pt idx="3423">
                  <c:v>7567.19</c:v>
                </c:pt>
                <c:pt idx="3424">
                  <c:v>7404.17</c:v>
                </c:pt>
                <c:pt idx="3425">
                  <c:v>7350.45</c:v>
                </c:pt>
                <c:pt idx="3426">
                  <c:v>7329.16</c:v>
                </c:pt>
                <c:pt idx="3427">
                  <c:v>7225.78</c:v>
                </c:pt>
                <c:pt idx="3428">
                  <c:v>7413.96</c:v>
                </c:pt>
                <c:pt idx="3429">
                  <c:v>7537.64</c:v>
                </c:pt>
                <c:pt idx="3430">
                  <c:v>7547.91</c:v>
                </c:pt>
                <c:pt idx="3431">
                  <c:v>7573.33</c:v>
                </c:pt>
                <c:pt idx="3432">
                  <c:v>7349.5</c:v>
                </c:pt>
                <c:pt idx="3433">
                  <c:v>7252.82</c:v>
                </c:pt>
                <c:pt idx="3434">
                  <c:v>7213.93</c:v>
                </c:pt>
                <c:pt idx="3435">
                  <c:v>7203.83</c:v>
                </c:pt>
                <c:pt idx="3436">
                  <c:v>7250.99</c:v>
                </c:pt>
                <c:pt idx="3437">
                  <c:v>7104.33</c:v>
                </c:pt>
                <c:pt idx="3438">
                  <c:v>7137.45</c:v>
                </c:pt>
                <c:pt idx="3439">
                  <c:v>6907.15</c:v>
                </c:pt>
                <c:pt idx="3440">
                  <c:v>6605.21</c:v>
                </c:pt>
                <c:pt idx="3441">
                  <c:v>7367.05</c:v>
                </c:pt>
                <c:pt idx="3442">
                  <c:v>7164.23</c:v>
                </c:pt>
                <c:pt idx="3443">
                  <c:v>7211.61</c:v>
                </c:pt>
                <c:pt idx="3444">
                  <c:v>7167.17</c:v>
                </c:pt>
                <c:pt idx="3445">
                  <c:v>7416.47</c:v>
                </c:pt>
                <c:pt idx="3446">
                  <c:v>7301.59</c:v>
                </c:pt>
                <c:pt idx="3447">
                  <c:v>7252.81</c:v>
                </c:pt>
                <c:pt idx="3448">
                  <c:v>7227.48</c:v>
                </c:pt>
                <c:pt idx="3449">
                  <c:v>7209.49</c:v>
                </c:pt>
                <c:pt idx="3450">
                  <c:v>7249.33</c:v>
                </c:pt>
                <c:pt idx="3451">
                  <c:v>7326.37</c:v>
                </c:pt>
                <c:pt idx="3452">
                  <c:v>7410.48</c:v>
                </c:pt>
                <c:pt idx="3453">
                  <c:v>7272.75</c:v>
                </c:pt>
                <c:pt idx="3454">
                  <c:v>7189.43</c:v>
                </c:pt>
                <c:pt idx="3455">
                  <c:v>7211.21</c:v>
                </c:pt>
                <c:pt idx="3456">
                  <c:v>6979.07</c:v>
                </c:pt>
                <c:pt idx="3457">
                  <c:v>7307.53</c:v>
                </c:pt>
                <c:pt idx="3458">
                  <c:v>7353.26</c:v>
                </c:pt>
                <c:pt idx="3459">
                  <c:v>7355.25</c:v>
                </c:pt>
                <c:pt idx="3460">
                  <c:v>7727.39</c:v>
                </c:pt>
                <c:pt idx="3461">
                  <c:v>8041.89</c:v>
                </c:pt>
                <c:pt idx="3462">
                  <c:v>8068.51</c:v>
                </c:pt>
                <c:pt idx="3463">
                  <c:v>7810.08</c:v>
                </c:pt>
                <c:pt idx="3464">
                  <c:v>8089.62</c:v>
                </c:pt>
                <c:pt idx="3465">
                  <c:v>8076.12</c:v>
                </c:pt>
                <c:pt idx="3466">
                  <c:v>8155.78</c:v>
                </c:pt>
                <c:pt idx="3467">
                  <c:v>8122.41</c:v>
                </c:pt>
                <c:pt idx="3468">
                  <c:v>8746.92</c:v>
                </c:pt>
                <c:pt idx="3469">
                  <c:v>8846.82</c:v>
                </c:pt>
                <c:pt idx="3470">
                  <c:v>8714.3700000000008</c:v>
                </c:pt>
                <c:pt idx="3471">
                  <c:v>8924.98</c:v>
                </c:pt>
                <c:pt idx="3472">
                  <c:v>8941.74</c:v>
                </c:pt>
                <c:pt idx="3473">
                  <c:v>8636.4500000000007</c:v>
                </c:pt>
                <c:pt idx="3474">
                  <c:v>8653.09</c:v>
                </c:pt>
                <c:pt idx="3475">
                  <c:v>8714.7199999999993</c:v>
                </c:pt>
                <c:pt idx="3476">
                  <c:v>8647.09</c:v>
                </c:pt>
                <c:pt idx="3477">
                  <c:v>8402.73</c:v>
                </c:pt>
                <c:pt idx="3478">
                  <c:v>8455.93</c:v>
                </c:pt>
                <c:pt idx="3479">
                  <c:v>8349.44</c:v>
                </c:pt>
                <c:pt idx="3480">
                  <c:v>8564.3799999999992</c:v>
                </c:pt>
                <c:pt idx="3481">
                  <c:v>8896.41</c:v>
                </c:pt>
                <c:pt idx="3482">
                  <c:v>9142.73</c:v>
                </c:pt>
                <c:pt idx="3483">
                  <c:v>9329.68</c:v>
                </c:pt>
                <c:pt idx="3484">
                  <c:v>9554.64</c:v>
                </c:pt>
                <c:pt idx="3485">
                  <c:v>9397.1200000000008</c:v>
                </c:pt>
                <c:pt idx="3486">
                  <c:v>9372.7800000000007</c:v>
                </c:pt>
                <c:pt idx="3487">
                  <c:v>9392.9699999999993</c:v>
                </c:pt>
                <c:pt idx="3488">
                  <c:v>9273.94</c:v>
                </c:pt>
                <c:pt idx="3489">
                  <c:v>9180.92</c:v>
                </c:pt>
                <c:pt idx="3490">
                  <c:v>9622.73</c:v>
                </c:pt>
                <c:pt idx="3491">
                  <c:v>9677.8799999999992</c:v>
                </c:pt>
                <c:pt idx="3492">
                  <c:v>9792.7999999999993</c:v>
                </c:pt>
                <c:pt idx="3493">
                  <c:v>9914.39</c:v>
                </c:pt>
                <c:pt idx="3494">
                  <c:v>10113.049999999999</c:v>
                </c:pt>
                <c:pt idx="3495">
                  <c:v>9839.5300000000007</c:v>
                </c:pt>
                <c:pt idx="3496">
                  <c:v>10229.9</c:v>
                </c:pt>
                <c:pt idx="3497">
                  <c:v>10353.92</c:v>
                </c:pt>
                <c:pt idx="3498">
                  <c:v>10214.64</c:v>
                </c:pt>
                <c:pt idx="3499">
                  <c:v>10364.16</c:v>
                </c:pt>
                <c:pt idx="3500">
                  <c:v>9924.81</c:v>
                </c:pt>
                <c:pt idx="3501">
                  <c:v>9872.16</c:v>
                </c:pt>
                <c:pt idx="3502">
                  <c:v>9636.2999999999993</c:v>
                </c:pt>
                <c:pt idx="3503">
                  <c:v>10181.530000000001</c:v>
                </c:pt>
                <c:pt idx="3504">
                  <c:v>9691.02</c:v>
                </c:pt>
                <c:pt idx="3505">
                  <c:v>9628.5499999999993</c:v>
                </c:pt>
                <c:pt idx="3506">
                  <c:v>9677.7000000000007</c:v>
                </c:pt>
                <c:pt idx="3507">
                  <c:v>9686.48</c:v>
                </c:pt>
                <c:pt idx="3508">
                  <c:v>9925.76</c:v>
                </c:pt>
                <c:pt idx="3509">
                  <c:v>9650.26</c:v>
                </c:pt>
                <c:pt idx="3510">
                  <c:v>9388.3700000000008</c:v>
                </c:pt>
                <c:pt idx="3511">
                  <c:v>8798.2199999999993</c:v>
                </c:pt>
                <c:pt idx="3512">
                  <c:v>8805.91</c:v>
                </c:pt>
                <c:pt idx="3513">
                  <c:v>8796.17</c:v>
                </c:pt>
                <c:pt idx="3514">
                  <c:v>8655.5</c:v>
                </c:pt>
                <c:pt idx="3515">
                  <c:v>8565.58</c:v>
                </c:pt>
                <c:pt idx="3516">
                  <c:v>8941.39</c:v>
                </c:pt>
                <c:pt idx="3517">
                  <c:v>8792.8700000000008</c:v>
                </c:pt>
                <c:pt idx="3518">
                  <c:v>8765.4699999999993</c:v>
                </c:pt>
                <c:pt idx="3519">
                  <c:v>9082.7999999999993</c:v>
                </c:pt>
                <c:pt idx="3520">
                  <c:v>9125.93</c:v>
                </c:pt>
                <c:pt idx="3521">
                  <c:v>8945.86</c:v>
                </c:pt>
                <c:pt idx="3522">
                  <c:v>8194.35</c:v>
                </c:pt>
                <c:pt idx="3523">
                  <c:v>7894.55</c:v>
                </c:pt>
                <c:pt idx="3524">
                  <c:v>7972.45</c:v>
                </c:pt>
                <c:pt idx="3525">
                  <c:v>7983.29</c:v>
                </c:pt>
                <c:pt idx="3526">
                  <c:v>5804.22</c:v>
                </c:pt>
                <c:pt idx="3527">
                  <c:v>5664.34</c:v>
                </c:pt>
                <c:pt idx="3528">
                  <c:v>5292.41</c:v>
                </c:pt>
                <c:pt idx="3529">
                  <c:v>5362.88</c:v>
                </c:pt>
                <c:pt idx="3530">
                  <c:v>4945.0200000000004</c:v>
                </c:pt>
                <c:pt idx="3531" formatCode="General">
                  <c:v>5464</c:v>
                </c:pt>
                <c:pt idx="3532">
                  <c:v>5364.51</c:v>
                </c:pt>
                <c:pt idx="3533">
                  <c:v>6300.94</c:v>
                </c:pt>
                <c:pt idx="3534">
                  <c:v>6192.29</c:v>
                </c:pt>
                <c:pt idx="3535">
                  <c:v>6175.12</c:v>
                </c:pt>
                <c:pt idx="3536">
                  <c:v>5884.5</c:v>
                </c:pt>
                <c:pt idx="3537">
                  <c:v>6469.2</c:v>
                </c:pt>
                <c:pt idx="3538">
                  <c:v>6786.43</c:v>
                </c:pt>
                <c:pt idx="3539">
                  <c:v>6676.03</c:v>
                </c:pt>
                <c:pt idx="3540">
                  <c:v>6726.52</c:v>
                </c:pt>
                <c:pt idx="3541">
                  <c:v>6685.97</c:v>
                </c:pt>
                <c:pt idx="3542">
                  <c:v>6229.96</c:v>
                </c:pt>
                <c:pt idx="3543">
                  <c:v>5914.65</c:v>
                </c:pt>
                <c:pt idx="3544">
                  <c:v>6545.53</c:v>
                </c:pt>
                <c:pt idx="3545">
                  <c:v>6458.95</c:v>
                </c:pt>
                <c:pt idx="3546">
                  <c:v>6376.67</c:v>
                </c:pt>
                <c:pt idx="3547">
                  <c:v>6844.73</c:v>
                </c:pt>
                <c:pt idx="3548">
                  <c:v>6738.37</c:v>
                </c:pt>
                <c:pt idx="3549">
                  <c:v>6878.93</c:v>
                </c:pt>
                <c:pt idx="3550">
                  <c:v>6768.56</c:v>
                </c:pt>
                <c:pt idx="3551">
                  <c:v>7299.91</c:v>
                </c:pt>
                <c:pt idx="3552">
                  <c:v>7185.13</c:v>
                </c:pt>
                <c:pt idx="3553">
                  <c:v>7334.54</c:v>
                </c:pt>
                <c:pt idx="3554">
                  <c:v>7317.62</c:v>
                </c:pt>
                <c:pt idx="3555">
                  <c:v>6906.14</c:v>
                </c:pt>
                <c:pt idx="3556">
                  <c:v>6874.99</c:v>
                </c:pt>
                <c:pt idx="3557">
                  <c:v>7131.02</c:v>
                </c:pt>
                <c:pt idx="3558">
                  <c:v>6843.65</c:v>
                </c:pt>
                <c:pt idx="3559">
                  <c:v>6861.58</c:v>
                </c:pt>
                <c:pt idx="3560">
                  <c:v>6743.5</c:v>
                </c:pt>
                <c:pt idx="3561">
                  <c:v>7081.18</c:v>
                </c:pt>
                <c:pt idx="3562">
                  <c:v>7052.61</c:v>
                </c:pt>
                <c:pt idx="3563">
                  <c:v>7230.87</c:v>
                </c:pt>
                <c:pt idx="3564">
                  <c:v>7205.19</c:v>
                </c:pt>
                <c:pt idx="3565">
                  <c:v>6861.8</c:v>
                </c:pt>
                <c:pt idx="3566">
                  <c:v>6902.73</c:v>
                </c:pt>
                <c:pt idx="3567">
                  <c:v>7102.66</c:v>
                </c:pt>
                <c:pt idx="3568">
                  <c:v>7602.88</c:v>
                </c:pt>
                <c:pt idx="3569">
                  <c:v>7515.94</c:v>
                </c:pt>
                <c:pt idx="3570">
                  <c:v>7532.02</c:v>
                </c:pt>
                <c:pt idx="3571">
                  <c:v>7633.16</c:v>
                </c:pt>
                <c:pt idx="3572">
                  <c:v>7739.75</c:v>
                </c:pt>
                <c:pt idx="3573">
                  <c:v>7739.38</c:v>
                </c:pt>
                <c:pt idx="3574">
                  <c:v>8868.36</c:v>
                </c:pt>
                <c:pt idx="3575">
                  <c:v>8766.9699999999993</c:v>
                </c:pt>
                <c:pt idx="3576">
                  <c:v>8847.2199999999993</c:v>
                </c:pt>
                <c:pt idx="3577">
                  <c:v>8938.49</c:v>
                </c:pt>
                <c:pt idx="3578">
                  <c:v>8862.19</c:v>
                </c:pt>
                <c:pt idx="3579">
                  <c:v>8952.17</c:v>
                </c:pt>
                <c:pt idx="3580">
                  <c:v>8972.98</c:v>
                </c:pt>
                <c:pt idx="3581">
                  <c:v>9293.7099999999991</c:v>
                </c:pt>
                <c:pt idx="3582">
                  <c:v>9883.19</c:v>
                </c:pt>
                <c:pt idx="3583">
                  <c:v>10011.07</c:v>
                </c:pt>
                <c:pt idx="3584">
                  <c:v>9607.33</c:v>
                </c:pt>
                <c:pt idx="3585">
                  <c:v>8726.0300000000007</c:v>
                </c:pt>
                <c:pt idx="3586">
                  <c:v>8577.82</c:v>
                </c:pt>
                <c:pt idx="3587">
                  <c:v>8751.6200000000008</c:v>
                </c:pt>
                <c:pt idx="3588">
                  <c:v>9363.0499999999993</c:v>
                </c:pt>
                <c:pt idx="3589">
                  <c:v>9781.1200000000008</c:v>
                </c:pt>
                <c:pt idx="3590">
                  <c:v>9414.35</c:v>
                </c:pt>
                <c:pt idx="3591">
                  <c:v>9383.5300000000007</c:v>
                </c:pt>
                <c:pt idx="3592">
                  <c:v>9761.77</c:v>
                </c:pt>
                <c:pt idx="3593">
                  <c:v>9683.76</c:v>
                </c:pt>
                <c:pt idx="3594">
                  <c:v>9684.7000000000007</c:v>
                </c:pt>
                <c:pt idx="3595">
                  <c:v>9549.99</c:v>
                </c:pt>
                <c:pt idx="3596">
                  <c:v>9101.77</c:v>
                </c:pt>
                <c:pt idx="3597">
                  <c:v>9206.07</c:v>
                </c:pt>
                <c:pt idx="3598">
                  <c:v>9228.94</c:v>
                </c:pt>
                <c:pt idx="3599">
                  <c:v>9055.57</c:v>
                </c:pt>
                <c:pt idx="3600">
                  <c:v>8900.9599999999991</c:v>
                </c:pt>
                <c:pt idx="3601">
                  <c:v>8849.2000000000007</c:v>
                </c:pt>
                <c:pt idx="3602">
                  <c:v>9066.0300000000007</c:v>
                </c:pt>
                <c:pt idx="3603">
                  <c:v>9439.2099999999991</c:v>
                </c:pt>
                <c:pt idx="3604">
                  <c:v>9390.35</c:v>
                </c:pt>
                <c:pt idx="3605">
                  <c:v>9482.7000000000007</c:v>
                </c:pt>
                <c:pt idx="3606">
                  <c:v>9463.44</c:v>
                </c:pt>
                <c:pt idx="3607">
                  <c:v>9651.85</c:v>
                </c:pt>
                <c:pt idx="3608">
                  <c:v>9523.86</c:v>
                </c:pt>
                <c:pt idx="3609">
                  <c:v>9583.7099999999991</c:v>
                </c:pt>
                <c:pt idx="3610">
                  <c:v>9777.66</c:v>
                </c:pt>
                <c:pt idx="3611">
                  <c:v>9660.67</c:v>
                </c:pt>
                <c:pt idx="3612">
                  <c:v>9695.0400000000009</c:v>
                </c:pt>
                <c:pt idx="3613">
                  <c:v>9710.7900000000009</c:v>
                </c:pt>
                <c:pt idx="3614">
                  <c:v>9712.7900000000009</c:v>
                </c:pt>
                <c:pt idx="3615">
                  <c:v>9822.91</c:v>
                </c:pt>
                <c:pt idx="3616">
                  <c:v>9854.1299999999992</c:v>
                </c:pt>
                <c:pt idx="3617">
                  <c:v>9345.6200000000008</c:v>
                </c:pt>
                <c:pt idx="3618">
                  <c:v>9439.64</c:v>
                </c:pt>
                <c:pt idx="3619">
                  <c:v>9424.64</c:v>
                </c:pt>
                <c:pt idx="3620">
                  <c:v>9338.84</c:v>
                </c:pt>
                <c:pt idx="3621">
                  <c:v>9437.14</c:v>
                </c:pt>
                <c:pt idx="3622">
                  <c:v>9507.66</c:v>
                </c:pt>
                <c:pt idx="3623">
                  <c:v>9409.7999999999993</c:v>
                </c:pt>
                <c:pt idx="3624">
                  <c:v>9366.75</c:v>
                </c:pt>
                <c:pt idx="3625">
                  <c:v>9324.16</c:v>
                </c:pt>
                <c:pt idx="3626">
                  <c:v>9339.3799999999992</c:v>
                </c:pt>
                <c:pt idx="3627">
                  <c:v>9328.56</c:v>
                </c:pt>
                <c:pt idx="3628">
                  <c:v>9690.25</c:v>
                </c:pt>
                <c:pt idx="3629">
                  <c:v>9649.24</c:v>
                </c:pt>
                <c:pt idx="3630">
                  <c:v>9265.66</c:v>
                </c:pt>
                <c:pt idx="3631">
                  <c:v>9301.57</c:v>
                </c:pt>
                <c:pt idx="3632">
                  <c:v>9174.83</c:v>
                </c:pt>
                <c:pt idx="3633">
                  <c:v>9059.0300000000007</c:v>
                </c:pt>
                <c:pt idx="3634">
                  <c:v>9124.24</c:v>
                </c:pt>
                <c:pt idx="3635">
                  <c:v>9212.15</c:v>
                </c:pt>
                <c:pt idx="3636">
                  <c:v>9163.73</c:v>
                </c:pt>
                <c:pt idx="3637">
                  <c:v>9243.83</c:v>
                </c:pt>
                <c:pt idx="3638">
                  <c:v>9152.23</c:v>
                </c:pt>
                <c:pt idx="3639">
                  <c:v>9100.2000000000007</c:v>
                </c:pt>
                <c:pt idx="3640">
                  <c:v>9125.2000000000007</c:v>
                </c:pt>
                <c:pt idx="3641">
                  <c:v>9040.0499999999993</c:v>
                </c:pt>
                <c:pt idx="3642">
                  <c:v>9284.2199999999993</c:v>
                </c:pt>
                <c:pt idx="3643">
                  <c:v>9248.4500000000007</c:v>
                </c:pt>
                <c:pt idx="3644">
                  <c:v>9434.18</c:v>
                </c:pt>
                <c:pt idx="3645">
                  <c:v>9253.41</c:v>
                </c:pt>
                <c:pt idx="3646">
                  <c:v>9216.3700000000008</c:v>
                </c:pt>
                <c:pt idx="3647">
                  <c:v>9224.6</c:v>
                </c:pt>
                <c:pt idx="3648">
                  <c:v>9268.9699999999993</c:v>
                </c:pt>
                <c:pt idx="3649">
                  <c:v>9249.25</c:v>
                </c:pt>
                <c:pt idx="3650">
                  <c:v>9244.36</c:v>
                </c:pt>
                <c:pt idx="3651">
                  <c:v>9226.5499999999993</c:v>
                </c:pt>
                <c:pt idx="3652">
                  <c:v>9126.44</c:v>
                </c:pt>
                <c:pt idx="3653">
                  <c:v>9154.51</c:v>
                </c:pt>
                <c:pt idx="3654">
                  <c:v>9181.3700000000008</c:v>
                </c:pt>
                <c:pt idx="3655">
                  <c:v>9175.75</c:v>
                </c:pt>
                <c:pt idx="3656">
                  <c:v>9174.18</c:v>
                </c:pt>
                <c:pt idx="3657">
                  <c:v>9383.57</c:v>
                </c:pt>
                <c:pt idx="3658">
                  <c:v>9381.49</c:v>
                </c:pt>
                <c:pt idx="3659">
                  <c:v>9618.66</c:v>
                </c:pt>
                <c:pt idx="3660">
                  <c:v>9611.2000000000007</c:v>
                </c:pt>
                <c:pt idx="3661">
                  <c:v>9701.9500000000007</c:v>
                </c:pt>
                <c:pt idx="3662">
                  <c:v>9888.6299999999992</c:v>
                </c:pt>
                <c:pt idx="3663">
                  <c:v>11125.84</c:v>
                </c:pt>
                <c:pt idx="3664">
                  <c:v>11025.21</c:v>
                </c:pt>
                <c:pt idx="3665">
                  <c:v>11297.07</c:v>
                </c:pt>
                <c:pt idx="3666">
                  <c:v>11097.26</c:v>
                </c:pt>
                <c:pt idx="3667">
                  <c:v>11397.67</c:v>
                </c:pt>
                <c:pt idx="3668">
                  <c:v>11772.18</c:v>
                </c:pt>
                <c:pt idx="3669">
                  <c:v>11136.86</c:v>
                </c:pt>
                <c:pt idx="3670">
                  <c:v>11222.75</c:v>
                </c:pt>
                <c:pt idx="3671">
                  <c:v>11241.09</c:v>
                </c:pt>
                <c:pt idx="3672">
                  <c:v>11779.11</c:v>
                </c:pt>
                <c:pt idx="3673">
                  <c:v>11747.23</c:v>
                </c:pt>
                <c:pt idx="3674">
                  <c:v>11602.49</c:v>
                </c:pt>
                <c:pt idx="3675">
                  <c:v>11765.41</c:v>
                </c:pt>
                <c:pt idx="3676">
                  <c:v>11648.47</c:v>
                </c:pt>
                <c:pt idx="3677">
                  <c:v>11839.01</c:v>
                </c:pt>
                <c:pt idx="3678">
                  <c:v>11302.45</c:v>
                </c:pt>
                <c:pt idx="3679">
                  <c:v>11509.61</c:v>
                </c:pt>
                <c:pt idx="3680">
                  <c:v>11697.92</c:v>
                </c:pt>
                <c:pt idx="3681">
                  <c:v>11773.93</c:v>
                </c:pt>
                <c:pt idx="3682">
                  <c:v>11914.37</c:v>
                </c:pt>
                <c:pt idx="3683">
                  <c:v>11862.5</c:v>
                </c:pt>
                <c:pt idx="3684">
                  <c:v>12334.97</c:v>
                </c:pt>
                <c:pt idx="3685">
                  <c:v>12075.01</c:v>
                </c:pt>
                <c:pt idx="3686">
                  <c:v>11715.81</c:v>
                </c:pt>
                <c:pt idx="3687">
                  <c:v>11832.75</c:v>
                </c:pt>
                <c:pt idx="3688">
                  <c:v>11527.98</c:v>
                </c:pt>
                <c:pt idx="3689">
                  <c:v>11673.58</c:v>
                </c:pt>
                <c:pt idx="3690">
                  <c:v>11671.43</c:v>
                </c:pt>
                <c:pt idx="3691">
                  <c:v>11759.31</c:v>
                </c:pt>
                <c:pt idx="3692">
                  <c:v>11312.77</c:v>
                </c:pt>
                <c:pt idx="3693">
                  <c:v>11476.86</c:v>
                </c:pt>
                <c:pt idx="3694">
                  <c:v>11289.13</c:v>
                </c:pt>
                <c:pt idx="3695">
                  <c:v>11500.96</c:v>
                </c:pt>
                <c:pt idx="3696">
                  <c:v>11513.18</c:v>
                </c:pt>
                <c:pt idx="3697">
                  <c:v>11607.49</c:v>
                </c:pt>
                <c:pt idx="3698">
                  <c:v>11638.05</c:v>
                </c:pt>
                <c:pt idx="3699">
                  <c:v>12027.41</c:v>
                </c:pt>
                <c:pt idx="3700">
                  <c:v>11387.62</c:v>
                </c:pt>
                <c:pt idx="3701">
                  <c:v>10734.17</c:v>
                </c:pt>
                <c:pt idx="3702">
                  <c:v>10561.84</c:v>
                </c:pt>
                <c:pt idx="3703">
                  <c:v>10094.719999999999</c:v>
                </c:pt>
                <c:pt idx="3704">
                  <c:v>10329.049999999999</c:v>
                </c:pt>
                <c:pt idx="3705">
                  <c:v>10160.76</c:v>
                </c:pt>
                <c:pt idx="3706">
                  <c:v>10029.85</c:v>
                </c:pt>
                <c:pt idx="3707">
                  <c:v>10245.040000000001</c:v>
                </c:pt>
                <c:pt idx="3708">
                  <c:v>10351.49</c:v>
                </c:pt>
                <c:pt idx="3709">
                  <c:v>10349.1</c:v>
                </c:pt>
                <c:pt idx="3710">
                  <c:v>10455.56</c:v>
                </c:pt>
                <c:pt idx="3711">
                  <c:v>10303.68</c:v>
                </c:pt>
                <c:pt idx="3712">
                  <c:v>10717.92</c:v>
                </c:pt>
                <c:pt idx="3713">
                  <c:v>10857.6</c:v>
                </c:pt>
                <c:pt idx="3714">
                  <c:v>11018.82</c:v>
                </c:pt>
                <c:pt idx="3715">
                  <c:v>10962.52</c:v>
                </c:pt>
                <c:pt idx="3716">
                  <c:v>10942.16</c:v>
                </c:pt>
                <c:pt idx="3717">
                  <c:v>11054.46</c:v>
                </c:pt>
                <c:pt idx="3718">
                  <c:v>10876.56</c:v>
                </c:pt>
                <c:pt idx="3719">
                  <c:v>10508.75</c:v>
                </c:pt>
                <c:pt idx="3720">
                  <c:v>10550.98</c:v>
                </c:pt>
                <c:pt idx="3721">
                  <c:v>10260</c:v>
                </c:pt>
                <c:pt idx="3722">
                  <c:v>10651.58</c:v>
                </c:pt>
                <c:pt idx="3723">
                  <c:v>10752.93</c:v>
                </c:pt>
                <c:pt idx="3724">
                  <c:v>10730.61</c:v>
                </c:pt>
                <c:pt idx="3725">
                  <c:v>10726.61</c:v>
                </c:pt>
                <c:pt idx="3726">
                  <c:v>10890.12</c:v>
                </c:pt>
                <c:pt idx="3727">
                  <c:v>10770.6</c:v>
                </c:pt>
                <c:pt idx="3728">
                  <c:v>10708.3</c:v>
                </c:pt>
                <c:pt idx="3729">
                  <c:v>10592.89</c:v>
                </c:pt>
                <c:pt idx="3730">
                  <c:v>10477.16</c:v>
                </c:pt>
                <c:pt idx="3731">
                  <c:v>10578.87</c:v>
                </c:pt>
                <c:pt idx="3732">
                  <c:v>10653.73</c:v>
                </c:pt>
                <c:pt idx="3733">
                  <c:v>10743.74</c:v>
                </c:pt>
                <c:pt idx="3734">
                  <c:v>10575.41</c:v>
                </c:pt>
                <c:pt idx="3735">
                  <c:v>10663.35</c:v>
                </c:pt>
                <c:pt idx="3736">
                  <c:v>10884.82</c:v>
                </c:pt>
                <c:pt idx="3737">
                  <c:v>11059.22</c:v>
                </c:pt>
                <c:pt idx="3738">
                  <c:v>11378.03</c:v>
                </c:pt>
                <c:pt idx="3739">
                  <c:v>11328.49</c:v>
                </c:pt>
                <c:pt idx="3740">
                  <c:v>11692.18</c:v>
                </c:pt>
                <c:pt idx="3741">
                  <c:v>11454.94</c:v>
                </c:pt>
                <c:pt idx="3742">
                  <c:v>11383.87</c:v>
                </c:pt>
                <c:pt idx="3743">
                  <c:v>11505.6</c:v>
                </c:pt>
                <c:pt idx="3744">
                  <c:v>11344.58</c:v>
                </c:pt>
                <c:pt idx="3745">
                  <c:v>11349.13</c:v>
                </c:pt>
                <c:pt idx="3746">
                  <c:v>11463.3</c:v>
                </c:pt>
                <c:pt idx="3747">
                  <c:v>11756.21</c:v>
                </c:pt>
                <c:pt idx="3748">
                  <c:v>11930.17</c:v>
                </c:pt>
                <c:pt idx="3749">
                  <c:v>12938.78</c:v>
                </c:pt>
                <c:pt idx="3750">
                  <c:v>13156.22</c:v>
                </c:pt>
                <c:pt idx="3751">
                  <c:v>12919.74</c:v>
                </c:pt>
                <c:pt idx="3752">
                  <c:v>13080.56</c:v>
                </c:pt>
                <c:pt idx="3753">
                  <c:v>13020.76</c:v>
                </c:pt>
                <c:pt idx="3754">
                  <c:v>13056.19</c:v>
                </c:pt>
                <c:pt idx="3755">
                  <c:v>13736.87</c:v>
                </c:pt>
                <c:pt idx="3756">
                  <c:v>13266.97</c:v>
                </c:pt>
                <c:pt idx="3757">
                  <c:v>13412.45</c:v>
                </c:pt>
                <c:pt idx="3758">
                  <c:v>13571.37</c:v>
                </c:pt>
                <c:pt idx="3759">
                  <c:v>13875.37</c:v>
                </c:pt>
                <c:pt idx="3760">
                  <c:v>13698.19</c:v>
                </c:pt>
                <c:pt idx="3761">
                  <c:v>13581.91</c:v>
                </c:pt>
                <c:pt idx="3762">
                  <c:v>13832.39</c:v>
                </c:pt>
                <c:pt idx="3763">
                  <c:v>14122.59</c:v>
                </c:pt>
                <c:pt idx="3764">
                  <c:v>15558.93</c:v>
                </c:pt>
                <c:pt idx="3765">
                  <c:v>15612.12</c:v>
                </c:pt>
                <c:pt idx="3766">
                  <c:v>14831.86</c:v>
                </c:pt>
                <c:pt idx="3767">
                  <c:v>15520.06</c:v>
                </c:pt>
                <c:pt idx="3768">
                  <c:v>15253.8</c:v>
                </c:pt>
                <c:pt idx="3769">
                  <c:v>15381.51</c:v>
                </c:pt>
                <c:pt idx="3770">
                  <c:v>15810.4</c:v>
                </c:pt>
                <c:pt idx="3771">
                  <c:v>16226.29</c:v>
                </c:pt>
                <c:pt idx="3772">
                  <c:v>16319.21</c:v>
                </c:pt>
                <c:pt idx="3773">
                  <c:v>16035.72</c:v>
                </c:pt>
                <c:pt idx="3774">
                  <c:v>15942.33</c:v>
                </c:pt>
                <c:pt idx="3775">
                  <c:v>16728.02</c:v>
                </c:pt>
                <c:pt idx="3776">
                  <c:v>17604.11</c:v>
                </c:pt>
                <c:pt idx="3777">
                  <c:v>17835.16</c:v>
                </c:pt>
                <c:pt idx="3778">
                  <c:v>17886.25</c:v>
                </c:pt>
                <c:pt idx="3779">
                  <c:v>18626.02</c:v>
                </c:pt>
                <c:pt idx="3780">
                  <c:v>18631.79</c:v>
                </c:pt>
                <c:pt idx="3781">
                  <c:v>18627.71</c:v>
                </c:pt>
                <c:pt idx="3782">
                  <c:v>18421.21</c:v>
                </c:pt>
                <c:pt idx="3783">
                  <c:v>19126.95</c:v>
                </c:pt>
                <c:pt idx="3784">
                  <c:v>18777.45</c:v>
                </c:pt>
                <c:pt idx="3785">
                  <c:v>17199.82</c:v>
                </c:pt>
                <c:pt idx="3786">
                  <c:v>16991.34</c:v>
                </c:pt>
                <c:pt idx="3787">
                  <c:v>17784.84</c:v>
                </c:pt>
                <c:pt idx="3788">
                  <c:v>18161.34</c:v>
                </c:pt>
                <c:pt idx="3789">
                  <c:v>19490.32</c:v>
                </c:pt>
                <c:pt idx="3790">
                  <c:v>18952.18</c:v>
                </c:pt>
                <c:pt idx="3791">
                  <c:v>19134.12</c:v>
                </c:pt>
                <c:pt idx="3792">
                  <c:v>19482.7</c:v>
                </c:pt>
                <c:pt idx="3793">
                  <c:v>18670.060000000001</c:v>
                </c:pt>
                <c:pt idx="3794">
                  <c:v>19021.04</c:v>
                </c:pt>
                <c:pt idx="3795">
                  <c:v>19145.13</c:v>
                </c:pt>
                <c:pt idx="3796">
                  <c:v>19126.240000000002</c:v>
                </c:pt>
                <c:pt idx="3797">
                  <c:v>18471.96</c:v>
                </c:pt>
                <c:pt idx="3798">
                  <c:v>18560.060000000001</c:v>
                </c:pt>
                <c:pt idx="3799">
                  <c:v>18334.59</c:v>
                </c:pt>
                <c:pt idx="3800">
                  <c:v>18131.57</c:v>
                </c:pt>
                <c:pt idx="3801">
                  <c:v>18886.509999999998</c:v>
                </c:pt>
                <c:pt idx="3802">
                  <c:v>19111.32</c:v>
                </c:pt>
                <c:pt idx="3803">
                  <c:v>19285.96</c:v>
                </c:pt>
                <c:pt idx="3804">
                  <c:v>19472.689999999999</c:v>
                </c:pt>
                <c:pt idx="3805">
                  <c:v>21397.23</c:v>
                </c:pt>
                <c:pt idx="3806">
                  <c:v>22963.81</c:v>
                </c:pt>
                <c:pt idx="3807">
                  <c:v>23029.279999999999</c:v>
                </c:pt>
                <c:pt idx="3808">
                  <c:v>23919.63</c:v>
                </c:pt>
                <c:pt idx="3809">
                  <c:v>23484.48</c:v>
                </c:pt>
                <c:pt idx="3810">
                  <c:v>23184.78</c:v>
                </c:pt>
                <c:pt idx="3811">
                  <c:v>23723.85</c:v>
                </c:pt>
                <c:pt idx="3812">
                  <c:v>23270.639999999999</c:v>
                </c:pt>
                <c:pt idx="3813">
                  <c:v>23676.98</c:v>
                </c:pt>
                <c:pt idx="3814">
                  <c:v>24565.54</c:v>
                </c:pt>
                <c:pt idx="3815">
                  <c:v>26376.78</c:v>
                </c:pt>
                <c:pt idx="3816">
                  <c:v>26473.919999999998</c:v>
                </c:pt>
                <c:pt idx="3817">
                  <c:v>26826.48</c:v>
                </c:pt>
                <c:pt idx="3818">
                  <c:v>27011.57</c:v>
                </c:pt>
                <c:pt idx="3819">
                  <c:v>28731.52</c:v>
                </c:pt>
                <c:pt idx="3820">
                  <c:v>29110.37</c:v>
                </c:pt>
                <c:pt idx="3821">
                  <c:v>29340.43</c:v>
                </c:pt>
                <c:pt idx="3822">
                  <c:v>32198.69</c:v>
                </c:pt>
                <c:pt idx="3823">
                  <c:v>33148.120000000003</c:v>
                </c:pt>
                <c:pt idx="3824">
                  <c:v>31387.02</c:v>
                </c:pt>
                <c:pt idx="3825">
                  <c:v>34310.410000000003</c:v>
                </c:pt>
                <c:pt idx="3826">
                  <c:v>36058.42</c:v>
                </c:pt>
                <c:pt idx="3827">
                  <c:v>39675.410000000003</c:v>
                </c:pt>
                <c:pt idx="3828">
                  <c:v>40717.17</c:v>
                </c:pt>
                <c:pt idx="3829">
                  <c:v>40413.68</c:v>
                </c:pt>
                <c:pt idx="3830">
                  <c:v>38455.040000000001</c:v>
                </c:pt>
                <c:pt idx="3831">
                  <c:v>34470.160000000003</c:v>
                </c:pt>
                <c:pt idx="3832">
                  <c:v>33648.769999999997</c:v>
                </c:pt>
                <c:pt idx="3833">
                  <c:v>37164.99</c:v>
                </c:pt>
                <c:pt idx="3834">
                  <c:v>38872.58</c:v>
                </c:pt>
                <c:pt idx="3835">
                  <c:v>36632.160000000003</c:v>
                </c:pt>
                <c:pt idx="3836">
                  <c:v>36139.129999999997</c:v>
                </c:pt>
                <c:pt idx="3837">
                  <c:v>36214.230000000003</c:v>
                </c:pt>
                <c:pt idx="3838">
                  <c:v>36464.9</c:v>
                </c:pt>
                <c:pt idx="3839">
                  <c:v>36686.14</c:v>
                </c:pt>
                <c:pt idx="3840">
                  <c:v>35008.44</c:v>
                </c:pt>
                <c:pt idx="3841">
                  <c:v>30856.84</c:v>
                </c:pt>
                <c:pt idx="3842">
                  <c:v>32875.82</c:v>
                </c:pt>
                <c:pt idx="3843">
                  <c:v>32085.94</c:v>
                </c:pt>
                <c:pt idx="3844">
                  <c:v>32180.86</c:v>
                </c:pt>
                <c:pt idx="3845">
                  <c:v>32487.45</c:v>
                </c:pt>
                <c:pt idx="3846">
                  <c:v>32736.06</c:v>
                </c:pt>
                <c:pt idx="3847">
                  <c:v>30600.35</c:v>
                </c:pt>
                <c:pt idx="3848">
                  <c:v>33536.97</c:v>
                </c:pt>
                <c:pt idx="3849">
                  <c:v>34488.230000000003</c:v>
                </c:pt>
                <c:pt idx="3850">
                  <c:v>34601.79</c:v>
                </c:pt>
                <c:pt idx="3851">
                  <c:v>33006.07</c:v>
                </c:pt>
                <c:pt idx="3852">
                  <c:v>33561.360000000001</c:v>
                </c:pt>
                <c:pt idx="3853">
                  <c:v>35629.269999999997</c:v>
                </c:pt>
                <c:pt idx="3854">
                  <c:v>37315.17</c:v>
                </c:pt>
                <c:pt idx="3855">
                  <c:v>37293.47</c:v>
                </c:pt>
                <c:pt idx="3856">
                  <c:v>37839.97</c:v>
                </c:pt>
                <c:pt idx="3857">
                  <c:v>40060.730000000003</c:v>
                </c:pt>
                <c:pt idx="3858">
                  <c:v>38828.269999999997</c:v>
                </c:pt>
                <c:pt idx="3859">
                  <c:v>44667.93</c:v>
                </c:pt>
                <c:pt idx="3860">
                  <c:v>46880.5</c:v>
                </c:pt>
                <c:pt idx="3861">
                  <c:v>45229.53</c:v>
                </c:pt>
                <c:pt idx="3862">
                  <c:v>47709.69</c:v>
                </c:pt>
                <c:pt idx="3863">
                  <c:v>47951.53</c:v>
                </c:pt>
                <c:pt idx="3864">
                  <c:v>47141.16</c:v>
                </c:pt>
                <c:pt idx="3865">
                  <c:v>49113.17</c:v>
                </c:pt>
                <c:pt idx="3866">
                  <c:v>48259.33</c:v>
                </c:pt>
                <c:pt idx="3867">
                  <c:v>49134.75</c:v>
                </c:pt>
                <c:pt idx="3868">
                  <c:v>52142.73</c:v>
                </c:pt>
                <c:pt idx="3869">
                  <c:v>51876.35</c:v>
                </c:pt>
                <c:pt idx="3870">
                  <c:v>55466.76</c:v>
                </c:pt>
                <c:pt idx="3871">
                  <c:v>55509.93</c:v>
                </c:pt>
                <c:pt idx="3872">
                  <c:v>57354.87</c:v>
                </c:pt>
                <c:pt idx="3873">
                  <c:v>54157.86</c:v>
                </c:pt>
                <c:pt idx="3874">
                  <c:v>48697.14</c:v>
                </c:pt>
                <c:pt idx="3875">
                  <c:v>48885.21</c:v>
                </c:pt>
                <c:pt idx="3876">
                  <c:v>48125.8</c:v>
                </c:pt>
                <c:pt idx="3877">
                  <c:v>45526.6</c:v>
                </c:pt>
                <c:pt idx="3878">
                  <c:v>45874.17</c:v>
                </c:pt>
                <c:pt idx="3879">
                  <c:v>45272.13</c:v>
                </c:pt>
                <c:pt idx="3880">
                  <c:v>49169.25</c:v>
                </c:pt>
                <c:pt idx="3881">
                  <c:v>47845.16</c:v>
                </c:pt>
                <c:pt idx="3882">
                  <c:v>50601.83</c:v>
                </c:pt>
                <c:pt idx="3883">
                  <c:v>48251</c:v>
                </c:pt>
                <c:pt idx="3884">
                  <c:v>49094.77</c:v>
                </c:pt>
                <c:pt idx="3885">
                  <c:v>48959.95</c:v>
                </c:pt>
                <c:pt idx="3886">
                  <c:v>50515.62</c:v>
                </c:pt>
                <c:pt idx="3887">
                  <c:v>51602.47</c:v>
                </c:pt>
                <c:pt idx="3888">
                  <c:v>54807.49</c:v>
                </c:pt>
                <c:pt idx="3889">
                  <c:v>56941.26</c:v>
                </c:pt>
                <c:pt idx="3890">
                  <c:v>57954.85</c:v>
                </c:pt>
                <c:pt idx="3891">
                  <c:v>57253.43</c:v>
                </c:pt>
                <c:pt idx="3892">
                  <c:v>61086.16</c:v>
                </c:pt>
                <c:pt idx="3893">
                  <c:v>60209.01</c:v>
                </c:pt>
                <c:pt idx="3894">
                  <c:v>56148.67</c:v>
                </c:pt>
                <c:pt idx="3895">
                  <c:v>56308.07</c:v>
                </c:pt>
                <c:pt idx="3896">
                  <c:v>58356.59</c:v>
                </c:pt>
                <c:pt idx="3897">
                  <c:v>57695.57</c:v>
                </c:pt>
                <c:pt idx="3898">
                  <c:v>58531.77</c:v>
                </c:pt>
                <c:pt idx="3899">
                  <c:v>58538.37</c:v>
                </c:pt>
                <c:pt idx="3900">
                  <c:v>57637.37</c:v>
                </c:pt>
                <c:pt idx="3901">
                  <c:v>54574.879999999997</c:v>
                </c:pt>
                <c:pt idx="3902">
                  <c:v>54395.13</c:v>
                </c:pt>
                <c:pt idx="3903">
                  <c:v>52596.73</c:v>
                </c:pt>
                <c:pt idx="3904">
                  <c:v>51757.9</c:v>
                </c:pt>
                <c:pt idx="3905">
                  <c:v>54431.57</c:v>
                </c:pt>
                <c:pt idx="3906">
                  <c:v>56412.04</c:v>
                </c:pt>
                <c:pt idx="3907">
                  <c:v>55143.22</c:v>
                </c:pt>
                <c:pt idx="3908">
                  <c:v>57555.35</c:v>
                </c:pt>
                <c:pt idx="3909">
                  <c:v>58761.78</c:v>
                </c:pt>
                <c:pt idx="3910">
                  <c:v>58949.35</c:v>
                </c:pt>
                <c:pt idx="3911">
                  <c:v>58755.89</c:v>
                </c:pt>
                <c:pt idx="3912">
                  <c:v>58774.31</c:v>
                </c:pt>
                <c:pt idx="3913">
                  <c:v>57679.01</c:v>
                </c:pt>
                <c:pt idx="3914">
                  <c:v>58115.01</c:v>
                </c:pt>
                <c:pt idx="3915">
                  <c:v>58673.43</c:v>
                </c:pt>
                <c:pt idx="3916">
                  <c:v>57927.25</c:v>
                </c:pt>
                <c:pt idx="3917">
                  <c:v>56185.72</c:v>
                </c:pt>
                <c:pt idx="3918">
                  <c:v>57675.68</c:v>
                </c:pt>
                <c:pt idx="3919">
                  <c:v>58340.46</c:v>
                </c:pt>
                <c:pt idx="3920">
                  <c:v>59107.93</c:v>
                </c:pt>
                <c:pt idx="3921">
                  <c:v>59546.6</c:v>
                </c:pt>
                <c:pt idx="3922">
                  <c:v>60002.2</c:v>
                </c:pt>
                <c:pt idx="3923">
                  <c:v>63137.94</c:v>
                </c:pt>
                <c:pt idx="3924">
                  <c:v>62810.22</c:v>
                </c:pt>
                <c:pt idx="3925">
                  <c:v>63460.86</c:v>
                </c:pt>
                <c:pt idx="3926">
                  <c:v>61840.05</c:v>
                </c:pt>
                <c:pt idx="3927">
                  <c:v>60773.59</c:v>
                </c:pt>
                <c:pt idx="3928">
                  <c:v>56352.34</c:v>
                </c:pt>
                <c:pt idx="3929">
                  <c:v>56337.85</c:v>
                </c:pt>
                <c:pt idx="3930">
                  <c:v>57014.44</c:v>
                </c:pt>
                <c:pt idx="3931">
                  <c:v>54816.2</c:v>
                </c:pt>
                <c:pt idx="3932">
                  <c:v>51699.53</c:v>
                </c:pt>
                <c:pt idx="3933">
                  <c:v>50439.98</c:v>
                </c:pt>
                <c:pt idx="3934">
                  <c:v>50876.92</c:v>
                </c:pt>
                <c:pt idx="3935">
                  <c:v>47694.45</c:v>
                </c:pt>
                <c:pt idx="3936">
                  <c:v>53384.26</c:v>
                </c:pt>
                <c:pt idx="3937">
                  <c:v>55323.9</c:v>
                </c:pt>
                <c:pt idx="3938">
                  <c:v>54857.8</c:v>
                </c:pt>
                <c:pt idx="3939">
                  <c:v>53340.24</c:v>
                </c:pt>
                <c:pt idx="3940">
                  <c:v>57046.48</c:v>
                </c:pt>
                <c:pt idx="3941">
                  <c:v>57468.41</c:v>
                </c:pt>
                <c:pt idx="3942">
                  <c:v>56701.56</c:v>
                </c:pt>
                <c:pt idx="3943">
                  <c:v>57130.720000000001</c:v>
                </c:pt>
                <c:pt idx="3944">
                  <c:v>54386.58</c:v>
                </c:pt>
                <c:pt idx="3945">
                  <c:v>56844.82</c:v>
                </c:pt>
                <c:pt idx="3946">
                  <c:v>56386.41</c:v>
                </c:pt>
                <c:pt idx="3947">
                  <c:v>57426.57</c:v>
                </c:pt>
                <c:pt idx="3948">
                  <c:v>58863.02</c:v>
                </c:pt>
                <c:pt idx="3949">
                  <c:v>58101.36</c:v>
                </c:pt>
                <c:pt idx="3950">
                  <c:v>55755.62</c:v>
                </c:pt>
                <c:pt idx="3951">
                  <c:v>56571.94</c:v>
                </c:pt>
                <c:pt idx="3952">
                  <c:v>54579.29</c:v>
                </c:pt>
                <c:pt idx="3953">
                  <c:v>49594.18</c:v>
                </c:pt>
                <c:pt idx="3954">
                  <c:v>49864.94</c:v>
                </c:pt>
                <c:pt idx="3955">
                  <c:v>48449.38</c:v>
                </c:pt>
                <c:pt idx="3956">
                  <c:v>45245.65</c:v>
                </c:pt>
                <c:pt idx="3957">
                  <c:v>43547.62</c:v>
                </c:pt>
                <c:pt idx="3958">
                  <c:v>43010.06</c:v>
                </c:pt>
                <c:pt idx="3959">
                  <c:v>38872.519999999997</c:v>
                </c:pt>
                <c:pt idx="3960">
                  <c:v>40704.35</c:v>
                </c:pt>
                <c:pt idx="3961">
                  <c:v>36663.660000000003</c:v>
                </c:pt>
                <c:pt idx="3962">
                  <c:v>38188.39</c:v>
                </c:pt>
                <c:pt idx="3963">
                  <c:v>34057.919999999998</c:v>
                </c:pt>
                <c:pt idx="3964">
                  <c:v>38641.79</c:v>
                </c:pt>
                <c:pt idx="3965">
                  <c:v>37983.339999999997</c:v>
                </c:pt>
                <c:pt idx="3966">
                  <c:v>39102.29</c:v>
                </c:pt>
                <c:pt idx="3967">
                  <c:v>39048.18</c:v>
                </c:pt>
                <c:pt idx="3968">
                  <c:v>35041.21</c:v>
                </c:pt>
                <c:pt idx="3969">
                  <c:v>34679.949999999997</c:v>
                </c:pt>
                <c:pt idx="3970">
                  <c:v>35961.72</c:v>
                </c:pt>
                <c:pt idx="3971">
                  <c:v>36966.57</c:v>
                </c:pt>
                <c:pt idx="3972">
                  <c:v>36389.269999999997</c:v>
                </c:pt>
                <c:pt idx="3973">
                  <c:v>37809.74</c:v>
                </c:pt>
                <c:pt idx="3974">
                  <c:v>38779.5</c:v>
                </c:pt>
                <c:pt idx="3975">
                  <c:v>37220.06</c:v>
                </c:pt>
                <c:pt idx="3976">
                  <c:v>35000.07</c:v>
                </c:pt>
                <c:pt idx="3977">
                  <c:v>35940.32</c:v>
                </c:pt>
                <c:pt idx="3978">
                  <c:v>34136.83</c:v>
                </c:pt>
                <c:pt idx="3979">
                  <c:v>33526.18</c:v>
                </c:pt>
                <c:pt idx="3980">
                  <c:v>36648.449999999997</c:v>
                </c:pt>
                <c:pt idx="3981">
                  <c:v>36658.74</c:v>
                </c:pt>
                <c:pt idx="3982">
                  <c:v>36924.25</c:v>
                </c:pt>
                <c:pt idx="3983">
                  <c:v>35853.81</c:v>
                </c:pt>
                <c:pt idx="3984">
                  <c:v>38899.82</c:v>
                </c:pt>
                <c:pt idx="3985">
                  <c:v>40284.14</c:v>
                </c:pt>
                <c:pt idx="3986">
                  <c:v>39968.839999999997</c:v>
                </c:pt>
                <c:pt idx="3987">
                  <c:v>38756.050000000003</c:v>
                </c:pt>
                <c:pt idx="3988">
                  <c:v>37743.33</c:v>
                </c:pt>
                <c:pt idx="3989">
                  <c:v>35681.22</c:v>
                </c:pt>
                <c:pt idx="3990">
                  <c:v>35896.86</c:v>
                </c:pt>
                <c:pt idx="3991">
                  <c:v>35568.15</c:v>
                </c:pt>
                <c:pt idx="3992">
                  <c:v>31499.8</c:v>
                </c:pt>
                <c:pt idx="3993">
                  <c:v>32496.3</c:v>
                </c:pt>
                <c:pt idx="3994">
                  <c:v>33381.18</c:v>
                </c:pt>
                <c:pt idx="3995">
                  <c:v>34797.49</c:v>
                </c:pt>
                <c:pt idx="3996">
                  <c:v>31770.560000000001</c:v>
                </c:pt>
                <c:pt idx="3997">
                  <c:v>31445.119999999999</c:v>
                </c:pt>
                <c:pt idx="3998">
                  <c:v>32844.97</c:v>
                </c:pt>
                <c:pt idx="3999">
                  <c:v>34690.379999999997</c:v>
                </c:pt>
                <c:pt idx="4000">
                  <c:v>36249.43</c:v>
                </c:pt>
                <c:pt idx="4001">
                  <c:v>34809.39</c:v>
                </c:pt>
                <c:pt idx="4002">
                  <c:v>33505.08</c:v>
                </c:pt>
                <c:pt idx="4003">
                  <c:v>33465.910000000003</c:v>
                </c:pt>
                <c:pt idx="4004">
                  <c:v>34595.26</c:v>
                </c:pt>
                <c:pt idx="4005">
                  <c:v>35866.53</c:v>
                </c:pt>
                <c:pt idx="4006">
                  <c:v>34169.839999999997</c:v>
                </c:pt>
                <c:pt idx="4007">
                  <c:v>33766.68</c:v>
                </c:pt>
                <c:pt idx="4008">
                  <c:v>34250.120000000003</c:v>
                </c:pt>
                <c:pt idx="4009">
                  <c:v>32686.880000000001</c:v>
                </c:pt>
                <c:pt idx="4010">
                  <c:v>33871.269999999997</c:v>
                </c:pt>
                <c:pt idx="4011">
                  <c:v>33431.629999999997</c:v>
                </c:pt>
                <c:pt idx="4012">
                  <c:v>34473.46</c:v>
                </c:pt>
                <c:pt idx="4013">
                  <c:v>32868.730000000003</c:v>
                </c:pt>
                <c:pt idx="4014">
                  <c:v>32583.88</c:v>
                </c:pt>
                <c:pt idx="4015">
                  <c:v>32861.26</c:v>
                </c:pt>
                <c:pt idx="4016">
                  <c:v>31730.85</c:v>
                </c:pt>
                <c:pt idx="4017">
                  <c:v>31745.52</c:v>
                </c:pt>
                <c:pt idx="4018">
                  <c:v>31728.59</c:v>
                </c:pt>
                <c:pt idx="4019">
                  <c:v>31847.65</c:v>
                </c:pt>
                <c:pt idx="4020">
                  <c:v>30783.38</c:v>
                </c:pt>
                <c:pt idx="4021">
                  <c:v>29702.2</c:v>
                </c:pt>
                <c:pt idx="4022">
                  <c:v>31841.66</c:v>
                </c:pt>
                <c:pt idx="4023">
                  <c:v>32163.439999999999</c:v>
                </c:pt>
                <c:pt idx="4024">
                  <c:v>32647.71</c:v>
                </c:pt>
                <c:pt idx="4025">
                  <c:v>34124.620000000003</c:v>
                </c:pt>
                <c:pt idx="4026">
                  <c:v>34587.33</c:v>
                </c:pt>
                <c:pt idx="4027">
                  <c:v>37115.72</c:v>
                </c:pt>
                <c:pt idx="4028">
                  <c:v>38284.35</c:v>
                </c:pt>
                <c:pt idx="4029">
                  <c:v>40102.800000000003</c:v>
                </c:pt>
                <c:pt idx="4030">
                  <c:v>39560.89</c:v>
                </c:pt>
                <c:pt idx="4031">
                  <c:v>41175.53</c:v>
                </c:pt>
                <c:pt idx="4032">
                  <c:v>41980.21</c:v>
                </c:pt>
                <c:pt idx="4033">
                  <c:v>41092.28</c:v>
                </c:pt>
                <c:pt idx="4034">
                  <c:v>39210.46</c:v>
                </c:pt>
                <c:pt idx="4035">
                  <c:v>38322.67</c:v>
                </c:pt>
                <c:pt idx="4036">
                  <c:v>39833.769999999997</c:v>
                </c:pt>
                <c:pt idx="4037">
                  <c:v>40926.51</c:v>
                </c:pt>
                <c:pt idx="4038">
                  <c:v>42482.75</c:v>
                </c:pt>
                <c:pt idx="4039">
                  <c:v>43644.25</c:v>
                </c:pt>
                <c:pt idx="4040">
                  <c:v>44260.26</c:v>
                </c:pt>
                <c:pt idx="4041">
                  <c:v>45719.19</c:v>
                </c:pt>
                <c:pt idx="4042">
                  <c:v>45726.46</c:v>
                </c:pt>
                <c:pt idx="4043">
                  <c:v>46371.31</c:v>
                </c:pt>
                <c:pt idx="4044">
                  <c:v>44249.34</c:v>
                </c:pt>
                <c:pt idx="4045">
                  <c:v>47588.08</c:v>
                </c:pt>
                <c:pt idx="4046">
                  <c:v>47049.75</c:v>
                </c:pt>
                <c:pt idx="4047">
                  <c:v>46886.01</c:v>
                </c:pt>
                <c:pt idx="4048">
                  <c:v>46069.78</c:v>
                </c:pt>
                <c:pt idx="4049">
                  <c:v>44776.7</c:v>
                </c:pt>
                <c:pt idx="4050">
                  <c:v>44621.77</c:v>
                </c:pt>
                <c:pt idx="4051">
                  <c:v>46623.040000000001</c:v>
                </c:pt>
                <c:pt idx="4052">
                  <c:v>49303.87</c:v>
                </c:pt>
                <c:pt idx="4053">
                  <c:v>49209.17</c:v>
                </c:pt>
                <c:pt idx="4054">
                  <c:v>48713.75</c:v>
                </c:pt>
                <c:pt idx="4055">
                  <c:v>49563.33</c:v>
                </c:pt>
                <c:pt idx="4056">
                  <c:v>48200.97</c:v>
                </c:pt>
                <c:pt idx="4057">
                  <c:v>49076.18</c:v>
                </c:pt>
                <c:pt idx="4058">
                  <c:v>47263.73</c:v>
                </c:pt>
                <c:pt idx="4059">
                  <c:v>48999.27</c:v>
                </c:pt>
                <c:pt idx="4060">
                  <c:v>48972.05</c:v>
                </c:pt>
                <c:pt idx="4061">
                  <c:v>48912.45</c:v>
                </c:pt>
                <c:pt idx="4062">
                  <c:v>48407.41</c:v>
                </c:pt>
                <c:pt idx="4063">
                  <c:v>46958.78</c:v>
                </c:pt>
                <c:pt idx="4064">
                  <c:v>48447.06</c:v>
                </c:pt>
                <c:pt idx="4065">
                  <c:v>49831.8</c:v>
                </c:pt>
                <c:pt idx="4066">
                  <c:v>50250.58</c:v>
                </c:pt>
                <c:pt idx="4067">
                  <c:v>50227.48</c:v>
                </c:pt>
                <c:pt idx="4068">
                  <c:v>51728.37</c:v>
                </c:pt>
                <c:pt idx="4069">
                  <c:v>52114.15</c:v>
                </c:pt>
                <c:pt idx="4070">
                  <c:v>46502.89</c:v>
                </c:pt>
                <c:pt idx="4071">
                  <c:v>46076.86</c:v>
                </c:pt>
                <c:pt idx="4072">
                  <c:v>46487.16</c:v>
                </c:pt>
                <c:pt idx="4073">
                  <c:v>44618.11</c:v>
                </c:pt>
                <c:pt idx="4074">
                  <c:v>45403.88</c:v>
                </c:pt>
                <c:pt idx="4075">
                  <c:v>45287.95</c:v>
                </c:pt>
                <c:pt idx="4076">
                  <c:v>45162.28</c:v>
                </c:pt>
                <c:pt idx="4077">
                  <c:v>46689.74</c:v>
                </c:pt>
                <c:pt idx="4078">
                  <c:v>48183.23</c:v>
                </c:pt>
                <c:pt idx="4079">
                  <c:v>47672.82</c:v>
                </c:pt>
                <c:pt idx="4080">
                  <c:v>47246.82</c:v>
                </c:pt>
                <c:pt idx="4081">
                  <c:v>47908.27</c:v>
                </c:pt>
                <c:pt idx="4082">
                  <c:v>47461.24</c:v>
                </c:pt>
                <c:pt idx="4083">
                  <c:v>43507.05</c:v>
                </c:pt>
                <c:pt idx="4084">
                  <c:v>41435.94</c:v>
                </c:pt>
                <c:pt idx="4085">
                  <c:v>43259.93</c:v>
                </c:pt>
                <c:pt idx="4086">
                  <c:v>44692.63</c:v>
                </c:pt>
                <c:pt idx="4087">
                  <c:v>42953.04</c:v>
                </c:pt>
                <c:pt idx="4088">
                  <c:v>42724.43</c:v>
                </c:pt>
                <c:pt idx="4089">
                  <c:v>43581.93</c:v>
                </c:pt>
                <c:pt idx="4090">
                  <c:v>43096.22</c:v>
                </c:pt>
                <c:pt idx="4091">
                  <c:v>41877.43</c:v>
                </c:pt>
                <c:pt idx="4092">
                  <c:v>41250.15</c:v>
                </c:pt>
                <c:pt idx="4093">
                  <c:v>43774.71</c:v>
                </c:pt>
                <c:pt idx="4094">
                  <c:v>48378.75</c:v>
                </c:pt>
                <c:pt idx="4095">
                  <c:v>48168.25</c:v>
                </c:pt>
                <c:pt idx="4096">
                  <c:v>47809.81</c:v>
                </c:pt>
                <c:pt idx="4097">
                  <c:v>48921.919999999998</c:v>
                </c:pt>
                <c:pt idx="4098">
                  <c:v>51762.19</c:v>
                </c:pt>
                <c:pt idx="4099">
                  <c:v>55108.19</c:v>
                </c:pt>
                <c:pt idx="4100">
                  <c:v>54293.55</c:v>
                </c:pt>
                <c:pt idx="4101">
                  <c:v>54190.68</c:v>
                </c:pt>
                <c:pt idx="4102">
                  <c:v>54865.73</c:v>
                </c:pt>
                <c:pt idx="4103">
                  <c:v>54866.04</c:v>
                </c:pt>
                <c:pt idx="4104">
                  <c:v>57143.78</c:v>
                </c:pt>
                <c:pt idx="4105">
                  <c:v>56046.720000000001</c:v>
                </c:pt>
                <c:pt idx="4106">
                  <c:v>57516.62</c:v>
                </c:pt>
                <c:pt idx="4107">
                  <c:v>57758.19</c:v>
                </c:pt>
                <c:pt idx="4108">
                  <c:v>61199.95</c:v>
                </c:pt>
                <c:pt idx="4109">
                  <c:v>60704.21</c:v>
                </c:pt>
                <c:pt idx="4110">
                  <c:v>60609.91</c:v>
                </c:pt>
                <c:pt idx="4111">
                  <c:v>61780.07</c:v>
                </c:pt>
                <c:pt idx="4112">
                  <c:v>64094.95</c:v>
                </c:pt>
                <c:pt idx="4113">
                  <c:v>65813.09</c:v>
                </c:pt>
                <c:pt idx="4114">
                  <c:v>62698.17</c:v>
                </c:pt>
                <c:pt idx="4115">
                  <c:v>60414.78</c:v>
                </c:pt>
                <c:pt idx="4116">
                  <c:v>61040.65</c:v>
                </c:pt>
                <c:pt idx="4117">
                  <c:v>60964.75</c:v>
                </c:pt>
                <c:pt idx="4118">
                  <c:v>62839.91</c:v>
                </c:pt>
                <c:pt idx="4119">
                  <c:v>60734.57</c:v>
                </c:pt>
                <c:pt idx="4120">
                  <c:v>58801.19</c:v>
                </c:pt>
                <c:pt idx="4121">
                  <c:v>60732.61</c:v>
                </c:pt>
                <c:pt idx="4122">
                  <c:v>62384.75</c:v>
                </c:pt>
                <c:pt idx="4123">
                  <c:v>61503.46</c:v>
                </c:pt>
                <c:pt idx="4124">
                  <c:v>61428.18</c:v>
                </c:pt>
                <c:pt idx="4125">
                  <c:v>61140.2</c:v>
                </c:pt>
                <c:pt idx="4126">
                  <c:v>62980.01</c:v>
                </c:pt>
                <c:pt idx="4127">
                  <c:v>62811.45</c:v>
                </c:pt>
                <c:pt idx="4128">
                  <c:v>61186.79</c:v>
                </c:pt>
                <c:pt idx="4129">
                  <c:v>61133.95</c:v>
                </c:pt>
                <c:pt idx="4130">
                  <c:v>61402.83</c:v>
                </c:pt>
                <c:pt idx="4131">
                  <c:v>62832.63</c:v>
                </c:pt>
                <c:pt idx="4132">
                  <c:v>66539.23</c:v>
                </c:pt>
                <c:pt idx="4133">
                  <c:v>67305.13</c:v>
                </c:pt>
                <c:pt idx="4134">
                  <c:v>65145.62</c:v>
                </c:pt>
                <c:pt idx="4135">
                  <c:v>65210.86</c:v>
                </c:pt>
                <c:pt idx="4136">
                  <c:v>63929</c:v>
                </c:pt>
                <c:pt idx="4137">
                  <c:v>64258.57</c:v>
                </c:pt>
                <c:pt idx="4138">
                  <c:v>64526.58</c:v>
                </c:pt>
                <c:pt idx="4139">
                  <c:v>63962.9</c:v>
                </c:pt>
                <c:pt idx="4140">
                  <c:v>60615.35</c:v>
                </c:pt>
                <c:pt idx="4141">
                  <c:v>59992.05</c:v>
                </c:pt>
                <c:pt idx="4142">
                  <c:v>56614.61</c:v>
                </c:pt>
                <c:pt idx="4143">
                  <c:v>57906.76</c:v>
                </c:pt>
                <c:pt idx="4144">
                  <c:v>59779.29</c:v>
                </c:pt>
                <c:pt idx="4145">
                  <c:v>59160.08</c:v>
                </c:pt>
                <c:pt idx="4146">
                  <c:v>56741.71</c:v>
                </c:pt>
                <c:pt idx="4147">
                  <c:v>57586.02</c:v>
                </c:pt>
                <c:pt idx="4148">
                  <c:v>57010.68</c:v>
                </c:pt>
                <c:pt idx="4149">
                  <c:v>58931.25</c:v>
                </c:pt>
                <c:pt idx="4150">
                  <c:v>54098.98</c:v>
                </c:pt>
                <c:pt idx="4151">
                  <c:v>54917.54</c:v>
                </c:pt>
                <c:pt idx="4152">
                  <c:v>56094.7</c:v>
                </c:pt>
                <c:pt idx="4153">
                  <c:v>58117.120000000003</c:v>
                </c:pt>
                <c:pt idx="4154">
                  <c:v>57345.01</c:v>
                </c:pt>
                <c:pt idx="4155">
                  <c:v>57077.67</c:v>
                </c:pt>
                <c:pt idx="4156">
                  <c:v>56887.65</c:v>
                </c:pt>
                <c:pt idx="4157">
                  <c:v>53440.27</c:v>
                </c:pt>
                <c:pt idx="4158">
                  <c:v>49303.19</c:v>
                </c:pt>
                <c:pt idx="4159">
                  <c:v>49338.3</c:v>
                </c:pt>
                <c:pt idx="4160">
                  <c:v>50891.360000000001</c:v>
                </c:pt>
                <c:pt idx="4161">
                  <c:v>50261.86</c:v>
                </c:pt>
                <c:pt idx="4162">
                  <c:v>50230.87</c:v>
                </c:pt>
                <c:pt idx="4163">
                  <c:v>47958.52</c:v>
                </c:pt>
                <c:pt idx="4164">
                  <c:v>47523.61</c:v>
                </c:pt>
                <c:pt idx="4165">
                  <c:v>48854.78</c:v>
                </c:pt>
                <c:pt idx="4166">
                  <c:v>50330.79</c:v>
                </c:pt>
                <c:pt idx="4167">
                  <c:v>46913.46</c:v>
                </c:pt>
                <c:pt idx="4168">
                  <c:v>48285.9</c:v>
                </c:pt>
                <c:pt idx="4169">
                  <c:v>48752.81</c:v>
                </c:pt>
                <c:pt idx="4170">
                  <c:v>47830.03</c:v>
                </c:pt>
                <c:pt idx="4171">
                  <c:v>46533.98</c:v>
                </c:pt>
                <c:pt idx="4172">
                  <c:v>46807.88</c:v>
                </c:pt>
                <c:pt idx="4173">
                  <c:v>47360.86</c:v>
                </c:pt>
                <c:pt idx="4174">
                  <c:v>46792.05</c:v>
                </c:pt>
                <c:pt idx="4175">
                  <c:v>49286.28</c:v>
                </c:pt>
                <c:pt idx="4176">
                  <c:v>48997.68</c:v>
                </c:pt>
                <c:pt idx="4177">
                  <c:v>50777.37</c:v>
                </c:pt>
                <c:pt idx="4178">
                  <c:v>50785.3</c:v>
                </c:pt>
                <c:pt idx="4179">
                  <c:v>50633.48</c:v>
                </c:pt>
                <c:pt idx="4180">
                  <c:v>50999.91</c:v>
                </c:pt>
                <c:pt idx="4181">
                  <c:v>51035.360000000001</c:v>
                </c:pt>
                <c:pt idx="4182">
                  <c:v>47701.16</c:v>
                </c:pt>
                <c:pt idx="4183">
                  <c:v>47284.05</c:v>
                </c:pt>
                <c:pt idx="4184">
                  <c:v>47083.41</c:v>
                </c:pt>
                <c:pt idx="4185">
                  <c:v>46308.62</c:v>
                </c:pt>
                <c:pt idx="4186">
                  <c:v>47450.239999999998</c:v>
                </c:pt>
                <c:pt idx="4187">
                  <c:v>47264.84</c:v>
                </c:pt>
                <c:pt idx="4188">
                  <c:v>46222.53</c:v>
                </c:pt>
                <c:pt idx="4189">
                  <c:v>46155.29</c:v>
                </c:pt>
                <c:pt idx="4190">
                  <c:v>43439.93</c:v>
                </c:pt>
                <c:pt idx="4191">
                  <c:v>43176.65</c:v>
                </c:pt>
                <c:pt idx="4192">
                  <c:v>41537.67</c:v>
                </c:pt>
                <c:pt idx="4193">
                  <c:v>41912.120000000003</c:v>
                </c:pt>
                <c:pt idx="4194">
                  <c:v>42205.36</c:v>
                </c:pt>
                <c:pt idx="4195">
                  <c:v>41604.980000000003</c:v>
                </c:pt>
                <c:pt idx="4196">
                  <c:v>42717.4</c:v>
                </c:pt>
                <c:pt idx="4197">
                  <c:v>43860.480000000003</c:v>
                </c:pt>
                <c:pt idx="4198">
                  <c:v>42614.48</c:v>
                </c:pt>
                <c:pt idx="4199">
                  <c:v>43263.54</c:v>
                </c:pt>
                <c:pt idx="4200">
                  <c:v>43259.02</c:v>
                </c:pt>
                <c:pt idx="4201">
                  <c:v>43207.28</c:v>
                </c:pt>
                <c:pt idx="4202">
                  <c:v>42094.02</c:v>
                </c:pt>
                <c:pt idx="4203">
                  <c:v>42495.57</c:v>
                </c:pt>
                <c:pt idx="4204">
                  <c:v>41989.48</c:v>
                </c:pt>
                <c:pt idx="4205">
                  <c:v>41175.47</c:v>
                </c:pt>
                <c:pt idx="4206">
                  <c:v>36138.81</c:v>
                </c:pt>
                <c:pt idx="4207">
                  <c:v>34885.46</c:v>
                </c:pt>
                <c:pt idx="4208">
                  <c:v>35518.32</c:v>
                </c:pt>
                <c:pt idx="4209">
                  <c:v>36382.17</c:v>
                </c:pt>
                <c:pt idx="4210">
                  <c:v>36796.39</c:v>
                </c:pt>
                <c:pt idx="4211">
                  <c:v>36535.42</c:v>
                </c:pt>
                <c:pt idx="4212">
                  <c:v>36727.230000000003</c:v>
                </c:pt>
                <c:pt idx="4213">
                  <c:v>37667.11</c:v>
                </c:pt>
                <c:pt idx="4214">
                  <c:v>38154.67</c:v>
                </c:pt>
                <c:pt idx="4215">
                  <c:v>37800.89</c:v>
                </c:pt>
                <c:pt idx="4216">
                  <c:v>38431.67</c:v>
                </c:pt>
                <c:pt idx="4217">
                  <c:v>38717.660000000003</c:v>
                </c:pt>
                <c:pt idx="4218">
                  <c:v>37036.9</c:v>
                </c:pt>
                <c:pt idx="4219">
                  <c:v>36951.629999999997</c:v>
                </c:pt>
                <c:pt idx="4220">
                  <c:v>40674.239999999998</c:v>
                </c:pt>
                <c:pt idx="4221">
                  <c:v>41604.83</c:v>
                </c:pt>
                <c:pt idx="4222">
                  <c:v>41611.97</c:v>
                </c:pt>
                <c:pt idx="4223">
                  <c:v>44096.97</c:v>
                </c:pt>
                <c:pt idx="4224">
                  <c:v>44102.46</c:v>
                </c:pt>
                <c:pt idx="4225">
                  <c:v>44606.76</c:v>
                </c:pt>
                <c:pt idx="4226">
                  <c:v>43980.32</c:v>
                </c:pt>
                <c:pt idx="4227">
                  <c:v>42167.65</c:v>
                </c:pt>
                <c:pt idx="4228">
                  <c:v>42196.6</c:v>
                </c:pt>
                <c:pt idx="4229">
                  <c:v>42405.43</c:v>
                </c:pt>
                <c:pt idx="4230">
                  <c:v>42690.91</c:v>
                </c:pt>
                <c:pt idx="4231">
                  <c:v>44195.68</c:v>
                </c:pt>
                <c:pt idx="4232">
                  <c:v>44032.5</c:v>
                </c:pt>
                <c:pt idx="4233">
                  <c:v>40737.019999999997</c:v>
                </c:pt>
                <c:pt idx="4234">
                  <c:v>39964.42</c:v>
                </c:pt>
                <c:pt idx="4235">
                  <c:v>40035.4</c:v>
                </c:pt>
                <c:pt idx="4236">
                  <c:v>38838.25</c:v>
                </c:pt>
                <c:pt idx="4237">
                  <c:v>37562.07</c:v>
                </c:pt>
                <c:pt idx="4238">
                  <c:v>37936.29</c:v>
                </c:pt>
                <c:pt idx="4239">
                  <c:v>37670.82</c:v>
                </c:pt>
                <c:pt idx="4240">
                  <c:v>37885.21</c:v>
                </c:pt>
                <c:pt idx="4241">
                  <c:v>39454.36</c:v>
                </c:pt>
                <c:pt idx="4242">
                  <c:v>39160.85</c:v>
                </c:pt>
                <c:pt idx="4243">
                  <c:v>37825.79</c:v>
                </c:pt>
                <c:pt idx="4244">
                  <c:v>42965.94</c:v>
                </c:pt>
                <c:pt idx="4245">
                  <c:v>44168.92</c:v>
                </c:pt>
                <c:pt idx="4246">
                  <c:v>44076.21</c:v>
                </c:pt>
                <c:pt idx="4247">
                  <c:v>42493.2</c:v>
                </c:pt>
                <c:pt idx="4248">
                  <c:v>39016.43</c:v>
                </c:pt>
                <c:pt idx="4249">
                  <c:v>39476.78</c:v>
                </c:pt>
                <c:pt idx="4250">
                  <c:v>38985.79</c:v>
                </c:pt>
                <c:pt idx="4251">
                  <c:v>38222.93</c:v>
                </c:pt>
                <c:pt idx="4252">
                  <c:v>38560</c:v>
                </c:pt>
                <c:pt idx="4253">
                  <c:v>41900.449999999997</c:v>
                </c:pt>
                <c:pt idx="4254">
                  <c:v>39457.839999999997</c:v>
                </c:pt>
                <c:pt idx="4255">
                  <c:v>38924.47</c:v>
                </c:pt>
                <c:pt idx="4256">
                  <c:v>39105.89</c:v>
                </c:pt>
                <c:pt idx="4257">
                  <c:v>37750.36</c:v>
                </c:pt>
                <c:pt idx="4258">
                  <c:v>39331.61</c:v>
                </c:pt>
                <c:pt idx="4259">
                  <c:v>39481.83</c:v>
                </c:pt>
                <c:pt idx="4260">
                  <c:v>40895.26</c:v>
                </c:pt>
                <c:pt idx="4261">
                  <c:v>41008.32</c:v>
                </c:pt>
                <c:pt idx="4262">
                  <c:v>41707.99</c:v>
                </c:pt>
                <c:pt idx="4263">
                  <c:v>41971.3</c:v>
                </c:pt>
                <c:pt idx="4264">
                  <c:v>41428.879999999997</c:v>
                </c:pt>
                <c:pt idx="4265">
                  <c:v>41136.46</c:v>
                </c:pt>
                <c:pt idx="4266">
                  <c:v>42550</c:v>
                </c:pt>
                <c:pt idx="4267">
                  <c:v>42509.91</c:v>
                </c:pt>
                <c:pt idx="4268">
                  <c:v>43969.42</c:v>
                </c:pt>
                <c:pt idx="4269">
                  <c:v>44321.64</c:v>
                </c:pt>
                <c:pt idx="4270">
                  <c:v>44381.89</c:v>
                </c:pt>
                <c:pt idx="4271">
                  <c:v>46562.57</c:v>
                </c:pt>
                <c:pt idx="4272">
                  <c:v>47633.04</c:v>
                </c:pt>
                <c:pt idx="4273">
                  <c:v>47295.35</c:v>
                </c:pt>
                <c:pt idx="4274">
                  <c:v>47001.599999999999</c:v>
                </c:pt>
                <c:pt idx="4275">
                  <c:v>45766.34</c:v>
                </c:pt>
                <c:pt idx="4276">
                  <c:v>46323.59</c:v>
                </c:pt>
                <c:pt idx="4277">
                  <c:v>46249.5</c:v>
                </c:pt>
                <c:pt idx="4278">
                  <c:v>46853.01</c:v>
                </c:pt>
                <c:pt idx="4279">
                  <c:v>46458.36</c:v>
                </c:pt>
                <c:pt idx="4280">
                  <c:v>45958.15</c:v>
                </c:pt>
                <c:pt idx="4281">
                  <c:v>43845.81</c:v>
                </c:pt>
                <c:pt idx="4282">
                  <c:v>43524.41</c:v>
                </c:pt>
                <c:pt idx="4283">
                  <c:v>42580.38</c:v>
                </c:pt>
                <c:pt idx="4284">
                  <c:v>42570.84</c:v>
                </c:pt>
                <c:pt idx="4285">
                  <c:v>42678.19</c:v>
                </c:pt>
                <c:pt idx="4286">
                  <c:v>39400.620000000003</c:v>
                </c:pt>
                <c:pt idx="4287">
                  <c:v>39701.730000000003</c:v>
                </c:pt>
                <c:pt idx="4288">
                  <c:v>41232.089999999997</c:v>
                </c:pt>
                <c:pt idx="4289">
                  <c:v>39973.99</c:v>
                </c:pt>
                <c:pt idx="4290">
                  <c:v>40434.080000000002</c:v>
                </c:pt>
                <c:pt idx="4291">
                  <c:v>40490.080000000002</c:v>
                </c:pt>
                <c:pt idx="4292">
                  <c:v>40216.18</c:v>
                </c:pt>
                <c:pt idx="4293">
                  <c:v>40813.53</c:v>
                </c:pt>
                <c:pt idx="4294">
                  <c:v>41321.339999999997</c:v>
                </c:pt>
                <c:pt idx="4295">
                  <c:v>41504.75</c:v>
                </c:pt>
                <c:pt idx="4296">
                  <c:v>40730.54</c:v>
                </c:pt>
                <c:pt idx="4297">
                  <c:v>39619.18</c:v>
                </c:pt>
                <c:pt idx="4298">
                  <c:v>39902.99</c:v>
                </c:pt>
                <c:pt idx="4299">
                  <c:v>39641.31</c:v>
                </c:pt>
                <c:pt idx="4300">
                  <c:v>40235.629999999997</c:v>
                </c:pt>
                <c:pt idx="4301">
                  <c:v>38333.86</c:v>
                </c:pt>
                <c:pt idx="4302">
                  <c:v>39225.89</c:v>
                </c:pt>
                <c:pt idx="4303">
                  <c:v>39848.71</c:v>
                </c:pt>
                <c:pt idx="4304">
                  <c:v>38564.01</c:v>
                </c:pt>
                <c:pt idx="4305">
                  <c:v>38301.14</c:v>
                </c:pt>
                <c:pt idx="4306">
                  <c:v>38342.629999999997</c:v>
                </c:pt>
                <c:pt idx="4307">
                  <c:v>38643.53</c:v>
                </c:pt>
                <c:pt idx="4308">
                  <c:v>37791.800000000003</c:v>
                </c:pt>
                <c:pt idx="4309">
                  <c:v>39741.07</c:v>
                </c:pt>
                <c:pt idx="4310">
                  <c:v>36451.279999999999</c:v>
                </c:pt>
                <c:pt idx="4311">
                  <c:v>35956.29</c:v>
                </c:pt>
                <c:pt idx="4312">
                  <c:v>35088.99</c:v>
                </c:pt>
                <c:pt idx="4313">
                  <c:v>34450.36</c:v>
                </c:pt>
                <c:pt idx="4314">
                  <c:v>30800.7</c:v>
                </c:pt>
                <c:pt idx="4315">
                  <c:v>30286.12</c:v>
                </c:pt>
                <c:pt idx="4316">
                  <c:v>28893.19</c:v>
                </c:pt>
                <c:pt idx="4317">
                  <c:v>28368.39</c:v>
                </c:pt>
                <c:pt idx="4318">
                  <c:v>29995.57</c:v>
                </c:pt>
                <c:pt idx="4319">
                  <c:v>29661.39</c:v>
                </c:pt>
                <c:pt idx="4320">
                  <c:v>31029.62</c:v>
                </c:pt>
                <c:pt idx="4321">
                  <c:v>30135.19</c:v>
                </c:pt>
                <c:pt idx="4322">
                  <c:v>30512.09</c:v>
                </c:pt>
                <c:pt idx="4323">
                  <c:v>29152.05</c:v>
                </c:pt>
                <c:pt idx="4324">
                  <c:v>30245.95</c:v>
                </c:pt>
                <c:pt idx="4325">
                  <c:v>29148.57</c:v>
                </c:pt>
                <c:pt idx="4326">
                  <c:v>29314.400000000001</c:v>
                </c:pt>
                <c:pt idx="4327">
                  <c:v>29981.68</c:v>
                </c:pt>
                <c:pt idx="4328">
                  <c:v>29311.11</c:v>
                </c:pt>
                <c:pt idx="4329">
                  <c:v>29548.3</c:v>
                </c:pt>
                <c:pt idx="4330">
                  <c:v>29789.19</c:v>
                </c:pt>
                <c:pt idx="4331">
                  <c:v>29546.38</c:v>
                </c:pt>
                <c:pt idx="4332">
                  <c:v>28690.59</c:v>
                </c:pt>
                <c:pt idx="4333">
                  <c:v>28983.51</c:v>
                </c:pt>
                <c:pt idx="4334">
                  <c:v>29203.48</c:v>
                </c:pt>
                <c:pt idx="4335">
                  <c:v>31780.48</c:v>
                </c:pt>
                <c:pt idx="4336">
                  <c:v>31682.33</c:v>
                </c:pt>
                <c:pt idx="4337">
                  <c:v>29564.09</c:v>
                </c:pt>
                <c:pt idx="4338">
                  <c:v>30340.05</c:v>
                </c:pt>
                <c:pt idx="4339">
                  <c:v>29786.17</c:v>
                </c:pt>
                <c:pt idx="4340">
                  <c:v>29823.65</c:v>
                </c:pt>
                <c:pt idx="4341">
                  <c:v>29937.06</c:v>
                </c:pt>
                <c:pt idx="4342">
                  <c:v>31462.1</c:v>
                </c:pt>
                <c:pt idx="4343">
                  <c:v>31383.37</c:v>
                </c:pt>
                <c:pt idx="4344">
                  <c:v>30404.47</c:v>
                </c:pt>
                <c:pt idx="4345">
                  <c:v>30113.99</c:v>
                </c:pt>
                <c:pt idx="4346">
                  <c:v>29162.63</c:v>
                </c:pt>
                <c:pt idx="4347">
                  <c:v>28528.78</c:v>
                </c:pt>
                <c:pt idx="4348">
                  <c:v>27335.68</c:v>
                </c:pt>
                <c:pt idx="4349">
                  <c:v>23031.69</c:v>
                </c:pt>
                <c:pt idx="4350">
                  <c:v>21463.24</c:v>
                </c:pt>
                <c:pt idx="4351">
                  <c:v>22157.83</c:v>
                </c:pt>
                <c:pt idx="4352">
                  <c:v>20985.89</c:v>
                </c:pt>
                <c:pt idx="4353">
                  <c:v>20533.07</c:v>
                </c:pt>
                <c:pt idx="4354">
                  <c:v>18494.650000000001</c:v>
                </c:pt>
                <c:pt idx="4355">
                  <c:v>20369.12</c:v>
                </c:pt>
                <c:pt idx="4356">
                  <c:v>20395.990000000002</c:v>
                </c:pt>
                <c:pt idx="4357">
                  <c:v>20950.45</c:v>
                </c:pt>
                <c:pt idx="4358">
                  <c:v>19985.28</c:v>
                </c:pt>
                <c:pt idx="4359">
                  <c:v>20667.060000000001</c:v>
                </c:pt>
                <c:pt idx="4360">
                  <c:v>21295.54</c:v>
                </c:pt>
                <c:pt idx="4361">
                  <c:v>21495.68</c:v>
                </c:pt>
                <c:pt idx="4362">
                  <c:v>21368.59</c:v>
                </c:pt>
                <c:pt idx="4363">
                  <c:v>20784.580000000002</c:v>
                </c:pt>
                <c:pt idx="4364">
                  <c:v>20368.150000000001</c:v>
                </c:pt>
                <c:pt idx="4365">
                  <c:v>20270.78</c:v>
                </c:pt>
                <c:pt idx="4366">
                  <c:v>18797.22</c:v>
                </c:pt>
                <c:pt idx="4367">
                  <c:v>19375.68</c:v>
                </c:pt>
                <c:pt idx="4368">
                  <c:v>19332.02</c:v>
                </c:pt>
                <c:pt idx="4369">
                  <c:v>19279.71</c:v>
                </c:pt>
                <c:pt idx="4370">
                  <c:v>19934.810000000001</c:v>
                </c:pt>
                <c:pt idx="4371">
                  <c:v>20350.7</c:v>
                </c:pt>
                <c:pt idx="4372">
                  <c:v>20332.509999999998</c:v>
                </c:pt>
                <c:pt idx="4373">
                  <c:v>21654.400000000001</c:v>
                </c:pt>
                <c:pt idx="4374">
                  <c:v>21706.84</c:v>
                </c:pt>
                <c:pt idx="4375">
                  <c:v>21695.82</c:v>
                </c:pt>
                <c:pt idx="4376">
                  <c:v>21022.87</c:v>
                </c:pt>
                <c:pt idx="4377">
                  <c:v>20224.12</c:v>
                </c:pt>
                <c:pt idx="4378">
                  <c:v>19328.689999999999</c:v>
                </c:pt>
                <c:pt idx="4379">
                  <c:v>19908.88</c:v>
                </c:pt>
                <c:pt idx="4380">
                  <c:v>20468.05</c:v>
                </c:pt>
                <c:pt idx="4381">
                  <c:v>20960.89</c:v>
                </c:pt>
                <c:pt idx="4382">
                  <c:v>21190.78</c:v>
                </c:pt>
                <c:pt idx="4383">
                  <c:v>21016.7</c:v>
                </c:pt>
                <c:pt idx="4384">
                  <c:v>21653.39</c:v>
                </c:pt>
                <c:pt idx="4385">
                  <c:v>23656.48</c:v>
                </c:pt>
                <c:pt idx="4386">
                  <c:v>23608.53</c:v>
                </c:pt>
                <c:pt idx="4387">
                  <c:v>23212.42</c:v>
                </c:pt>
                <c:pt idx="4388">
                  <c:v>22739.13</c:v>
                </c:pt>
                <c:pt idx="4389">
                  <c:v>22249.040000000001</c:v>
                </c:pt>
                <c:pt idx="4390">
                  <c:v>22811.49</c:v>
                </c:pt>
                <c:pt idx="4391">
                  <c:v>22026.959999999999</c:v>
                </c:pt>
                <c:pt idx="4392">
                  <c:v>20944.96</c:v>
                </c:pt>
                <c:pt idx="4393">
                  <c:v>22680.95</c:v>
                </c:pt>
                <c:pt idx="4394">
                  <c:v>23931.75</c:v>
                </c:pt>
                <c:pt idx="4395">
                  <c:v>23828.87</c:v>
                </c:pt>
                <c:pt idx="4396">
                  <c:v>23868.85</c:v>
                </c:pt>
                <c:pt idx="4397">
                  <c:v>23595.85</c:v>
                </c:pt>
                <c:pt idx="4398">
                  <c:v>23027.45</c:v>
                </c:pt>
                <c:pt idx="4399">
                  <c:v>23097.65</c:v>
                </c:pt>
                <c:pt idx="4400">
                  <c:v>23274.31</c:v>
                </c:pt>
                <c:pt idx="4401">
                  <c:v>22496.04</c:v>
                </c:pt>
                <c:pt idx="4402">
                  <c:v>23111.39</c:v>
                </c:pt>
                <c:pt idx="4403">
                  <c:v>23183.94</c:v>
                </c:pt>
                <c:pt idx="4404">
                  <c:v>23315.4</c:v>
                </c:pt>
                <c:pt idx="4405">
                  <c:v>23852.22</c:v>
                </c:pt>
                <c:pt idx="4406">
                  <c:v>23195.85</c:v>
                </c:pt>
                <c:pt idx="4407">
                  <c:v>23966.22</c:v>
                </c:pt>
                <c:pt idx="4408">
                  <c:v>24195.31</c:v>
                </c:pt>
                <c:pt idx="4409">
                  <c:v>24125.53</c:v>
                </c:pt>
                <c:pt idx="4410">
                  <c:v>24508.51</c:v>
                </c:pt>
                <c:pt idx="4411">
                  <c:v>24352.35</c:v>
                </c:pt>
                <c:pt idx="4412">
                  <c:v>24031.01</c:v>
                </c:pt>
                <c:pt idx="4413">
                  <c:v>23950.75</c:v>
                </c:pt>
                <c:pt idx="4414">
                  <c:v>23332.880000000001</c:v>
                </c:pt>
                <c:pt idx="4415">
                  <c:v>23363.27</c:v>
                </c:pt>
                <c:pt idx="4416">
                  <c:v>21024.57</c:v>
                </c:pt>
                <c:pt idx="4417">
                  <c:v>21121.05</c:v>
                </c:pt>
                <c:pt idx="4418">
                  <c:v>21534.39</c:v>
                </c:pt>
                <c:pt idx="4419">
                  <c:v>21097.37</c:v>
                </c:pt>
                <c:pt idx="4420">
                  <c:v>21489.23</c:v>
                </c:pt>
                <c:pt idx="4421">
                  <c:v>21594.09</c:v>
                </c:pt>
                <c:pt idx="4422">
                  <c:v>21584.46</c:v>
                </c:pt>
                <c:pt idx="4423">
                  <c:v>20641.09</c:v>
                </c:pt>
                <c:pt idx="4424">
                  <c:v>19891.84</c:v>
                </c:pt>
                <c:pt idx="4425">
                  <c:v>19965.240000000002</c:v>
                </c:pt>
                <c:pt idx="4426">
                  <c:v>20205.89</c:v>
                </c:pt>
                <c:pt idx="4427">
                  <c:v>19882.11</c:v>
                </c:pt>
                <c:pt idx="4428">
                  <c:v>20281.98</c:v>
                </c:pt>
                <c:pt idx="4429">
                  <c:v>20083.7</c:v>
                </c:pt>
                <c:pt idx="4430">
                  <c:v>19978.97</c:v>
                </c:pt>
                <c:pt idx="4431">
                  <c:v>19751.75</c:v>
                </c:pt>
                <c:pt idx="4432">
                  <c:v>19857.22</c:v>
                </c:pt>
                <c:pt idx="4433">
                  <c:v>19752.39</c:v>
                </c:pt>
                <c:pt idx="4434">
                  <c:v>18979.919999999998</c:v>
                </c:pt>
                <c:pt idx="4435">
                  <c:v>19364.71</c:v>
                </c:pt>
                <c:pt idx="4436">
                  <c:v>19334.580000000002</c:v>
                </c:pt>
                <c:pt idx="4437">
                  <c:v>21257.79</c:v>
                </c:pt>
                <c:pt idx="4438">
                  <c:v>21606.77</c:v>
                </c:pt>
                <c:pt idx="4439">
                  <c:v>21515.02</c:v>
                </c:pt>
                <c:pt idx="4440">
                  <c:v>22341.3</c:v>
                </c:pt>
                <c:pt idx="4441">
                  <c:v>20133.2</c:v>
                </c:pt>
                <c:pt idx="4442">
                  <c:v>20206.75</c:v>
                </c:pt>
                <c:pt idx="4443">
                  <c:v>19828.37</c:v>
                </c:pt>
                <c:pt idx="4444">
                  <c:v>19744.419999999998</c:v>
                </c:pt>
                <c:pt idx="4445">
                  <c:v>20034.490000000002</c:v>
                </c:pt>
                <c:pt idx="4446">
                  <c:v>19463.509999999998</c:v>
                </c:pt>
                <c:pt idx="4447">
                  <c:v>19519.52</c:v>
                </c:pt>
                <c:pt idx="4448">
                  <c:v>18898.240000000002</c:v>
                </c:pt>
                <c:pt idx="4449">
                  <c:v>18468.2</c:v>
                </c:pt>
                <c:pt idx="4450">
                  <c:v>19173.59</c:v>
                </c:pt>
                <c:pt idx="4451">
                  <c:v>19008.810000000001</c:v>
                </c:pt>
                <c:pt idx="4452">
                  <c:v>18952.3</c:v>
                </c:pt>
                <c:pt idx="4453">
                  <c:v>18744.7</c:v>
                </c:pt>
                <c:pt idx="4454">
                  <c:v>19096.36</c:v>
                </c:pt>
                <c:pt idx="4455">
                  <c:v>18992.689999999999</c:v>
                </c:pt>
                <c:pt idx="4456">
                  <c:v>19618.79</c:v>
                </c:pt>
                <c:pt idx="4457">
                  <c:v>19432.79</c:v>
                </c:pt>
                <c:pt idx="4458">
                  <c:v>19360.169999999998</c:v>
                </c:pt>
                <c:pt idx="4459">
                  <c:v>19288.32</c:v>
                </c:pt>
                <c:pt idx="4460">
                  <c:v>19197.09</c:v>
                </c:pt>
                <c:pt idx="4461">
                  <c:v>19555.18</c:v>
                </c:pt>
                <c:pt idx="4462">
                  <c:v>20296.28</c:v>
                </c:pt>
                <c:pt idx="4463">
                  <c:v>20055.41</c:v>
                </c:pt>
                <c:pt idx="4464">
                  <c:v>19913.3</c:v>
                </c:pt>
                <c:pt idx="4465">
                  <c:v>19572.740000000002</c:v>
                </c:pt>
                <c:pt idx="4466">
                  <c:v>19322.650000000001</c:v>
                </c:pt>
                <c:pt idx="4467">
                  <c:v>19482.2</c:v>
                </c:pt>
                <c:pt idx="4468">
                  <c:v>19243.53</c:v>
                </c:pt>
                <c:pt idx="4469">
                  <c:v>19004.52</c:v>
                </c:pt>
                <c:pt idx="4470">
                  <c:v>19181.560000000001</c:v>
                </c:pt>
                <c:pt idx="4471">
                  <c:v>19403.55</c:v>
                </c:pt>
                <c:pt idx="4472">
                  <c:v>19108.47</c:v>
                </c:pt>
                <c:pt idx="4473">
                  <c:v>19070.099999999999</c:v>
                </c:pt>
                <c:pt idx="4474">
                  <c:v>19148.52</c:v>
                </c:pt>
                <c:pt idx="4475">
                  <c:v>19515.39</c:v>
                </c:pt>
                <c:pt idx="4476">
                  <c:v>19296.169999999998</c:v>
                </c:pt>
                <c:pt idx="4477">
                  <c:v>19194.98</c:v>
                </c:pt>
                <c:pt idx="4478">
                  <c:v>19070.86</c:v>
                </c:pt>
                <c:pt idx="4479">
                  <c:v>19155.91</c:v>
                </c:pt>
                <c:pt idx="4480">
                  <c:v>19204.400000000001</c:v>
                </c:pt>
                <c:pt idx="4481">
                  <c:v>19540.98</c:v>
                </c:pt>
                <c:pt idx="4482">
                  <c:v>19366.349999999999</c:v>
                </c:pt>
                <c:pt idx="4483">
                  <c:v>20234.41</c:v>
                </c:pt>
                <c:pt idx="4484">
                  <c:v>20745.34</c:v>
                </c:pt>
                <c:pt idx="4485">
                  <c:v>20407.22</c:v>
                </c:pt>
                <c:pt idx="4486">
                  <c:v>20599.759999999998</c:v>
                </c:pt>
                <c:pt idx="4487">
                  <c:v>20850.3</c:v>
                </c:pt>
                <c:pt idx="4488">
                  <c:v>20591.03</c:v>
                </c:pt>
                <c:pt idx="4489">
                  <c:v>20478.7</c:v>
                </c:pt>
                <c:pt idx="4490">
                  <c:v>20476.09</c:v>
                </c:pt>
                <c:pt idx="4491">
                  <c:v>20107.98</c:v>
                </c:pt>
                <c:pt idx="4492">
                  <c:v>20195.5</c:v>
                </c:pt>
                <c:pt idx="4493">
                  <c:v>21179.35</c:v>
                </c:pt>
                <c:pt idx="4494">
                  <c:v>21297.66</c:v>
                </c:pt>
                <c:pt idx="4495">
                  <c:v>21140.29</c:v>
                </c:pt>
                <c:pt idx="4496">
                  <c:v>20463.73</c:v>
                </c:pt>
                <c:pt idx="4497">
                  <c:v>18514.25</c:v>
                </c:pt>
                <c:pt idx="4498">
                  <c:v>16102.99</c:v>
                </c:pt>
                <c:pt idx="4499">
                  <c:v>17887.71</c:v>
                </c:pt>
                <c:pt idx="4500">
                  <c:v>16949.22</c:v>
                </c:pt>
                <c:pt idx="4501">
                  <c:v>16805.71</c:v>
                </c:pt>
                <c:pt idx="4502">
                  <c:v>16414</c:v>
                </c:pt>
                <c:pt idx="4503">
                  <c:v>16386.87</c:v>
                </c:pt>
                <c:pt idx="4504">
                  <c:v>16859.689999999999</c:v>
                </c:pt>
                <c:pt idx="4505">
                  <c:v>16653.759999999998</c:v>
                </c:pt>
                <c:pt idx="4506">
                  <c:v>16697.2</c:v>
                </c:pt>
                <c:pt idx="4507">
                  <c:v>16647.03</c:v>
                </c:pt>
                <c:pt idx="4508">
                  <c:v>16720.080000000002</c:v>
                </c:pt>
                <c:pt idx="4509">
                  <c:v>16272.45</c:v>
                </c:pt>
                <c:pt idx="4510">
                  <c:v>15720.49</c:v>
                </c:pt>
                <c:pt idx="4511">
                  <c:v>16165.23</c:v>
                </c:pt>
                <c:pt idx="4512">
                  <c:v>16494.189999999999</c:v>
                </c:pt>
                <c:pt idx="4513">
                  <c:v>16597.5</c:v>
                </c:pt>
                <c:pt idx="4514">
                  <c:v>16519.599999999999</c:v>
                </c:pt>
                <c:pt idx="4515">
                  <c:v>16416.060000000001</c:v>
                </c:pt>
                <c:pt idx="4516">
                  <c:v>16563.310000000001</c:v>
                </c:pt>
                <c:pt idx="4517">
                  <c:v>16212.5</c:v>
                </c:pt>
                <c:pt idx="4518">
                  <c:v>16488.740000000002</c:v>
                </c:pt>
                <c:pt idx="4519">
                  <c:v>17153.689999999999</c:v>
                </c:pt>
                <c:pt idx="4520">
                  <c:v>16966.53</c:v>
                </c:pt>
                <c:pt idx="4521">
                  <c:v>17042.2</c:v>
                </c:pt>
                <c:pt idx="4522">
                  <c:v>16902.849999999999</c:v>
                </c:pt>
                <c:pt idx="4523">
                  <c:v>17104.560000000001</c:v>
                </c:pt>
                <c:pt idx="4524">
                  <c:v>16943.939999999999</c:v>
                </c:pt>
                <c:pt idx="4525">
                  <c:v>16973.72</c:v>
                </c:pt>
                <c:pt idx="4526">
                  <c:v>16842.5</c:v>
                </c:pt>
                <c:pt idx="4527">
                  <c:v>17203.79</c:v>
                </c:pt>
                <c:pt idx="4528">
                  <c:v>17133.32</c:v>
                </c:pt>
                <c:pt idx="4529">
                  <c:v>17137.599999999999</c:v>
                </c:pt>
                <c:pt idx="4530">
                  <c:v>17104.669999999998</c:v>
                </c:pt>
                <c:pt idx="4531">
                  <c:v>17159.68</c:v>
                </c:pt>
                <c:pt idx="4532">
                  <c:v>17772.04</c:v>
                </c:pt>
                <c:pt idx="4533">
                  <c:v>17837.689999999999</c:v>
                </c:pt>
                <c:pt idx="4534">
                  <c:v>17344.3</c:v>
                </c:pt>
                <c:pt idx="4535">
                  <c:v>16725.009999999998</c:v>
                </c:pt>
                <c:pt idx="4536">
                  <c:v>16741.689999999999</c:v>
                </c:pt>
                <c:pt idx="4537">
                  <c:v>16763.8</c:v>
                </c:pt>
                <c:pt idx="4538">
                  <c:v>16416.29</c:v>
                </c:pt>
                <c:pt idx="4539">
                  <c:v>16869.68</c:v>
                </c:pt>
                <c:pt idx="4540">
                  <c:v>16765.439999999999</c:v>
                </c:pt>
                <c:pt idx="4541">
                  <c:v>16795.009999999998</c:v>
                </c:pt>
                <c:pt idx="4542">
                  <c:v>16790.97</c:v>
                </c:pt>
                <c:pt idx="4543">
                  <c:v>16824.88</c:v>
                </c:pt>
                <c:pt idx="4544">
                  <c:v>16819.580000000002</c:v>
                </c:pt>
                <c:pt idx="4545">
                  <c:v>16835.310000000001</c:v>
                </c:pt>
                <c:pt idx="4546">
                  <c:v>16684.11</c:v>
                </c:pt>
                <c:pt idx="4547">
                  <c:v>16509.22</c:v>
                </c:pt>
                <c:pt idx="4548">
                  <c:v>16612.53</c:v>
                </c:pt>
                <c:pt idx="4549">
                  <c:v>16575.22</c:v>
                </c:pt>
                <c:pt idx="4550">
                  <c:v>16512.62</c:v>
                </c:pt>
                <c:pt idx="4551">
                  <c:v>16594.55</c:v>
                </c:pt>
                <c:pt idx="4552">
                  <c:v>16692.939999999999</c:v>
                </c:pt>
                <c:pt idx="4553">
                  <c:v>16670.72</c:v>
                </c:pt>
                <c:pt idx="4554">
                  <c:v>16821.5</c:v>
                </c:pt>
                <c:pt idx="4555">
                  <c:v>16832.669999999998</c:v>
                </c:pt>
                <c:pt idx="4556">
                  <c:v>16953.009999999998</c:v>
                </c:pt>
                <c:pt idx="4557">
                  <c:v>16932.5</c:v>
                </c:pt>
                <c:pt idx="4558">
                  <c:v>16961.240000000002</c:v>
                </c:pt>
                <c:pt idx="4559">
                  <c:v>17204.3</c:v>
                </c:pt>
                <c:pt idx="4560">
                  <c:v>17433.560000000001</c:v>
                </c:pt>
                <c:pt idx="4561">
                  <c:v>17555.009999999998</c:v>
                </c:pt>
                <c:pt idx="4562">
                  <c:v>18916.849999999999</c:v>
                </c:pt>
                <c:pt idx="4563">
                  <c:v>19851.05</c:v>
                </c:pt>
                <c:pt idx="4564">
                  <c:v>20987.85</c:v>
                </c:pt>
                <c:pt idx="4565">
                  <c:v>20916.330000000002</c:v>
                </c:pt>
                <c:pt idx="4566">
                  <c:v>21188.27</c:v>
                </c:pt>
                <c:pt idx="4567">
                  <c:v>21234.11</c:v>
                </c:pt>
                <c:pt idx="4568">
                  <c:v>20807.830000000002</c:v>
                </c:pt>
                <c:pt idx="4569">
                  <c:v>21064.89</c:v>
                </c:pt>
                <c:pt idx="4570">
                  <c:v>22594.95</c:v>
                </c:pt>
                <c:pt idx="4571">
                  <c:v>22948.89</c:v>
                </c:pt>
                <c:pt idx="4572">
                  <c:v>22681.54</c:v>
                </c:pt>
                <c:pt idx="4573">
                  <c:v>22930.959999999999</c:v>
                </c:pt>
                <c:pt idx="4574">
                  <c:v>22756.85</c:v>
                </c:pt>
                <c:pt idx="4575">
                  <c:v>22939.25</c:v>
                </c:pt>
                <c:pt idx="4576">
                  <c:v>23005.85</c:v>
                </c:pt>
                <c:pt idx="4577">
                  <c:v>23015.57</c:v>
                </c:pt>
                <c:pt idx="4578">
                  <c:v>22982.45</c:v>
                </c:pt>
                <c:pt idx="4579">
                  <c:v>23767.1</c:v>
                </c:pt>
                <c:pt idx="4580">
                  <c:v>22731.31</c:v>
                </c:pt>
                <c:pt idx="4581">
                  <c:v>23183.72</c:v>
                </c:pt>
                <c:pt idx="4582">
                  <c:v>23714.81</c:v>
                </c:pt>
                <c:pt idx="4583">
                  <c:v>23561.5</c:v>
                </c:pt>
                <c:pt idx="4584">
                  <c:v>23423.51</c:v>
                </c:pt>
                <c:pt idx="4585">
                  <c:v>23405.02</c:v>
                </c:pt>
                <c:pt idx="4586">
                  <c:v>22986.06</c:v>
                </c:pt>
                <c:pt idx="4587">
                  <c:v>22882.23</c:v>
                </c:pt>
                <c:pt idx="4588">
                  <c:v>23230.15</c:v>
                </c:pt>
                <c:pt idx="4589">
                  <c:v>22931.09</c:v>
                </c:pt>
                <c:pt idx="4590">
                  <c:v>21767.64</c:v>
                </c:pt>
                <c:pt idx="4591">
                  <c:v>21573.69</c:v>
                </c:pt>
                <c:pt idx="4592">
                  <c:v>21826.01</c:v>
                </c:pt>
                <c:pt idx="4593">
                  <c:v>21797.040000000001</c:v>
                </c:pt>
                <c:pt idx="4594">
                  <c:v>21651.99</c:v>
                </c:pt>
                <c:pt idx="4595">
                  <c:v>22197.16</c:v>
                </c:pt>
                <c:pt idx="4596">
                  <c:v>24154.2</c:v>
                </c:pt>
                <c:pt idx="4597">
                  <c:v>24013.83</c:v>
                </c:pt>
                <c:pt idx="4598">
                  <c:v>24680.880000000001</c:v>
                </c:pt>
                <c:pt idx="4599">
                  <c:v>24631.37</c:v>
                </c:pt>
                <c:pt idx="4600">
                  <c:v>24496.9</c:v>
                </c:pt>
                <c:pt idx="4601">
                  <c:v>24707.27</c:v>
                </c:pt>
                <c:pt idx="4602">
                  <c:v>24388.53</c:v>
                </c:pt>
                <c:pt idx="4603">
                  <c:v>24100.62</c:v>
                </c:pt>
                <c:pt idx="4604">
                  <c:v>23873.62</c:v>
                </c:pt>
                <c:pt idx="4605">
                  <c:v>23119.67</c:v>
                </c:pt>
                <c:pt idx="4606">
                  <c:v>23122.99</c:v>
                </c:pt>
                <c:pt idx="4607">
                  <c:v>23478.9</c:v>
                </c:pt>
                <c:pt idx="4608">
                  <c:v>23478.51</c:v>
                </c:pt>
                <c:pt idx="4609">
                  <c:v>23161.79</c:v>
                </c:pt>
                <c:pt idx="4610">
                  <c:v>23534.98</c:v>
                </c:pt>
                <c:pt idx="4611">
                  <c:v>23464.87</c:v>
                </c:pt>
                <c:pt idx="4612">
                  <c:v>22320.42</c:v>
                </c:pt>
                <c:pt idx="4613">
                  <c:v>22307.16</c:v>
                </c:pt>
                <c:pt idx="4614">
                  <c:v>22434.82</c:v>
                </c:pt>
                <c:pt idx="4615">
                  <c:v>22432.29</c:v>
                </c:pt>
                <c:pt idx="4616">
                  <c:v>22104.61</c:v>
                </c:pt>
                <c:pt idx="4617">
                  <c:v>21788.44</c:v>
                </c:pt>
                <c:pt idx="4618">
                  <c:v>20344.46</c:v>
                </c:pt>
                <c:pt idx="4619">
                  <c:v>20167.45</c:v>
                </c:pt>
                <c:pt idx="4620">
                  <c:v>20483.560000000001</c:v>
                </c:pt>
                <c:pt idx="4621">
                  <c:v>21915.82</c:v>
                </c:pt>
                <c:pt idx="4622">
                  <c:v>24299.15</c:v>
                </c:pt>
                <c:pt idx="4623">
                  <c:v>24804.02</c:v>
                </c:pt>
                <c:pt idx="4624">
                  <c:v>24464.91</c:v>
                </c:pt>
                <c:pt idx="4625">
                  <c:v>25043.83</c:v>
                </c:pt>
                <c:pt idx="4626">
                  <c:v>27750.09</c:v>
                </c:pt>
                <c:pt idx="4627">
                  <c:v>27003.439999999999</c:v>
                </c:pt>
                <c:pt idx="4628">
                  <c:v>28194.43</c:v>
                </c:pt>
                <c:pt idx="4629">
                  <c:v>28054.71</c:v>
                </c:pt>
                <c:pt idx="4630">
                  <c:v>28121.39</c:v>
                </c:pt>
                <c:pt idx="4631">
                  <c:v>27286.36</c:v>
                </c:pt>
                <c:pt idx="4632">
                  <c:v>28277.41</c:v>
                </c:pt>
                <c:pt idx="4633">
                  <c:v>27328.47</c:v>
                </c:pt>
                <c:pt idx="4634">
                  <c:v>27473.93</c:v>
                </c:pt>
                <c:pt idx="4635">
                  <c:v>27856.57</c:v>
                </c:pt>
                <c:pt idx="4636">
                  <c:v>27183.4</c:v>
                </c:pt>
                <c:pt idx="4637">
                  <c:v>27201.14</c:v>
                </c:pt>
                <c:pt idx="4638">
                  <c:v>28298.38</c:v>
                </c:pt>
                <c:pt idx="4639">
                  <c:v>28076.37</c:v>
                </c:pt>
                <c:pt idx="4640">
                  <c:v>28482.89</c:v>
                </c:pt>
                <c:pt idx="4641">
                  <c:v>28487.97</c:v>
                </c:pt>
                <c:pt idx="4642">
                  <c:v>28032.17</c:v>
                </c:pt>
                <c:pt idx="4643">
                  <c:v>27720.85</c:v>
                </c:pt>
                <c:pt idx="4644">
                  <c:v>28233.11</c:v>
                </c:pt>
                <c:pt idx="4645">
                  <c:v>28191.21</c:v>
                </c:pt>
                <c:pt idx="4646">
                  <c:v>27998.959999999999</c:v>
                </c:pt>
                <c:pt idx="4647">
                  <c:v>27911.77</c:v>
                </c:pt>
                <c:pt idx="4648">
                  <c:v>27940.69</c:v>
                </c:pt>
                <c:pt idx="4649">
                  <c:v>28456.25</c:v>
                </c:pt>
                <c:pt idx="4650">
                  <c:v>29246.31</c:v>
                </c:pt>
                <c:pt idx="4651">
                  <c:v>30219.4</c:v>
                </c:pt>
                <c:pt idx="4652">
                  <c:v>29967.48</c:v>
                </c:pt>
                <c:pt idx="4653">
                  <c:v>30312.77</c:v>
                </c:pt>
                <c:pt idx="4654">
                  <c:v>30479.360000000001</c:v>
                </c:pt>
                <c:pt idx="4655">
                  <c:v>30291.01</c:v>
                </c:pt>
                <c:pt idx="4656">
                  <c:v>30406.28</c:v>
                </c:pt>
                <c:pt idx="4657">
                  <c:v>29469.59</c:v>
                </c:pt>
                <c:pt idx="4658">
                  <c:v>30376.84</c:v>
                </c:pt>
                <c:pt idx="4659">
                  <c:v>29180.73</c:v>
                </c:pt>
                <c:pt idx="4660">
                  <c:v>28232.66</c:v>
                </c:pt>
                <c:pt idx="4661">
                  <c:v>27277</c:v>
                </c:pt>
                <c:pt idx="4662">
                  <c:v>27671.52</c:v>
                </c:pt>
                <c:pt idx="4663">
                  <c:v>27519.21</c:v>
                </c:pt>
                <c:pt idx="4664">
                  <c:v>27415.19</c:v>
                </c:pt>
                <c:pt idx="4665">
                  <c:v>28274.51</c:v>
                </c:pt>
                <c:pt idx="4666">
                  <c:v>28686.81</c:v>
                </c:pt>
                <c:pt idx="4667">
                  <c:v>29656.85</c:v>
                </c:pt>
                <c:pt idx="4668">
                  <c:v>29351.19</c:v>
                </c:pt>
                <c:pt idx="4669">
                  <c:v>29247.24</c:v>
                </c:pt>
                <c:pt idx="4670">
                  <c:v>29427.98</c:v>
                </c:pt>
                <c:pt idx="4671">
                  <c:v>27992.74</c:v>
                </c:pt>
                <c:pt idx="4672">
                  <c:v>28677.94</c:v>
                </c:pt>
                <c:pt idx="4673">
                  <c:v>28931.24</c:v>
                </c:pt>
                <c:pt idx="4674">
                  <c:v>28850.37</c:v>
                </c:pt>
                <c:pt idx="4675">
                  <c:v>29513.62</c:v>
                </c:pt>
                <c:pt idx="4676">
                  <c:v>28857.56</c:v>
                </c:pt>
                <c:pt idx="4677">
                  <c:v>28802.84</c:v>
                </c:pt>
                <c:pt idx="4678">
                  <c:v>27562.34</c:v>
                </c:pt>
                <c:pt idx="4679">
                  <c:v>27625.21</c:v>
                </c:pt>
                <c:pt idx="4680">
                  <c:v>27533.32</c:v>
                </c:pt>
                <c:pt idx="4681">
                  <c:v>27004.97</c:v>
                </c:pt>
                <c:pt idx="4682">
                  <c:v>26771.49</c:v>
                </c:pt>
                <c:pt idx="4683">
                  <c:v>26875.98</c:v>
                </c:pt>
                <c:pt idx="4684">
                  <c:v>26922.76</c:v>
                </c:pt>
                <c:pt idx="4685">
                  <c:v>27381.599999999999</c:v>
                </c:pt>
                <c:pt idx="4686">
                  <c:v>27023.78</c:v>
                </c:pt>
                <c:pt idx="4687">
                  <c:v>27378.63</c:v>
                </c:pt>
                <c:pt idx="4688">
                  <c:v>26929.3</c:v>
                </c:pt>
                <c:pt idx="4689">
                  <c:v>26913.919999999998</c:v>
                </c:pt>
                <c:pt idx="4690">
                  <c:v>27057.35</c:v>
                </c:pt>
                <c:pt idx="4691">
                  <c:v>26761.21</c:v>
                </c:pt>
                <c:pt idx="4692">
                  <c:v>26913.96</c:v>
                </c:pt>
                <c:pt idx="4693">
                  <c:v>27201.74</c:v>
                </c:pt>
                <c:pt idx="4694">
                  <c:v>26367.08</c:v>
                </c:pt>
                <c:pt idx="4695">
                  <c:v>26476.639999999999</c:v>
                </c:pt>
                <c:pt idx="4696">
                  <c:v>26730.58</c:v>
                </c:pt>
                <c:pt idx="4697">
                  <c:v>26781.19</c:v>
                </c:pt>
                <c:pt idx="4698">
                  <c:v>27841.43</c:v>
                </c:pt>
                <c:pt idx="4699">
                  <c:v>27675</c:v>
                </c:pt>
                <c:pt idx="4700">
                  <c:v>27730.18</c:v>
                </c:pt>
                <c:pt idx="4701">
                  <c:v>27095.119999999999</c:v>
                </c:pt>
                <c:pt idx="4702">
                  <c:v>26897.37</c:v>
                </c:pt>
                <c:pt idx="4703">
                  <c:v>27214.7</c:v>
                </c:pt>
                <c:pt idx="4704">
                  <c:v>27015.21</c:v>
                </c:pt>
                <c:pt idx="4705">
                  <c:v>27203.27</c:v>
                </c:pt>
                <c:pt idx="4706">
                  <c:v>25669.38</c:v>
                </c:pt>
                <c:pt idx="4707">
                  <c:v>27064.89</c:v>
                </c:pt>
                <c:pt idx="4708">
                  <c:v>26156.07</c:v>
                </c:pt>
                <c:pt idx="4709">
                  <c:v>26578.2</c:v>
                </c:pt>
                <c:pt idx="4710">
                  <c:v>26474.21</c:v>
                </c:pt>
                <c:pt idx="4711">
                  <c:v>25776.22</c:v>
                </c:pt>
                <c:pt idx="4712">
                  <c:v>26057.040000000001</c:v>
                </c:pt>
                <c:pt idx="4713">
                  <c:v>25931.57</c:v>
                </c:pt>
                <c:pt idx="4714">
                  <c:v>25844.09</c:v>
                </c:pt>
                <c:pt idx="4715">
                  <c:v>25118.98</c:v>
                </c:pt>
                <c:pt idx="4716">
                  <c:v>25553.37</c:v>
                </c:pt>
                <c:pt idx="4717">
                  <c:v>26277.06</c:v>
                </c:pt>
                <c:pt idx="4718">
                  <c:v>26514.25</c:v>
                </c:pt>
                <c:pt idx="4719">
                  <c:v>26409.26</c:v>
                </c:pt>
                <c:pt idx="4720">
                  <c:v>26761.89</c:v>
                </c:pt>
                <c:pt idx="4721">
                  <c:v>28134.21</c:v>
                </c:pt>
                <c:pt idx="4722">
                  <c:v>29882.44</c:v>
                </c:pt>
                <c:pt idx="4723">
                  <c:v>30060.37</c:v>
                </c:pt>
                <c:pt idx="4724">
                  <c:v>30677.59</c:v>
                </c:pt>
                <c:pt idx="4725">
                  <c:v>30532.99</c:v>
                </c:pt>
                <c:pt idx="4726">
                  <c:v>30461.25</c:v>
                </c:pt>
                <c:pt idx="4727">
                  <c:v>30164.39</c:v>
                </c:pt>
                <c:pt idx="4728">
                  <c:v>30722.94</c:v>
                </c:pt>
                <c:pt idx="4729">
                  <c:v>30134.09</c:v>
                </c:pt>
                <c:pt idx="4730">
                  <c:v>30413.07</c:v>
                </c:pt>
                <c:pt idx="4731">
                  <c:v>30469.200000000001</c:v>
                </c:pt>
                <c:pt idx="4732">
                  <c:v>30584.65</c:v>
                </c:pt>
                <c:pt idx="4733">
                  <c:v>30560.19</c:v>
                </c:pt>
                <c:pt idx="4734">
                  <c:v>31052.400000000001</c:v>
                </c:pt>
                <c:pt idx="4735">
                  <c:v>30810.51</c:v>
                </c:pt>
                <c:pt idx="4736">
                  <c:v>30474.880000000001</c:v>
                </c:pt>
                <c:pt idx="4737">
                  <c:v>30222</c:v>
                </c:pt>
                <c:pt idx="4738">
                  <c:v>30292.66</c:v>
                </c:pt>
                <c:pt idx="4739">
                  <c:v>30185.94</c:v>
                </c:pt>
                <c:pt idx="4740">
                  <c:v>30159.34</c:v>
                </c:pt>
                <c:pt idx="4741">
                  <c:v>30320.06</c:v>
                </c:pt>
                <c:pt idx="4742">
                  <c:v>30570.79</c:v>
                </c:pt>
                <c:pt idx="4743">
                  <c:v>30355.39</c:v>
                </c:pt>
                <c:pt idx="4744">
                  <c:v>31266.2</c:v>
                </c:pt>
                <c:pt idx="4745">
                  <c:v>30256.81</c:v>
                </c:pt>
                <c:pt idx="4746">
                  <c:v>30312.080000000002</c:v>
                </c:pt>
                <c:pt idx="4747">
                  <c:v>30306.59</c:v>
                </c:pt>
                <c:pt idx="4748">
                  <c:v>30249.14</c:v>
                </c:pt>
                <c:pt idx="4749">
                  <c:v>29807.41</c:v>
                </c:pt>
                <c:pt idx="4750">
                  <c:v>29933.65</c:v>
                </c:pt>
                <c:pt idx="4751">
                  <c:v>29869.599999999999</c:v>
                </c:pt>
                <c:pt idx="4752">
                  <c:v>29900.17</c:v>
                </c:pt>
                <c:pt idx="4753">
                  <c:v>29830.02</c:v>
                </c:pt>
                <c:pt idx="4754">
                  <c:v>29943.98</c:v>
                </c:pt>
                <c:pt idx="4755">
                  <c:v>29163.54</c:v>
                </c:pt>
                <c:pt idx="4756">
                  <c:v>29226.87</c:v>
                </c:pt>
                <c:pt idx="4757">
                  <c:v>29467.18</c:v>
                </c:pt>
                <c:pt idx="4758">
                  <c:v>29179.27</c:v>
                </c:pt>
                <c:pt idx="4759">
                  <c:v>29313.41</c:v>
                </c:pt>
                <c:pt idx="4760">
                  <c:v>29348.09</c:v>
                </c:pt>
                <c:pt idx="4761">
                  <c:v>29211.24</c:v>
                </c:pt>
                <c:pt idx="4762">
                  <c:v>29238.34</c:v>
                </c:pt>
                <c:pt idx="4763">
                  <c:v>29229.95</c:v>
                </c:pt>
                <c:pt idx="4764">
                  <c:v>29162.92</c:v>
                </c:pt>
                <c:pt idx="4765">
                  <c:v>29217.05</c:v>
                </c:pt>
                <c:pt idx="4766">
                  <c:v>29037.47</c:v>
                </c:pt>
                <c:pt idx="4767">
                  <c:v>29041.46</c:v>
                </c:pt>
                <c:pt idx="4768">
                  <c:v>29042.95</c:v>
                </c:pt>
                <c:pt idx="4769">
                  <c:v>29162.25</c:v>
                </c:pt>
                <c:pt idx="4770">
                  <c:v>29850.49</c:v>
                </c:pt>
                <c:pt idx="4771">
                  <c:v>29501.200000000001</c:v>
                </c:pt>
                <c:pt idx="4772">
                  <c:v>29434.84</c:v>
                </c:pt>
                <c:pt idx="4773">
                  <c:v>29377.69</c:v>
                </c:pt>
                <c:pt idx="4774">
                  <c:v>29400.91</c:v>
                </c:pt>
                <c:pt idx="4775">
                  <c:v>29344.01</c:v>
                </c:pt>
                <c:pt idx="4776">
                  <c:v>29371.3</c:v>
                </c:pt>
                <c:pt idx="4777">
                  <c:v>29197.79</c:v>
                </c:pt>
                <c:pt idx="4778">
                  <c:v>28897.23</c:v>
                </c:pt>
                <c:pt idx="4779">
                  <c:v>26238.799999999999</c:v>
                </c:pt>
                <c:pt idx="4780">
                  <c:v>26049.71</c:v>
                </c:pt>
                <c:pt idx="4781">
                  <c:v>26078.18</c:v>
                </c:pt>
                <c:pt idx="4782">
                  <c:v>26175.54</c:v>
                </c:pt>
                <c:pt idx="4783">
                  <c:v>26192.42</c:v>
                </c:pt>
                <c:pt idx="4784">
                  <c:v>25660.32</c:v>
                </c:pt>
                <c:pt idx="4785">
                  <c:v>26315.01</c:v>
                </c:pt>
                <c:pt idx="4786">
                  <c:v>26081.7</c:v>
                </c:pt>
                <c:pt idx="4787">
                  <c:v>26067.51</c:v>
                </c:pt>
                <c:pt idx="4788">
                  <c:v>26027.69</c:v>
                </c:pt>
                <c:pt idx="4789">
                  <c:v>26055.61</c:v>
                </c:pt>
                <c:pt idx="4790">
                  <c:v>25969.42</c:v>
                </c:pt>
                <c:pt idx="4791">
                  <c:v>27664.240000000002</c:v>
                </c:pt>
                <c:pt idx="4792">
                  <c:v>27259.7</c:v>
                </c:pt>
                <c:pt idx="4793">
                  <c:v>26021.45</c:v>
                </c:pt>
                <c:pt idx="4794">
                  <c:v>25791.32</c:v>
                </c:pt>
                <c:pt idx="4795">
                  <c:v>25856</c:v>
                </c:pt>
                <c:pt idx="4796">
                  <c:v>25963.03</c:v>
                </c:pt>
                <c:pt idx="4797">
                  <c:v>25670.53</c:v>
                </c:pt>
                <c:pt idx="4798">
                  <c:v>25722.41</c:v>
                </c:pt>
                <c:pt idx="4799">
                  <c:v>25709.94</c:v>
                </c:pt>
                <c:pt idx="4800">
                  <c:v>26146.66</c:v>
                </c:pt>
                <c:pt idx="4801">
                  <c:v>25890.59</c:v>
                </c:pt>
                <c:pt idx="4802">
                  <c:v>25883.52</c:v>
                </c:pt>
                <c:pt idx="4803">
                  <c:v>25892.97</c:v>
                </c:pt>
                <c:pt idx="4804">
                  <c:v>25139.94</c:v>
                </c:pt>
                <c:pt idx="4805">
                  <c:v>26100.63</c:v>
                </c:pt>
                <c:pt idx="4806">
                  <c:v>26232.02</c:v>
                </c:pt>
                <c:pt idx="4807">
                  <c:v>26542.54</c:v>
                </c:pt>
                <c:pt idx="4808">
                  <c:v>26468.34</c:v>
                </c:pt>
                <c:pt idx="4809">
                  <c:v>26572.400000000001</c:v>
                </c:pt>
                <c:pt idx="4810">
                  <c:v>26491.279999999999</c:v>
                </c:pt>
                <c:pt idx="4811">
                  <c:v>26843.43</c:v>
                </c:pt>
                <c:pt idx="4812">
                  <c:v>27161.78</c:v>
                </c:pt>
                <c:pt idx="4813">
                  <c:v>27111.78</c:v>
                </c:pt>
                <c:pt idx="4814">
                  <c:v>26612.62</c:v>
                </c:pt>
                <c:pt idx="4815">
                  <c:v>26567.200000000001</c:v>
                </c:pt>
                <c:pt idx="4816">
                  <c:v>26570.66</c:v>
                </c:pt>
                <c:pt idx="4817">
                  <c:v>26520.41</c:v>
                </c:pt>
                <c:pt idx="4818">
                  <c:v>26278.3</c:v>
                </c:pt>
                <c:pt idx="4819">
                  <c:v>26154.15</c:v>
                </c:pt>
                <c:pt idx="4820">
                  <c:v>26260.18</c:v>
                </c:pt>
                <c:pt idx="4821">
                  <c:v>27004.5</c:v>
                </c:pt>
                <c:pt idx="4822">
                  <c:v>26867.040000000001</c:v>
                </c:pt>
                <c:pt idx="4823">
                  <c:v>27004.69</c:v>
                </c:pt>
                <c:pt idx="4824">
                  <c:v>27190.25</c:v>
                </c:pt>
                <c:pt idx="4825">
                  <c:v>27480.2</c:v>
                </c:pt>
                <c:pt idx="4826">
                  <c:v>27399.79</c:v>
                </c:pt>
                <c:pt idx="4827">
                  <c:v>27688.15</c:v>
                </c:pt>
                <c:pt idx="4828">
                  <c:v>27457.72</c:v>
                </c:pt>
                <c:pt idx="4829">
                  <c:v>28053.89</c:v>
                </c:pt>
                <c:pt idx="4830">
                  <c:v>27948.720000000001</c:v>
                </c:pt>
                <c:pt idx="4831">
                  <c:v>27934.71</c:v>
                </c:pt>
                <c:pt idx="4832">
                  <c:v>27626</c:v>
                </c:pt>
                <c:pt idx="4833">
                  <c:v>27428.73</c:v>
                </c:pt>
                <c:pt idx="4834">
                  <c:v>26720.68</c:v>
                </c:pt>
                <c:pt idx="4835">
                  <c:v>26749.38</c:v>
                </c:pt>
                <c:pt idx="4836">
                  <c:v>27013.759999999998</c:v>
                </c:pt>
                <c:pt idx="4837">
                  <c:v>26819.39</c:v>
                </c:pt>
                <c:pt idx="4838">
                  <c:v>27180.68</c:v>
                </c:pt>
                <c:pt idx="4839">
                  <c:v>28435.03</c:v>
                </c:pt>
                <c:pt idx="4840">
                  <c:v>28497.85</c:v>
                </c:pt>
                <c:pt idx="4841">
                  <c:v>28276.49</c:v>
                </c:pt>
                <c:pt idx="4842">
                  <c:v>28615.25</c:v>
                </c:pt>
                <c:pt idx="4843">
                  <c:v>29627.22</c:v>
                </c:pt>
                <c:pt idx="4844">
                  <c:v>29999.01</c:v>
                </c:pt>
                <c:pt idx="4845">
                  <c:v>29760.12</c:v>
                </c:pt>
                <c:pt idx="4846">
                  <c:v>31646.44</c:v>
                </c:pt>
                <c:pt idx="4847">
                  <c:v>34138.050000000003</c:v>
                </c:pt>
                <c:pt idx="4848">
                  <c:v>34560.699999999997</c:v>
                </c:pt>
                <c:pt idx="4849">
                  <c:v>34114.18</c:v>
                </c:pt>
                <c:pt idx="4850">
                  <c:v>33847.199999999997</c:v>
                </c:pt>
                <c:pt idx="4851">
                  <c:v>34195.46</c:v>
                </c:pt>
                <c:pt idx="4852">
                  <c:v>34714.589999999997</c:v>
                </c:pt>
                <c:pt idx="4853">
                  <c:v>34479.910000000003</c:v>
                </c:pt>
                <c:pt idx="4854">
                  <c:v>34573.67</c:v>
                </c:pt>
                <c:pt idx="4855">
                  <c:v>35289.32</c:v>
                </c:pt>
                <c:pt idx="4856">
                  <c:v>34793.33</c:v>
                </c:pt>
                <c:pt idx="4857">
                  <c:v>34641.629999999997</c:v>
                </c:pt>
                <c:pt idx="4858">
                  <c:v>35180.39</c:v>
                </c:pt>
                <c:pt idx="4859">
                  <c:v>34998.07</c:v>
                </c:pt>
                <c:pt idx="4860">
                  <c:v>35125.56</c:v>
                </c:pt>
                <c:pt idx="4861">
                  <c:v>35298.300000000003</c:v>
                </c:pt>
                <c:pt idx="4862">
                  <c:v>35791.54</c:v>
                </c:pt>
                <c:pt idx="4863">
                  <c:v>36555.56</c:v>
                </c:pt>
                <c:pt idx="4864">
                  <c:v>37376.04</c:v>
                </c:pt>
                <c:pt idx="4865">
                  <c:v>36901.129999999997</c:v>
                </c:pt>
                <c:pt idx="4866">
                  <c:v>37170.89</c:v>
                </c:pt>
                <c:pt idx="4867">
                  <c:v>36480.17</c:v>
                </c:pt>
                <c:pt idx="4868">
                  <c:v>35613.620000000003</c:v>
                </c:pt>
                <c:pt idx="4869">
                  <c:v>37726.589999999997</c:v>
                </c:pt>
                <c:pt idx="4870">
                  <c:v>36221.56</c:v>
                </c:pt>
                <c:pt idx="4871">
                  <c:v>36552.410000000003</c:v>
                </c:pt>
                <c:pt idx="4872">
                  <c:v>36524.230000000003</c:v>
                </c:pt>
                <c:pt idx="4873">
                  <c:v>36996.559999999998</c:v>
                </c:pt>
                <c:pt idx="4874">
                  <c:v>37454.959999999999</c:v>
                </c:pt>
                <c:pt idx="4875">
                  <c:v>36390.26</c:v>
                </c:pt>
                <c:pt idx="4876">
                  <c:v>37457.31</c:v>
                </c:pt>
                <c:pt idx="4877">
                  <c:v>37310.21</c:v>
                </c:pt>
                <c:pt idx="4878">
                  <c:v>37711.949999999997</c:v>
                </c:pt>
                <c:pt idx="4879">
                  <c:v>37747.26</c:v>
                </c:pt>
                <c:pt idx="4880">
                  <c:v>37667.550000000003</c:v>
                </c:pt>
                <c:pt idx="4881">
                  <c:v>37083.97</c:v>
                </c:pt>
                <c:pt idx="4882">
                  <c:v>37883.050000000003</c:v>
                </c:pt>
                <c:pt idx="4883">
                  <c:v>37795.18</c:v>
                </c:pt>
                <c:pt idx="4884">
                  <c:v>37700.089999999997</c:v>
                </c:pt>
                <c:pt idx="4885">
                  <c:v>38719.33</c:v>
                </c:pt>
                <c:pt idx="4886">
                  <c:v>39367.120000000003</c:v>
                </c:pt>
                <c:pt idx="4887">
                  <c:v>40075.14</c:v>
                </c:pt>
                <c:pt idx="4888">
                  <c:v>41952.69</c:v>
                </c:pt>
                <c:pt idx="4889">
                  <c:v>44290.720000000001</c:v>
                </c:pt>
                <c:pt idx="4890">
                  <c:v>43771.65</c:v>
                </c:pt>
                <c:pt idx="4891">
                  <c:v>43151.1</c:v>
                </c:pt>
                <c:pt idx="4892">
                  <c:v>44263.519999999997</c:v>
                </c:pt>
                <c:pt idx="4893">
                  <c:v>43911.56</c:v>
                </c:pt>
                <c:pt idx="4894">
                  <c:v>43784.78</c:v>
                </c:pt>
                <c:pt idx="4895">
                  <c:v>41267.29</c:v>
                </c:pt>
                <c:pt idx="4896">
                  <c:v>41211.65</c:v>
                </c:pt>
                <c:pt idx="4897">
                  <c:v>42972.29</c:v>
                </c:pt>
                <c:pt idx="4898">
                  <c:v>43077.919999999998</c:v>
                </c:pt>
                <c:pt idx="4899">
                  <c:v>42064.92</c:v>
                </c:pt>
                <c:pt idx="4900">
                  <c:v>42277.01</c:v>
                </c:pt>
                <c:pt idx="4901">
                  <c:v>41674.879999999997</c:v>
                </c:pt>
                <c:pt idx="4902">
                  <c:v>42498.35</c:v>
                </c:pt>
                <c:pt idx="4903">
                  <c:v>42312.04</c:v>
                </c:pt>
                <c:pt idx="4904">
                  <c:v>43613.42</c:v>
                </c:pt>
                <c:pt idx="4905">
                  <c:v>43957.34</c:v>
                </c:pt>
                <c:pt idx="4906">
                  <c:v>43834.59</c:v>
                </c:pt>
                <c:pt idx="4907">
                  <c:v>43767.73</c:v>
                </c:pt>
                <c:pt idx="4908">
                  <c:v>43005.66</c:v>
                </c:pt>
                <c:pt idx="4909">
                  <c:v>43689.760000000002</c:v>
                </c:pt>
                <c:pt idx="4910">
                  <c:v>42465.75</c:v>
                </c:pt>
                <c:pt idx="4911">
                  <c:v>43350.67</c:v>
                </c:pt>
                <c:pt idx="4912">
                  <c:v>42644.4</c:v>
                </c:pt>
                <c:pt idx="4913">
                  <c:v>41769.379999999997</c:v>
                </c:pt>
                <c:pt idx="4914">
                  <c:v>42131.47</c:v>
                </c:pt>
                <c:pt idx="4915">
                  <c:v>42247.33</c:v>
                </c:pt>
                <c:pt idx="4916">
                  <c:v>43538.21</c:v>
                </c:pt>
                <c:pt idx="4917">
                  <c:v>44998.36</c:v>
                </c:pt>
                <c:pt idx="4918">
                  <c:v>42765.5</c:v>
                </c:pt>
                <c:pt idx="4919">
                  <c:v>44370.75</c:v>
                </c:pt>
                <c:pt idx="4920">
                  <c:v>44002.17</c:v>
                </c:pt>
                <c:pt idx="4921">
                  <c:v>43904.94</c:v>
                </c:pt>
                <c:pt idx="4922">
                  <c:v>43898.07</c:v>
                </c:pt>
                <c:pt idx="4923">
                  <c:v>47041.83</c:v>
                </c:pt>
                <c:pt idx="4924">
                  <c:v>46275.42</c:v>
                </c:pt>
                <c:pt idx="4925">
                  <c:v>46914.42</c:v>
                </c:pt>
                <c:pt idx="4926">
                  <c:v>46402.77</c:v>
                </c:pt>
                <c:pt idx="4927">
                  <c:v>42481.94</c:v>
                </c:pt>
                <c:pt idx="4928">
                  <c:v>42980.33</c:v>
                </c:pt>
                <c:pt idx="4929">
                  <c:v>42250.7</c:v>
                </c:pt>
                <c:pt idx="4930">
                  <c:v>42576.79</c:v>
                </c:pt>
                <c:pt idx="4931">
                  <c:v>43199.08</c:v>
                </c:pt>
                <c:pt idx="4932">
                  <c:v>42679.41</c:v>
                </c:pt>
                <c:pt idx="4933">
                  <c:v>41312.9</c:v>
                </c:pt>
                <c:pt idx="4934">
                  <c:v>41645.83</c:v>
                </c:pt>
                <c:pt idx="4935">
                  <c:v>41747.279999999999</c:v>
                </c:pt>
                <c:pt idx="4936">
                  <c:v>41607.17</c:v>
                </c:pt>
                <c:pt idx="4937">
                  <c:v>39794.81</c:v>
                </c:pt>
                <c:pt idx="4938">
                  <c:v>39433.99</c:v>
                </c:pt>
                <c:pt idx="4939">
                  <c:v>39854.86</c:v>
                </c:pt>
                <c:pt idx="4940">
                  <c:v>39934.730000000003</c:v>
                </c:pt>
                <c:pt idx="4941">
                  <c:v>41897.47</c:v>
                </c:pt>
                <c:pt idx="4942">
                  <c:v>42155.08</c:v>
                </c:pt>
                <c:pt idx="4943">
                  <c:v>41827.31</c:v>
                </c:pt>
                <c:pt idx="4944">
                  <c:v>43111.1</c:v>
                </c:pt>
                <c:pt idx="4945">
                  <c:v>43326.9</c:v>
                </c:pt>
                <c:pt idx="4946">
                  <c:v>42632.17</c:v>
                </c:pt>
                <c:pt idx="4947">
                  <c:v>42914.66</c:v>
                </c:pt>
                <c:pt idx="4948">
                  <c:v>43179.7</c:v>
                </c:pt>
                <c:pt idx="4949">
                  <c:v>43016.5</c:v>
                </c:pt>
                <c:pt idx="4950">
                  <c:v>42553.31</c:v>
                </c:pt>
                <c:pt idx="4951">
                  <c:v>42449.06</c:v>
                </c:pt>
                <c:pt idx="4952">
                  <c:v>42865.39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E-4F27-AC9D-266295F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387007"/>
        <c:axId val="1072396751"/>
      </c:lineChart>
      <c:dateAx>
        <c:axId val="123638700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96751"/>
        <c:crosses val="autoZero"/>
        <c:auto val="1"/>
        <c:lblOffset val="100"/>
        <c:baseTimeUnit val="days"/>
      </c:dateAx>
      <c:valAx>
        <c:axId val="107239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8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'working data'!$B$1</c:f>
              <c:strCache>
                <c:ptCount val="1"/>
                <c:pt idx="0">
                  <c:v>Zamkniecie BTC/USD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'working data'!$A$2:$A$1096</c:f>
              <c:numCache>
                <c:formatCode>m/d/yyyy</c:formatCode>
                <c:ptCount val="1095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</c:numCache>
            </c:numRef>
          </c:cat>
          <c:val>
            <c:numRef>
              <c:f>'working data'!$B$2:$B$1096</c:f>
              <c:numCache>
                <c:formatCode>General</c:formatCode>
                <c:ptCount val="1095"/>
                <c:pt idx="0">
                  <c:v>995.44</c:v>
                </c:pt>
                <c:pt idx="1">
                  <c:v>1017.05</c:v>
                </c:pt>
                <c:pt idx="2">
                  <c:v>1033.3</c:v>
                </c:pt>
                <c:pt idx="3">
                  <c:v>1135.4100000000001</c:v>
                </c:pt>
                <c:pt idx="4">
                  <c:v>989.35</c:v>
                </c:pt>
                <c:pt idx="5">
                  <c:v>886.16</c:v>
                </c:pt>
                <c:pt idx="6">
                  <c:v>888.87</c:v>
                </c:pt>
                <c:pt idx="7">
                  <c:v>900.86</c:v>
                </c:pt>
                <c:pt idx="8">
                  <c:v>899.78</c:v>
                </c:pt>
                <c:pt idx="9">
                  <c:v>904.37</c:v>
                </c:pt>
                <c:pt idx="10">
                  <c:v>785.43</c:v>
                </c:pt>
                <c:pt idx="11">
                  <c:v>810.11</c:v>
                </c:pt>
                <c:pt idx="12">
                  <c:v>824.83</c:v>
                </c:pt>
                <c:pt idx="13">
                  <c:v>819.63</c:v>
                </c:pt>
                <c:pt idx="14">
                  <c:v>821.17</c:v>
                </c:pt>
                <c:pt idx="15">
                  <c:v>827.34</c:v>
                </c:pt>
                <c:pt idx="16">
                  <c:v>899.66</c:v>
                </c:pt>
                <c:pt idx="17">
                  <c:v>872.03</c:v>
                </c:pt>
                <c:pt idx="18">
                  <c:v>895.21</c:v>
                </c:pt>
                <c:pt idx="19">
                  <c:v>892.91</c:v>
                </c:pt>
                <c:pt idx="20">
                  <c:v>919.84</c:v>
                </c:pt>
                <c:pt idx="21">
                  <c:v>918.84</c:v>
                </c:pt>
                <c:pt idx="22">
                  <c:v>921.46</c:v>
                </c:pt>
                <c:pt idx="23">
                  <c:v>893.75</c:v>
                </c:pt>
                <c:pt idx="24">
                  <c:v>894.41</c:v>
                </c:pt>
                <c:pt idx="25">
                  <c:v>915.56</c:v>
                </c:pt>
                <c:pt idx="26">
                  <c:v>918.01</c:v>
                </c:pt>
                <c:pt idx="27">
                  <c:v>918.51</c:v>
                </c:pt>
                <c:pt idx="28">
                  <c:v>914.55</c:v>
                </c:pt>
                <c:pt idx="29">
                  <c:v>920.73</c:v>
                </c:pt>
                <c:pt idx="30">
                  <c:v>965.49</c:v>
                </c:pt>
                <c:pt idx="31">
                  <c:v>982.43</c:v>
                </c:pt>
                <c:pt idx="32">
                  <c:v>1003.97</c:v>
                </c:pt>
                <c:pt idx="33">
                  <c:v>1013.02</c:v>
                </c:pt>
                <c:pt idx="34">
                  <c:v>1031.8499999999999</c:v>
                </c:pt>
                <c:pt idx="35">
                  <c:v>1016.11</c:v>
                </c:pt>
                <c:pt idx="36">
                  <c:v>1024.67</c:v>
                </c:pt>
                <c:pt idx="37">
                  <c:v>1049.56</c:v>
                </c:pt>
                <c:pt idx="38">
                  <c:v>1055.49</c:v>
                </c:pt>
                <c:pt idx="39">
                  <c:v>978.96</c:v>
                </c:pt>
                <c:pt idx="40">
                  <c:v>997.61</c:v>
                </c:pt>
                <c:pt idx="41">
                  <c:v>1008.32</c:v>
                </c:pt>
                <c:pt idx="42">
                  <c:v>996.52</c:v>
                </c:pt>
                <c:pt idx="43">
                  <c:v>995.36</c:v>
                </c:pt>
                <c:pt idx="44">
                  <c:v>1008.34</c:v>
                </c:pt>
                <c:pt idx="45">
                  <c:v>1008.19</c:v>
                </c:pt>
                <c:pt idx="46">
                  <c:v>1031.93</c:v>
                </c:pt>
                <c:pt idx="47">
                  <c:v>1049.4100000000001</c:v>
                </c:pt>
                <c:pt idx="48">
                  <c:v>1052.28</c:v>
                </c:pt>
                <c:pt idx="49">
                  <c:v>1048.8900000000001</c:v>
                </c:pt>
                <c:pt idx="50">
                  <c:v>1077.56</c:v>
                </c:pt>
                <c:pt idx="51">
                  <c:v>1119.03</c:v>
                </c:pt>
                <c:pt idx="52">
                  <c:v>1120.46</c:v>
                </c:pt>
                <c:pt idx="53">
                  <c:v>1171.9100000000001</c:v>
                </c:pt>
                <c:pt idx="54">
                  <c:v>1176.49</c:v>
                </c:pt>
                <c:pt idx="55">
                  <c:v>1149.05</c:v>
                </c:pt>
                <c:pt idx="56">
                  <c:v>1171.58</c:v>
                </c:pt>
                <c:pt idx="57">
                  <c:v>1188.83</c:v>
                </c:pt>
                <c:pt idx="58">
                  <c:v>1189.27</c:v>
                </c:pt>
                <c:pt idx="59">
                  <c:v>1222.6600000000001</c:v>
                </c:pt>
                <c:pt idx="60">
                  <c:v>1255.47</c:v>
                </c:pt>
                <c:pt idx="61">
                  <c:v>1283.3</c:v>
                </c:pt>
                <c:pt idx="62">
                  <c:v>1264.32</c:v>
                </c:pt>
                <c:pt idx="63">
                  <c:v>1271.22</c:v>
                </c:pt>
                <c:pt idx="64">
                  <c:v>1277.01</c:v>
                </c:pt>
                <c:pt idx="65">
                  <c:v>1232.69</c:v>
                </c:pt>
                <c:pt idx="66">
                  <c:v>1146.97</c:v>
                </c:pt>
                <c:pt idx="67">
                  <c:v>1191.33</c:v>
                </c:pt>
                <c:pt idx="68">
                  <c:v>1112.3900000000001</c:v>
                </c:pt>
                <c:pt idx="69">
                  <c:v>1179.22</c:v>
                </c:pt>
                <c:pt idx="70">
                  <c:v>1225.1099999999999</c:v>
                </c:pt>
                <c:pt idx="71">
                  <c:v>1238.19</c:v>
                </c:pt>
                <c:pt idx="72">
                  <c:v>1243.1400000000001</c:v>
                </c:pt>
                <c:pt idx="73">
                  <c:v>1253.43</c:v>
                </c:pt>
                <c:pt idx="74">
                  <c:v>1172.8800000000001</c:v>
                </c:pt>
                <c:pt idx="75">
                  <c:v>1071.71</c:v>
                </c:pt>
                <c:pt idx="76">
                  <c:v>971.38</c:v>
                </c:pt>
                <c:pt idx="77">
                  <c:v>1022.6</c:v>
                </c:pt>
                <c:pt idx="78">
                  <c:v>1047.51</c:v>
                </c:pt>
                <c:pt idx="79">
                  <c:v>1121.29</c:v>
                </c:pt>
                <c:pt idx="80">
                  <c:v>1044.72</c:v>
                </c:pt>
                <c:pt idx="81">
                  <c:v>1035.03</c:v>
                </c:pt>
                <c:pt idx="82">
                  <c:v>939.7</c:v>
                </c:pt>
                <c:pt idx="83">
                  <c:v>966.3</c:v>
                </c:pt>
                <c:pt idx="84">
                  <c:v>969.44</c:v>
                </c:pt>
                <c:pt idx="85">
                  <c:v>1045.1400000000001</c:v>
                </c:pt>
                <c:pt idx="86">
                  <c:v>1044.42</c:v>
                </c:pt>
                <c:pt idx="87">
                  <c:v>1041.9000000000001</c:v>
                </c:pt>
                <c:pt idx="88">
                  <c:v>1037.9100000000001</c:v>
                </c:pt>
                <c:pt idx="89">
                  <c:v>1079.1099999999999</c:v>
                </c:pt>
                <c:pt idx="90">
                  <c:v>1086.1199999999999</c:v>
                </c:pt>
                <c:pt idx="91">
                  <c:v>1097.4000000000001</c:v>
                </c:pt>
                <c:pt idx="92">
                  <c:v>1147.56</c:v>
                </c:pt>
                <c:pt idx="93">
                  <c:v>1141.77</c:v>
                </c:pt>
                <c:pt idx="94">
                  <c:v>1129.8699999999999</c:v>
                </c:pt>
                <c:pt idx="95">
                  <c:v>1188.7</c:v>
                </c:pt>
                <c:pt idx="96">
                  <c:v>1190.49</c:v>
                </c:pt>
                <c:pt idx="97">
                  <c:v>1180.78</c:v>
                </c:pt>
                <c:pt idx="98">
                  <c:v>1204.3399999999999</c:v>
                </c:pt>
                <c:pt idx="99">
                  <c:v>1206.71</c:v>
                </c:pt>
                <c:pt idx="100">
                  <c:v>1220.74</c:v>
                </c:pt>
                <c:pt idx="101">
                  <c:v>1212.53</c:v>
                </c:pt>
                <c:pt idx="102">
                  <c:v>1176.2</c:v>
                </c:pt>
                <c:pt idx="103">
                  <c:v>1177.33</c:v>
                </c:pt>
                <c:pt idx="104">
                  <c:v>1176.99</c:v>
                </c:pt>
                <c:pt idx="105">
                  <c:v>1176.8</c:v>
                </c:pt>
                <c:pt idx="106">
                  <c:v>1194.01</c:v>
                </c:pt>
                <c:pt idx="107">
                  <c:v>1206.0899999999999</c:v>
                </c:pt>
                <c:pt idx="108">
                  <c:v>1215.2</c:v>
                </c:pt>
                <c:pt idx="109">
                  <c:v>1238.0899999999999</c:v>
                </c:pt>
                <c:pt idx="110">
                  <c:v>1249.6400000000001</c:v>
                </c:pt>
                <c:pt idx="111">
                  <c:v>1240.8900000000001</c:v>
                </c:pt>
                <c:pt idx="112">
                  <c:v>1249.1400000000001</c:v>
                </c:pt>
                <c:pt idx="113">
                  <c:v>1248.18</c:v>
                </c:pt>
                <c:pt idx="114">
                  <c:v>1264.31</c:v>
                </c:pt>
                <c:pt idx="115">
                  <c:v>1286.6300000000001</c:v>
                </c:pt>
                <c:pt idx="116">
                  <c:v>1332.91</c:v>
                </c:pt>
                <c:pt idx="117">
                  <c:v>1329.62</c:v>
                </c:pt>
                <c:pt idx="118">
                  <c:v>1336.28</c:v>
                </c:pt>
                <c:pt idx="119">
                  <c:v>1351.91</c:v>
                </c:pt>
                <c:pt idx="120">
                  <c:v>1415.81</c:v>
                </c:pt>
                <c:pt idx="121">
                  <c:v>1445.93</c:v>
                </c:pt>
                <c:pt idx="122">
                  <c:v>1485.55</c:v>
                </c:pt>
                <c:pt idx="123">
                  <c:v>1516.76</c:v>
                </c:pt>
                <c:pt idx="124">
                  <c:v>1507.77</c:v>
                </c:pt>
                <c:pt idx="125">
                  <c:v>1545.29</c:v>
                </c:pt>
                <c:pt idx="126">
                  <c:v>1554.45</c:v>
                </c:pt>
                <c:pt idx="127">
                  <c:v>1664.47</c:v>
                </c:pt>
                <c:pt idx="128">
                  <c:v>1697.5</c:v>
                </c:pt>
                <c:pt idx="129">
                  <c:v>1752.31</c:v>
                </c:pt>
                <c:pt idx="130">
                  <c:v>1819.29</c:v>
                </c:pt>
                <c:pt idx="131">
                  <c:v>1686.39</c:v>
                </c:pt>
                <c:pt idx="132">
                  <c:v>1763.74</c:v>
                </c:pt>
                <c:pt idx="133">
                  <c:v>1772.55</c:v>
                </c:pt>
                <c:pt idx="134">
                  <c:v>1708.92</c:v>
                </c:pt>
                <c:pt idx="135">
                  <c:v>1729.34</c:v>
                </c:pt>
                <c:pt idx="136">
                  <c:v>1801.3</c:v>
                </c:pt>
                <c:pt idx="137">
                  <c:v>1880.99</c:v>
                </c:pt>
                <c:pt idx="138">
                  <c:v>1962</c:v>
                </c:pt>
                <c:pt idx="139">
                  <c:v>2040.18</c:v>
                </c:pt>
                <c:pt idx="140">
                  <c:v>2044.19</c:v>
                </c:pt>
                <c:pt idx="141">
                  <c:v>2124.41</c:v>
                </c:pt>
                <c:pt idx="142">
                  <c:v>2272.58</c:v>
                </c:pt>
                <c:pt idx="143">
                  <c:v>2445.2800000000002</c:v>
                </c:pt>
                <c:pt idx="144">
                  <c:v>2307.2199999999998</c:v>
                </c:pt>
                <c:pt idx="145">
                  <c:v>2244.89</c:v>
                </c:pt>
                <c:pt idx="146">
                  <c:v>2052.4299999999998</c:v>
                </c:pt>
                <c:pt idx="147">
                  <c:v>2189.02</c:v>
                </c:pt>
                <c:pt idx="148">
                  <c:v>2278.21</c:v>
                </c:pt>
                <c:pt idx="149">
                  <c:v>2192.5500000000002</c:v>
                </c:pt>
                <c:pt idx="150">
                  <c:v>2303.34</c:v>
                </c:pt>
                <c:pt idx="151">
                  <c:v>2412.65</c:v>
                </c:pt>
                <c:pt idx="152">
                  <c:v>2492.6</c:v>
                </c:pt>
                <c:pt idx="153">
                  <c:v>2545.4299999999998</c:v>
                </c:pt>
                <c:pt idx="154">
                  <c:v>2524.06</c:v>
                </c:pt>
                <c:pt idx="155">
                  <c:v>2704.96</c:v>
                </c:pt>
                <c:pt idx="156">
                  <c:v>2870.5</c:v>
                </c:pt>
                <c:pt idx="157">
                  <c:v>2691.51</c:v>
                </c:pt>
                <c:pt idx="158">
                  <c:v>2798.78</c:v>
                </c:pt>
                <c:pt idx="159">
                  <c:v>2811.43</c:v>
                </c:pt>
                <c:pt idx="160">
                  <c:v>2900.25</c:v>
                </c:pt>
                <c:pt idx="161">
                  <c:v>2973.45</c:v>
                </c:pt>
                <c:pt idx="162">
                  <c:v>2656.77</c:v>
                </c:pt>
                <c:pt idx="163">
                  <c:v>2712.99</c:v>
                </c:pt>
                <c:pt idx="164">
                  <c:v>2467.27</c:v>
                </c:pt>
                <c:pt idx="165">
                  <c:v>2442.46</c:v>
                </c:pt>
                <c:pt idx="166">
                  <c:v>2508.58</c:v>
                </c:pt>
                <c:pt idx="167">
                  <c:v>2655.1</c:v>
                </c:pt>
                <c:pt idx="168">
                  <c:v>2539.56</c:v>
                </c:pt>
                <c:pt idx="169">
                  <c:v>2616.8200000000002</c:v>
                </c:pt>
                <c:pt idx="170">
                  <c:v>2754.38</c:v>
                </c:pt>
                <c:pt idx="171">
                  <c:v>2677.62</c:v>
                </c:pt>
                <c:pt idx="172">
                  <c:v>2722.84</c:v>
                </c:pt>
                <c:pt idx="173">
                  <c:v>2710.37</c:v>
                </c:pt>
                <c:pt idx="174">
                  <c:v>2590.0500000000002</c:v>
                </c:pt>
                <c:pt idx="175">
                  <c:v>2541.62</c:v>
                </c:pt>
                <c:pt idx="176">
                  <c:v>2446.0500000000002</c:v>
                </c:pt>
                <c:pt idx="177">
                  <c:v>2583.75</c:v>
                </c:pt>
                <c:pt idx="178">
                  <c:v>2577.7399999999998</c:v>
                </c:pt>
                <c:pt idx="179">
                  <c:v>2558.37</c:v>
                </c:pt>
                <c:pt idx="180">
                  <c:v>2480.61</c:v>
                </c:pt>
                <c:pt idx="181">
                  <c:v>2424.61</c:v>
                </c:pt>
                <c:pt idx="182">
                  <c:v>2536.46</c:v>
                </c:pt>
                <c:pt idx="183">
                  <c:v>2572.4699999999998</c:v>
                </c:pt>
                <c:pt idx="184">
                  <c:v>2617.3200000000002</c:v>
                </c:pt>
                <c:pt idx="185">
                  <c:v>2627.86</c:v>
                </c:pt>
                <c:pt idx="186">
                  <c:v>2614.2399999999998</c:v>
                </c:pt>
                <c:pt idx="187">
                  <c:v>2513.88</c:v>
                </c:pt>
                <c:pt idx="188">
                  <c:v>2564.86</c:v>
                </c:pt>
                <c:pt idx="189">
                  <c:v>2511.4299999999998</c:v>
                </c:pt>
                <c:pt idx="190">
                  <c:v>2344.02</c:v>
                </c:pt>
                <c:pt idx="191">
                  <c:v>2324.29</c:v>
                </c:pt>
                <c:pt idx="192">
                  <c:v>2403.09</c:v>
                </c:pt>
                <c:pt idx="193">
                  <c:v>2362.44</c:v>
                </c:pt>
                <c:pt idx="194">
                  <c:v>2234.17</c:v>
                </c:pt>
                <c:pt idx="195">
                  <c:v>1975.08</c:v>
                </c:pt>
                <c:pt idx="196">
                  <c:v>1914.09</c:v>
                </c:pt>
                <c:pt idx="197">
                  <c:v>2233.39</c:v>
                </c:pt>
                <c:pt idx="198">
                  <c:v>2320.23</c:v>
                </c:pt>
                <c:pt idx="199">
                  <c:v>2282.58</c:v>
                </c:pt>
                <c:pt idx="200">
                  <c:v>2866.02</c:v>
                </c:pt>
                <c:pt idx="201">
                  <c:v>2675.08</c:v>
                </c:pt>
                <c:pt idx="202">
                  <c:v>2836.53</c:v>
                </c:pt>
                <c:pt idx="203">
                  <c:v>2756.61</c:v>
                </c:pt>
                <c:pt idx="204">
                  <c:v>2763.42</c:v>
                </c:pt>
                <c:pt idx="205">
                  <c:v>2582.58</c:v>
                </c:pt>
                <c:pt idx="206">
                  <c:v>2559.21</c:v>
                </c:pt>
                <c:pt idx="207">
                  <c:v>2691.88</c:v>
                </c:pt>
                <c:pt idx="208">
                  <c:v>2806.75</c:v>
                </c:pt>
                <c:pt idx="209">
                  <c:v>2733.5</c:v>
                </c:pt>
                <c:pt idx="210">
                  <c:v>2766.49</c:v>
                </c:pt>
                <c:pt idx="211">
                  <c:v>2883.27</c:v>
                </c:pt>
                <c:pt idx="212">
                  <c:v>2746.99</c:v>
                </c:pt>
                <c:pt idx="213">
                  <c:v>2720.53</c:v>
                </c:pt>
                <c:pt idx="214">
                  <c:v>2809.99</c:v>
                </c:pt>
                <c:pt idx="215">
                  <c:v>2878.49</c:v>
                </c:pt>
                <c:pt idx="216">
                  <c:v>3262.8</c:v>
                </c:pt>
                <c:pt idx="217">
                  <c:v>3232.03</c:v>
                </c:pt>
                <c:pt idx="218">
                  <c:v>3401.91</c:v>
                </c:pt>
                <c:pt idx="219">
                  <c:v>3429.38</c:v>
                </c:pt>
                <c:pt idx="220">
                  <c:v>3348.79</c:v>
                </c:pt>
                <c:pt idx="221">
                  <c:v>3425.67</c:v>
                </c:pt>
                <c:pt idx="222">
                  <c:v>3654.37</c:v>
                </c:pt>
                <c:pt idx="223">
                  <c:v>3871.62</c:v>
                </c:pt>
                <c:pt idx="224">
                  <c:v>4062.6</c:v>
                </c:pt>
                <c:pt idx="225">
                  <c:v>4327.9399999999996</c:v>
                </c:pt>
                <c:pt idx="226">
                  <c:v>4161.66</c:v>
                </c:pt>
                <c:pt idx="227">
                  <c:v>4387.3999999999996</c:v>
                </c:pt>
                <c:pt idx="228">
                  <c:v>4278.92</c:v>
                </c:pt>
                <c:pt idx="229">
                  <c:v>4105.37</c:v>
                </c:pt>
                <c:pt idx="230">
                  <c:v>4150.45</c:v>
                </c:pt>
                <c:pt idx="231">
                  <c:v>4066.6</c:v>
                </c:pt>
                <c:pt idx="232">
                  <c:v>4005.1</c:v>
                </c:pt>
                <c:pt idx="233">
                  <c:v>4089.7</c:v>
                </c:pt>
                <c:pt idx="234">
                  <c:v>4141.09</c:v>
                </c:pt>
                <c:pt idx="235">
                  <c:v>4318.3500000000004</c:v>
                </c:pt>
                <c:pt idx="236">
                  <c:v>4364.41</c:v>
                </c:pt>
                <c:pt idx="237">
                  <c:v>4352.3</c:v>
                </c:pt>
                <c:pt idx="238">
                  <c:v>4345.75</c:v>
                </c:pt>
                <c:pt idx="239">
                  <c:v>4390.3100000000004</c:v>
                </c:pt>
                <c:pt idx="240">
                  <c:v>4597.3100000000004</c:v>
                </c:pt>
                <c:pt idx="241">
                  <c:v>4583.0200000000004</c:v>
                </c:pt>
                <c:pt idx="242">
                  <c:v>4735.1099999999997</c:v>
                </c:pt>
                <c:pt idx="243">
                  <c:v>4921.8500000000004</c:v>
                </c:pt>
                <c:pt idx="244">
                  <c:v>4573.8</c:v>
                </c:pt>
                <c:pt idx="245">
                  <c:v>4612.92</c:v>
                </c:pt>
                <c:pt idx="246">
                  <c:v>4267.45</c:v>
                </c:pt>
                <c:pt idx="247">
                  <c:v>4409.08</c:v>
                </c:pt>
                <c:pt idx="248">
                  <c:v>4618.71</c:v>
                </c:pt>
                <c:pt idx="249">
                  <c:v>4635.6000000000004</c:v>
                </c:pt>
                <c:pt idx="250">
                  <c:v>4326.45</c:v>
                </c:pt>
                <c:pt idx="251">
                  <c:v>4335.13</c:v>
                </c:pt>
                <c:pt idx="252">
                  <c:v>4245.8900000000003</c:v>
                </c:pt>
                <c:pt idx="253">
                  <c:v>4217.8999999999996</c:v>
                </c:pt>
                <c:pt idx="254">
                  <c:v>4158.92</c:v>
                </c:pt>
                <c:pt idx="255">
                  <c:v>3870.29</c:v>
                </c:pt>
                <c:pt idx="256">
                  <c:v>3243.08</c:v>
                </c:pt>
                <c:pt idx="257">
                  <c:v>3713.76</c:v>
                </c:pt>
                <c:pt idx="258">
                  <c:v>3698.92</c:v>
                </c:pt>
                <c:pt idx="259">
                  <c:v>3689.61</c:v>
                </c:pt>
                <c:pt idx="260">
                  <c:v>4100.28</c:v>
                </c:pt>
                <c:pt idx="261">
                  <c:v>3907.96</c:v>
                </c:pt>
                <c:pt idx="262">
                  <c:v>3882.16</c:v>
                </c:pt>
                <c:pt idx="263">
                  <c:v>3617.27</c:v>
                </c:pt>
                <c:pt idx="264">
                  <c:v>3600.83</c:v>
                </c:pt>
                <c:pt idx="265">
                  <c:v>3788.02</c:v>
                </c:pt>
                <c:pt idx="266">
                  <c:v>3667.52</c:v>
                </c:pt>
                <c:pt idx="267">
                  <c:v>3932.83</c:v>
                </c:pt>
                <c:pt idx="268">
                  <c:v>3892.7</c:v>
                </c:pt>
                <c:pt idx="269">
                  <c:v>4212.2</c:v>
                </c:pt>
                <c:pt idx="270">
                  <c:v>4195.6499999999996</c:v>
                </c:pt>
                <c:pt idx="271">
                  <c:v>4172.79</c:v>
                </c:pt>
                <c:pt idx="272">
                  <c:v>4360.62</c:v>
                </c:pt>
                <c:pt idx="273">
                  <c:v>4403.09</c:v>
                </c:pt>
                <c:pt idx="274">
                  <c:v>4401.32</c:v>
                </c:pt>
                <c:pt idx="275">
                  <c:v>4314.18</c:v>
                </c:pt>
                <c:pt idx="276">
                  <c:v>4218.66</c:v>
                </c:pt>
                <c:pt idx="277">
                  <c:v>4321.4399999999996</c:v>
                </c:pt>
                <c:pt idx="278">
                  <c:v>4371.9399999999996</c:v>
                </c:pt>
                <c:pt idx="279">
                  <c:v>4435.8100000000004</c:v>
                </c:pt>
                <c:pt idx="280">
                  <c:v>4611.7</c:v>
                </c:pt>
                <c:pt idx="281">
                  <c:v>4777.49</c:v>
                </c:pt>
                <c:pt idx="282">
                  <c:v>4763.3599999999997</c:v>
                </c:pt>
                <c:pt idx="283">
                  <c:v>4824.2</c:v>
                </c:pt>
                <c:pt idx="284">
                  <c:v>5432.62</c:v>
                </c:pt>
                <c:pt idx="285">
                  <c:v>5637.26</c:v>
                </c:pt>
                <c:pt idx="286">
                  <c:v>5824.71</c:v>
                </c:pt>
                <c:pt idx="287">
                  <c:v>5688.14</c:v>
                </c:pt>
                <c:pt idx="288">
                  <c:v>5759.33</c:v>
                </c:pt>
                <c:pt idx="289">
                  <c:v>5598.58</c:v>
                </c:pt>
                <c:pt idx="290">
                  <c:v>5575.83</c:v>
                </c:pt>
                <c:pt idx="291">
                  <c:v>5698.65</c:v>
                </c:pt>
                <c:pt idx="292">
                  <c:v>5993.11</c:v>
                </c:pt>
                <c:pt idx="293">
                  <c:v>6006.65</c:v>
                </c:pt>
                <c:pt idx="294">
                  <c:v>5982.86</c:v>
                </c:pt>
                <c:pt idx="295">
                  <c:v>5903.61</c:v>
                </c:pt>
                <c:pt idx="296">
                  <c:v>5513.08</c:v>
                </c:pt>
                <c:pt idx="297">
                  <c:v>5734</c:v>
                </c:pt>
                <c:pt idx="298">
                  <c:v>5887.61</c:v>
                </c:pt>
                <c:pt idx="299">
                  <c:v>5764.56</c:v>
                </c:pt>
                <c:pt idx="300">
                  <c:v>5726.61</c:v>
                </c:pt>
                <c:pt idx="301">
                  <c:v>6147.52</c:v>
                </c:pt>
                <c:pt idx="302">
                  <c:v>6124.28</c:v>
                </c:pt>
                <c:pt idx="303">
                  <c:v>6451.24</c:v>
                </c:pt>
                <c:pt idx="304">
                  <c:v>6737.78</c:v>
                </c:pt>
                <c:pt idx="305">
                  <c:v>7024.81</c:v>
                </c:pt>
                <c:pt idx="306">
                  <c:v>7152.12</c:v>
                </c:pt>
                <c:pt idx="307">
                  <c:v>7363.8</c:v>
                </c:pt>
                <c:pt idx="308">
                  <c:v>7389.55</c:v>
                </c:pt>
                <c:pt idx="309">
                  <c:v>6959.23</c:v>
                </c:pt>
                <c:pt idx="310">
                  <c:v>7102.75</c:v>
                </c:pt>
                <c:pt idx="311">
                  <c:v>7444.36</c:v>
                </c:pt>
                <c:pt idx="312">
                  <c:v>7129.59</c:v>
                </c:pt>
                <c:pt idx="313">
                  <c:v>6565.8</c:v>
                </c:pt>
                <c:pt idx="314">
                  <c:v>6339.86</c:v>
                </c:pt>
                <c:pt idx="315">
                  <c:v>5878.13</c:v>
                </c:pt>
                <c:pt idx="316">
                  <c:v>6522.45</c:v>
                </c:pt>
                <c:pt idx="317">
                  <c:v>6597.06</c:v>
                </c:pt>
                <c:pt idx="318">
                  <c:v>7283.22</c:v>
                </c:pt>
                <c:pt idx="319">
                  <c:v>7853.68</c:v>
                </c:pt>
                <c:pt idx="320">
                  <c:v>7699.95</c:v>
                </c:pt>
                <c:pt idx="321">
                  <c:v>7780.91</c:v>
                </c:pt>
                <c:pt idx="322">
                  <c:v>8042.64</c:v>
                </c:pt>
                <c:pt idx="323">
                  <c:v>8244.69</c:v>
                </c:pt>
                <c:pt idx="324">
                  <c:v>8099.97</c:v>
                </c:pt>
                <c:pt idx="325">
                  <c:v>8234.5499999999993</c:v>
                </c:pt>
                <c:pt idx="326">
                  <c:v>8013.41</c:v>
                </c:pt>
                <c:pt idx="327">
                  <c:v>8200.7999999999993</c:v>
                </c:pt>
                <c:pt idx="328">
                  <c:v>8754.69</c:v>
                </c:pt>
                <c:pt idx="329">
                  <c:v>9318.42</c:v>
                </c:pt>
                <c:pt idx="330">
                  <c:v>9733.2000000000007</c:v>
                </c:pt>
                <c:pt idx="331">
                  <c:v>9906.0400000000009</c:v>
                </c:pt>
                <c:pt idx="332">
                  <c:v>9837.86</c:v>
                </c:pt>
                <c:pt idx="333">
                  <c:v>9946.76</c:v>
                </c:pt>
                <c:pt idx="334">
                  <c:v>10861.47</c:v>
                </c:pt>
                <c:pt idx="335">
                  <c:v>10912.73</c:v>
                </c:pt>
                <c:pt idx="336">
                  <c:v>11246.21</c:v>
                </c:pt>
                <c:pt idx="337">
                  <c:v>11623.91</c:v>
                </c:pt>
                <c:pt idx="338">
                  <c:v>11667.13</c:v>
                </c:pt>
                <c:pt idx="339">
                  <c:v>13749.57</c:v>
                </c:pt>
                <c:pt idx="340">
                  <c:v>16850.310000000001</c:v>
                </c:pt>
                <c:pt idx="341">
                  <c:v>16047.61</c:v>
                </c:pt>
                <c:pt idx="342">
                  <c:v>14843.42</c:v>
                </c:pt>
                <c:pt idx="343">
                  <c:v>15059.6</c:v>
                </c:pt>
                <c:pt idx="344">
                  <c:v>16732.47</c:v>
                </c:pt>
                <c:pt idx="345">
                  <c:v>17083.900000000001</c:v>
                </c:pt>
                <c:pt idx="346">
                  <c:v>16286.82</c:v>
                </c:pt>
                <c:pt idx="347">
                  <c:v>16467.91</c:v>
                </c:pt>
                <c:pt idx="348">
                  <c:v>17604.849999999999</c:v>
                </c:pt>
                <c:pt idx="349">
                  <c:v>19345.490000000002</c:v>
                </c:pt>
                <c:pt idx="350">
                  <c:v>19065.71</c:v>
                </c:pt>
                <c:pt idx="351">
                  <c:v>18972.32</c:v>
                </c:pt>
                <c:pt idx="352">
                  <c:v>17523.7</c:v>
                </c:pt>
                <c:pt idx="353">
                  <c:v>16461.97</c:v>
                </c:pt>
                <c:pt idx="354">
                  <c:v>15632.12</c:v>
                </c:pt>
                <c:pt idx="355">
                  <c:v>13664.97</c:v>
                </c:pt>
                <c:pt idx="356">
                  <c:v>14396.46</c:v>
                </c:pt>
                <c:pt idx="357">
                  <c:v>13789.95</c:v>
                </c:pt>
                <c:pt idx="358">
                  <c:v>13833.49</c:v>
                </c:pt>
                <c:pt idx="359">
                  <c:v>15756.56</c:v>
                </c:pt>
                <c:pt idx="360">
                  <c:v>15416.64</c:v>
                </c:pt>
                <c:pt idx="361">
                  <c:v>14398.7</c:v>
                </c:pt>
                <c:pt idx="362">
                  <c:v>14392.57</c:v>
                </c:pt>
                <c:pt idx="363">
                  <c:v>12531.52</c:v>
                </c:pt>
                <c:pt idx="364">
                  <c:v>13850.4</c:v>
                </c:pt>
                <c:pt idx="365">
                  <c:v>13444.88</c:v>
                </c:pt>
                <c:pt idx="366">
                  <c:v>14754.13</c:v>
                </c:pt>
                <c:pt idx="367">
                  <c:v>15156.62</c:v>
                </c:pt>
                <c:pt idx="368">
                  <c:v>15180.08</c:v>
                </c:pt>
                <c:pt idx="369">
                  <c:v>16954.78</c:v>
                </c:pt>
                <c:pt idx="370">
                  <c:v>17172.3</c:v>
                </c:pt>
                <c:pt idx="371">
                  <c:v>16228.16</c:v>
                </c:pt>
                <c:pt idx="372">
                  <c:v>14976.17</c:v>
                </c:pt>
                <c:pt idx="373">
                  <c:v>14468.5</c:v>
                </c:pt>
                <c:pt idx="374">
                  <c:v>14919.49</c:v>
                </c:pt>
                <c:pt idx="375">
                  <c:v>13308.06</c:v>
                </c:pt>
                <c:pt idx="376">
                  <c:v>13841.19</c:v>
                </c:pt>
                <c:pt idx="377">
                  <c:v>14243.12</c:v>
                </c:pt>
                <c:pt idx="378">
                  <c:v>13638.63</c:v>
                </c:pt>
                <c:pt idx="379">
                  <c:v>13631.98</c:v>
                </c:pt>
                <c:pt idx="380">
                  <c:v>11282.49</c:v>
                </c:pt>
                <c:pt idx="381">
                  <c:v>11162.7</c:v>
                </c:pt>
                <c:pt idx="382">
                  <c:v>11175.52</c:v>
                </c:pt>
                <c:pt idx="383">
                  <c:v>11521.76</c:v>
                </c:pt>
                <c:pt idx="384">
                  <c:v>12783.94</c:v>
                </c:pt>
                <c:pt idx="385">
                  <c:v>11549.93</c:v>
                </c:pt>
                <c:pt idx="386">
                  <c:v>10814.52</c:v>
                </c:pt>
                <c:pt idx="387">
                  <c:v>10858.23</c:v>
                </c:pt>
                <c:pt idx="388">
                  <c:v>11429.02</c:v>
                </c:pt>
                <c:pt idx="389">
                  <c:v>11202.69</c:v>
                </c:pt>
                <c:pt idx="390">
                  <c:v>10814.57</c:v>
                </c:pt>
                <c:pt idx="391">
                  <c:v>11504.84</c:v>
                </c:pt>
                <c:pt idx="392">
                  <c:v>11800.88</c:v>
                </c:pt>
                <c:pt idx="393">
                  <c:v>11130.21</c:v>
                </c:pt>
                <c:pt idx="394">
                  <c:v>10242.700000000001</c:v>
                </c:pt>
                <c:pt idx="395">
                  <c:v>10141.6</c:v>
                </c:pt>
                <c:pt idx="396">
                  <c:v>9052.98</c:v>
                </c:pt>
                <c:pt idx="397">
                  <c:v>8801.43</c:v>
                </c:pt>
                <c:pt idx="398">
                  <c:v>9133.51</c:v>
                </c:pt>
                <c:pt idx="399">
                  <c:v>8433.93</c:v>
                </c:pt>
                <c:pt idx="400">
                  <c:v>6842.69</c:v>
                </c:pt>
                <c:pt idx="401">
                  <c:v>7644.83</c:v>
                </c:pt>
                <c:pt idx="402">
                  <c:v>7863.87</c:v>
                </c:pt>
                <c:pt idx="403">
                  <c:v>8253.94</c:v>
                </c:pt>
                <c:pt idx="404">
                  <c:v>8593.7000000000007</c:v>
                </c:pt>
                <c:pt idx="405">
                  <c:v>8580.3799999999992</c:v>
                </c:pt>
                <c:pt idx="406">
                  <c:v>8315.35</c:v>
                </c:pt>
                <c:pt idx="407">
                  <c:v>8900.5400000000009</c:v>
                </c:pt>
                <c:pt idx="408">
                  <c:v>8578.59</c:v>
                </c:pt>
                <c:pt idx="409">
                  <c:v>9455.85</c:v>
                </c:pt>
                <c:pt idx="410">
                  <c:v>10088.36</c:v>
                </c:pt>
                <c:pt idx="411">
                  <c:v>10221.44</c:v>
                </c:pt>
                <c:pt idx="412">
                  <c:v>10950.28</c:v>
                </c:pt>
                <c:pt idx="413">
                  <c:v>10603.75</c:v>
                </c:pt>
                <c:pt idx="414">
                  <c:v>11096.37</c:v>
                </c:pt>
                <c:pt idx="415">
                  <c:v>11443.76</c:v>
                </c:pt>
                <c:pt idx="416">
                  <c:v>10487.78</c:v>
                </c:pt>
                <c:pt idx="417">
                  <c:v>9971.59</c:v>
                </c:pt>
                <c:pt idx="418">
                  <c:v>10169.530000000001</c:v>
                </c:pt>
                <c:pt idx="419">
                  <c:v>9631.16</c:v>
                </c:pt>
                <c:pt idx="420">
                  <c:v>9692.76</c:v>
                </c:pt>
                <c:pt idx="421">
                  <c:v>10370.51</c:v>
                </c:pt>
                <c:pt idx="422">
                  <c:v>10756.24</c:v>
                </c:pt>
                <c:pt idx="423">
                  <c:v>10435.129999999999</c:v>
                </c:pt>
                <c:pt idx="424">
                  <c:v>10981.25</c:v>
                </c:pt>
                <c:pt idx="425">
                  <c:v>11127.48</c:v>
                </c:pt>
                <c:pt idx="426">
                  <c:v>11409.44</c:v>
                </c:pt>
                <c:pt idx="427">
                  <c:v>11419.18</c:v>
                </c:pt>
                <c:pt idx="428">
                  <c:v>11582.28</c:v>
                </c:pt>
                <c:pt idx="429">
                  <c:v>10783.31</c:v>
                </c:pt>
                <c:pt idx="430">
                  <c:v>9955.82</c:v>
                </c:pt>
                <c:pt idx="431">
                  <c:v>9295.35</c:v>
                </c:pt>
                <c:pt idx="432">
                  <c:v>9245.25</c:v>
                </c:pt>
                <c:pt idx="433">
                  <c:v>8857.16</c:v>
                </c:pt>
                <c:pt idx="434">
                  <c:v>9528.61</c:v>
                </c:pt>
                <c:pt idx="435">
                  <c:v>9069.6</c:v>
                </c:pt>
                <c:pt idx="436">
                  <c:v>9172.4699999999993</c:v>
                </c:pt>
                <c:pt idx="437">
                  <c:v>8195.3799999999992</c:v>
                </c:pt>
                <c:pt idx="438">
                  <c:v>8338.49</c:v>
                </c:pt>
                <c:pt idx="439">
                  <c:v>8503.4599999999991</c:v>
                </c:pt>
                <c:pt idx="440">
                  <c:v>8028.06</c:v>
                </c:pt>
                <c:pt idx="441">
                  <c:v>8165.37</c:v>
                </c:pt>
                <c:pt idx="442">
                  <c:v>8522.4699999999993</c:v>
                </c:pt>
                <c:pt idx="443">
                  <c:v>8965.18</c:v>
                </c:pt>
                <c:pt idx="444">
                  <c:v>8850.4500000000007</c:v>
                </c:pt>
                <c:pt idx="445">
                  <c:v>8707.2800000000007</c:v>
                </c:pt>
                <c:pt idx="446">
                  <c:v>8673</c:v>
                </c:pt>
                <c:pt idx="447">
                  <c:v>8652.18</c:v>
                </c:pt>
                <c:pt idx="448">
                  <c:v>8640.39</c:v>
                </c:pt>
                <c:pt idx="449">
                  <c:v>7895.7</c:v>
                </c:pt>
                <c:pt idx="450">
                  <c:v>8015.04</c:v>
                </c:pt>
                <c:pt idx="451">
                  <c:v>7896.79</c:v>
                </c:pt>
                <c:pt idx="452">
                  <c:v>7093.38</c:v>
                </c:pt>
                <c:pt idx="453">
                  <c:v>6929.03</c:v>
                </c:pt>
                <c:pt idx="454">
                  <c:v>6942.14</c:v>
                </c:pt>
                <c:pt idx="455">
                  <c:v>6845.22</c:v>
                </c:pt>
                <c:pt idx="456">
                  <c:v>7002.86</c:v>
                </c:pt>
                <c:pt idx="457">
                  <c:v>7455.61</c:v>
                </c:pt>
                <c:pt idx="458">
                  <c:v>6845.66</c:v>
                </c:pt>
                <c:pt idx="459">
                  <c:v>6744.7</c:v>
                </c:pt>
                <c:pt idx="460">
                  <c:v>6626.76</c:v>
                </c:pt>
                <c:pt idx="461">
                  <c:v>6994.11</c:v>
                </c:pt>
                <c:pt idx="462">
                  <c:v>7027.22</c:v>
                </c:pt>
                <c:pt idx="463">
                  <c:v>6734.99</c:v>
                </c:pt>
                <c:pt idx="464">
                  <c:v>6891.62</c:v>
                </c:pt>
                <c:pt idx="465">
                  <c:v>6938.74</c:v>
                </c:pt>
                <c:pt idx="466">
                  <c:v>7842.48</c:v>
                </c:pt>
                <c:pt idx="467">
                  <c:v>7889.47</c:v>
                </c:pt>
                <c:pt idx="468">
                  <c:v>8060.12</c:v>
                </c:pt>
                <c:pt idx="469">
                  <c:v>8326.1299999999992</c:v>
                </c:pt>
                <c:pt idx="470">
                  <c:v>8036.15</c:v>
                </c:pt>
                <c:pt idx="471">
                  <c:v>7943.6</c:v>
                </c:pt>
                <c:pt idx="472">
                  <c:v>8216.7900000000009</c:v>
                </c:pt>
                <c:pt idx="473">
                  <c:v>8299.41</c:v>
                </c:pt>
                <c:pt idx="474">
                  <c:v>8533.44</c:v>
                </c:pt>
                <c:pt idx="475">
                  <c:v>8803.7900000000009</c:v>
                </c:pt>
                <c:pt idx="476">
                  <c:v>8941.44</c:v>
                </c:pt>
                <c:pt idx="477">
                  <c:v>8963.1200000000008</c:v>
                </c:pt>
                <c:pt idx="478">
                  <c:v>9478.4599999999991</c:v>
                </c:pt>
                <c:pt idx="479">
                  <c:v>9171.17</c:v>
                </c:pt>
                <c:pt idx="480">
                  <c:v>9103.7900000000009</c:v>
                </c:pt>
                <c:pt idx="481">
                  <c:v>8997.18</c:v>
                </c:pt>
                <c:pt idx="482">
                  <c:v>9295.09</c:v>
                </c:pt>
                <c:pt idx="483">
                  <c:v>9330.8799999999992</c:v>
                </c:pt>
                <c:pt idx="484">
                  <c:v>9234.24</c:v>
                </c:pt>
                <c:pt idx="485">
                  <c:v>9085.66</c:v>
                </c:pt>
                <c:pt idx="486">
                  <c:v>9237.0400000000009</c:v>
                </c:pt>
                <c:pt idx="487">
                  <c:v>9666.23</c:v>
                </c:pt>
                <c:pt idx="488">
                  <c:v>9727.0400000000009</c:v>
                </c:pt>
                <c:pt idx="489">
                  <c:v>9789.07</c:v>
                </c:pt>
                <c:pt idx="490">
                  <c:v>9551.57</c:v>
                </c:pt>
                <c:pt idx="491">
                  <c:v>9404.64</c:v>
                </c:pt>
                <c:pt idx="492">
                  <c:v>9199.07</c:v>
                </c:pt>
                <c:pt idx="493">
                  <c:v>9259.5300000000007</c:v>
                </c:pt>
                <c:pt idx="494">
                  <c:v>9114.7999999999993</c:v>
                </c:pt>
                <c:pt idx="495">
                  <c:v>8402.9599999999991</c:v>
                </c:pt>
                <c:pt idx="496">
                  <c:v>8422.85</c:v>
                </c:pt>
                <c:pt idx="497">
                  <c:v>8672.16</c:v>
                </c:pt>
                <c:pt idx="498">
                  <c:v>8738.2199999999993</c:v>
                </c:pt>
                <c:pt idx="499">
                  <c:v>8500.7999999999993</c:v>
                </c:pt>
                <c:pt idx="500">
                  <c:v>8282.23</c:v>
                </c:pt>
                <c:pt idx="501">
                  <c:v>8164.51</c:v>
                </c:pt>
                <c:pt idx="502">
                  <c:v>8237.36</c:v>
                </c:pt>
                <c:pt idx="503">
                  <c:v>8216.41</c:v>
                </c:pt>
                <c:pt idx="504">
                  <c:v>8538.82</c:v>
                </c:pt>
                <c:pt idx="505">
                  <c:v>8406.91</c:v>
                </c:pt>
                <c:pt idx="506">
                  <c:v>8075.99</c:v>
                </c:pt>
                <c:pt idx="507">
                  <c:v>7639.62</c:v>
                </c:pt>
                <c:pt idx="508">
                  <c:v>7532.39</c:v>
                </c:pt>
                <c:pt idx="509">
                  <c:v>7451.87</c:v>
                </c:pt>
                <c:pt idx="510">
                  <c:v>7482.05</c:v>
                </c:pt>
                <c:pt idx="511">
                  <c:v>7344.5</c:v>
                </c:pt>
                <c:pt idx="512">
                  <c:v>7171.62</c:v>
                </c:pt>
                <c:pt idx="513">
                  <c:v>7505.89</c:v>
                </c:pt>
                <c:pt idx="514">
                  <c:v>7352.9</c:v>
                </c:pt>
                <c:pt idx="515">
                  <c:v>7558.86</c:v>
                </c:pt>
                <c:pt idx="516">
                  <c:v>7454.8</c:v>
                </c:pt>
                <c:pt idx="517">
                  <c:v>7638.56</c:v>
                </c:pt>
                <c:pt idx="518">
                  <c:v>7701.36</c:v>
                </c:pt>
                <c:pt idx="519">
                  <c:v>7547.51</c:v>
                </c:pt>
                <c:pt idx="520">
                  <c:v>7603.47</c:v>
                </c:pt>
                <c:pt idx="521">
                  <c:v>7672.19</c:v>
                </c:pt>
                <c:pt idx="522">
                  <c:v>7676.57</c:v>
                </c:pt>
                <c:pt idx="523">
                  <c:v>7665.59</c:v>
                </c:pt>
                <c:pt idx="524">
                  <c:v>7633.74</c:v>
                </c:pt>
                <c:pt idx="525">
                  <c:v>6749.77</c:v>
                </c:pt>
                <c:pt idx="526">
                  <c:v>6781.28</c:v>
                </c:pt>
                <c:pt idx="527">
                  <c:v>6548.4</c:v>
                </c:pt>
                <c:pt idx="528">
                  <c:v>6288.15</c:v>
                </c:pt>
                <c:pt idx="529">
                  <c:v>6657.68</c:v>
                </c:pt>
                <c:pt idx="530">
                  <c:v>6485.49</c:v>
                </c:pt>
                <c:pt idx="531">
                  <c:v>6538.22</c:v>
                </c:pt>
                <c:pt idx="532">
                  <c:v>6517.81</c:v>
                </c:pt>
                <c:pt idx="533">
                  <c:v>6723.77</c:v>
                </c:pt>
                <c:pt idx="534">
                  <c:v>6724.73</c:v>
                </c:pt>
                <c:pt idx="535">
                  <c:v>6721.29</c:v>
                </c:pt>
                <c:pt idx="536">
                  <c:v>6713.44</c:v>
                </c:pt>
                <c:pt idx="537">
                  <c:v>6023.75</c:v>
                </c:pt>
                <c:pt idx="538">
                  <c:v>6227.6</c:v>
                </c:pt>
                <c:pt idx="539">
                  <c:v>6166.82</c:v>
                </c:pt>
                <c:pt idx="540">
                  <c:v>6277.78</c:v>
                </c:pt>
                <c:pt idx="541">
                  <c:v>6238.15</c:v>
                </c:pt>
                <c:pt idx="542">
                  <c:v>6130.8</c:v>
                </c:pt>
                <c:pt idx="543">
                  <c:v>5937.94</c:v>
                </c:pt>
                <c:pt idx="544">
                  <c:v>5921.19</c:v>
                </c:pt>
                <c:pt idx="545">
                  <c:v>6333.53</c:v>
                </c:pt>
                <c:pt idx="546">
                  <c:v>6355.72</c:v>
                </c:pt>
                <c:pt idx="547">
                  <c:v>6649.21</c:v>
                </c:pt>
                <c:pt idx="548">
                  <c:v>6609.39</c:v>
                </c:pt>
                <c:pt idx="549">
                  <c:v>6694</c:v>
                </c:pt>
                <c:pt idx="550">
                  <c:v>6499.47</c:v>
                </c:pt>
                <c:pt idx="551">
                  <c:v>6588.47</c:v>
                </c:pt>
                <c:pt idx="552">
                  <c:v>6534.6</c:v>
                </c:pt>
                <c:pt idx="553">
                  <c:v>6755.49</c:v>
                </c:pt>
                <c:pt idx="554">
                  <c:v>6718.74</c:v>
                </c:pt>
                <c:pt idx="555">
                  <c:v>6376.55</c:v>
                </c:pt>
                <c:pt idx="556">
                  <c:v>6375.12</c:v>
                </c:pt>
                <c:pt idx="557">
                  <c:v>6175.94</c:v>
                </c:pt>
                <c:pt idx="558">
                  <c:v>6228.84</c:v>
                </c:pt>
                <c:pt idx="559">
                  <c:v>6274.93</c:v>
                </c:pt>
                <c:pt idx="560">
                  <c:v>6388.05</c:v>
                </c:pt>
                <c:pt idx="561">
                  <c:v>6679.49</c:v>
                </c:pt>
                <c:pt idx="562">
                  <c:v>7366.28</c:v>
                </c:pt>
                <c:pt idx="563">
                  <c:v>7339.2</c:v>
                </c:pt>
                <c:pt idx="564">
                  <c:v>7441.48</c:v>
                </c:pt>
                <c:pt idx="565">
                  <c:v>7300.46</c:v>
                </c:pt>
                <c:pt idx="566">
                  <c:v>7407.92</c:v>
                </c:pt>
                <c:pt idx="567">
                  <c:v>7373.14</c:v>
                </c:pt>
                <c:pt idx="568">
                  <c:v>7751.1</c:v>
                </c:pt>
                <c:pt idx="569">
                  <c:v>8251.0400000000009</c:v>
                </c:pt>
                <c:pt idx="570">
                  <c:v>8283.2099999999991</c:v>
                </c:pt>
                <c:pt idx="571">
                  <c:v>7969.73</c:v>
                </c:pt>
                <c:pt idx="572">
                  <c:v>8258.34</c:v>
                </c:pt>
                <c:pt idx="573">
                  <c:v>8172.06</c:v>
                </c:pt>
                <c:pt idx="574">
                  <c:v>8192.23</c:v>
                </c:pt>
                <c:pt idx="575">
                  <c:v>8132.75</c:v>
                </c:pt>
                <c:pt idx="576">
                  <c:v>7719.07</c:v>
                </c:pt>
                <c:pt idx="577">
                  <c:v>7484.43</c:v>
                </c:pt>
                <c:pt idx="578">
                  <c:v>7536.51</c:v>
                </c:pt>
                <c:pt idx="579">
                  <c:v>7416.71</c:v>
                </c:pt>
                <c:pt idx="580">
                  <c:v>6996.6</c:v>
                </c:pt>
                <c:pt idx="581">
                  <c:v>7061.19</c:v>
                </c:pt>
                <c:pt idx="582">
                  <c:v>6874.07</c:v>
                </c:pt>
                <c:pt idx="583">
                  <c:v>6751.77</c:v>
                </c:pt>
                <c:pt idx="584">
                  <c:v>6304.46</c:v>
                </c:pt>
                <c:pt idx="585">
                  <c:v>6593.6</c:v>
                </c:pt>
                <c:pt idx="586">
                  <c:v>6075.58</c:v>
                </c:pt>
                <c:pt idx="587">
                  <c:v>6394.49</c:v>
                </c:pt>
                <c:pt idx="588">
                  <c:v>6374.74</c:v>
                </c:pt>
                <c:pt idx="589">
                  <c:v>6251.52</c:v>
                </c:pt>
                <c:pt idx="590">
                  <c:v>6116.66</c:v>
                </c:pt>
                <c:pt idx="591">
                  <c:v>6413.64</c:v>
                </c:pt>
                <c:pt idx="592">
                  <c:v>6287.06</c:v>
                </c:pt>
                <c:pt idx="593">
                  <c:v>6524.58</c:v>
                </c:pt>
                <c:pt idx="594">
                  <c:v>6410.26</c:v>
                </c:pt>
                <c:pt idx="595">
                  <c:v>6514.69</c:v>
                </c:pt>
                <c:pt idx="596">
                  <c:v>6432.34</c:v>
                </c:pt>
                <c:pt idx="597">
                  <c:v>6469.49</c:v>
                </c:pt>
                <c:pt idx="598">
                  <c:v>6380.15</c:v>
                </c:pt>
                <c:pt idx="599">
                  <c:v>6486.26</c:v>
                </c:pt>
                <c:pt idx="600">
                  <c:v>6704.59</c:v>
                </c:pt>
                <c:pt idx="601">
                  <c:v>6717.96</c:v>
                </c:pt>
                <c:pt idx="602">
                  <c:v>6698.3</c:v>
                </c:pt>
                <c:pt idx="603">
                  <c:v>6745.97</c:v>
                </c:pt>
                <c:pt idx="604">
                  <c:v>7074.82</c:v>
                </c:pt>
                <c:pt idx="605">
                  <c:v>7071.78</c:v>
                </c:pt>
                <c:pt idx="606">
                  <c:v>6951.36</c:v>
                </c:pt>
                <c:pt idx="607">
                  <c:v>7039.96</c:v>
                </c:pt>
                <c:pt idx="608">
                  <c:v>7195.81</c:v>
                </c:pt>
                <c:pt idx="609">
                  <c:v>7285.9</c:v>
                </c:pt>
                <c:pt idx="610">
                  <c:v>7318.93</c:v>
                </c:pt>
                <c:pt idx="611">
                  <c:v>7368.93</c:v>
                </c:pt>
                <c:pt idx="612">
                  <c:v>6941.77</c:v>
                </c:pt>
                <c:pt idx="613">
                  <c:v>6447.34</c:v>
                </c:pt>
                <c:pt idx="614">
                  <c:v>6432.4</c:v>
                </c:pt>
                <c:pt idx="615">
                  <c:v>6197.73</c:v>
                </c:pt>
                <c:pt idx="616">
                  <c:v>6378.31</c:v>
                </c:pt>
                <c:pt idx="617">
                  <c:v>6309.54</c:v>
                </c:pt>
                <c:pt idx="618">
                  <c:v>6313.72</c:v>
                </c:pt>
                <c:pt idx="619">
                  <c:v>6311.54</c:v>
                </c:pt>
                <c:pt idx="620">
                  <c:v>6468.04</c:v>
                </c:pt>
                <c:pt idx="621">
                  <c:v>6516.89</c:v>
                </c:pt>
                <c:pt idx="622">
                  <c:v>6509.6</c:v>
                </c:pt>
                <c:pt idx="623">
                  <c:v>6502.68</c:v>
                </c:pt>
                <c:pt idx="624">
                  <c:v>6254.27</c:v>
                </c:pt>
                <c:pt idx="625">
                  <c:v>6334.9</c:v>
                </c:pt>
                <c:pt idx="626">
                  <c:v>6400.98</c:v>
                </c:pt>
                <c:pt idx="627">
                  <c:v>6524.53</c:v>
                </c:pt>
                <c:pt idx="628">
                  <c:v>6729.2</c:v>
                </c:pt>
                <c:pt idx="629">
                  <c:v>6695.81</c:v>
                </c:pt>
                <c:pt idx="630">
                  <c:v>6679.9</c:v>
                </c:pt>
                <c:pt idx="631">
                  <c:v>6621.2</c:v>
                </c:pt>
                <c:pt idx="632">
                  <c:v>6395.11</c:v>
                </c:pt>
                <c:pt idx="633">
                  <c:v>6476.34</c:v>
                </c:pt>
                <c:pt idx="634">
                  <c:v>6715.88</c:v>
                </c:pt>
                <c:pt idx="635">
                  <c:v>6648.31</c:v>
                </c:pt>
                <c:pt idx="636">
                  <c:v>6595.8</c:v>
                </c:pt>
                <c:pt idx="637">
                  <c:v>6582.18</c:v>
                </c:pt>
                <c:pt idx="638">
                  <c:v>6593.12</c:v>
                </c:pt>
                <c:pt idx="639">
                  <c:v>6551.55</c:v>
                </c:pt>
                <c:pt idx="640">
                  <c:v>6446.35</c:v>
                </c:pt>
                <c:pt idx="641">
                  <c:v>6580.36</c:v>
                </c:pt>
                <c:pt idx="642">
                  <c:v>6591.38</c:v>
                </c:pt>
                <c:pt idx="643">
                  <c:v>6593.99</c:v>
                </c:pt>
                <c:pt idx="644">
                  <c:v>6572.95</c:v>
                </c:pt>
                <c:pt idx="645">
                  <c:v>6660.6</c:v>
                </c:pt>
                <c:pt idx="646">
                  <c:v>6622.87</c:v>
                </c:pt>
                <c:pt idx="647">
                  <c:v>6567.21</c:v>
                </c:pt>
                <c:pt idx="648">
                  <c:v>6253.63</c:v>
                </c:pt>
                <c:pt idx="649">
                  <c:v>6265.96</c:v>
                </c:pt>
                <c:pt idx="650">
                  <c:v>6259.67</c:v>
                </c:pt>
                <c:pt idx="651">
                  <c:v>6295.93</c:v>
                </c:pt>
                <c:pt idx="652">
                  <c:v>6543.5</c:v>
                </c:pt>
                <c:pt idx="653">
                  <c:v>6576.06</c:v>
                </c:pt>
                <c:pt idx="654">
                  <c:v>6567.25</c:v>
                </c:pt>
                <c:pt idx="655">
                  <c:v>6462.77</c:v>
                </c:pt>
                <c:pt idx="656">
                  <c:v>6466</c:v>
                </c:pt>
                <c:pt idx="657">
                  <c:v>6434.05</c:v>
                </c:pt>
                <c:pt idx="658">
                  <c:v>6534.59</c:v>
                </c:pt>
                <c:pt idx="659">
                  <c:v>6483.39</c:v>
                </c:pt>
                <c:pt idx="660">
                  <c:v>6473.4</c:v>
                </c:pt>
                <c:pt idx="661">
                  <c:v>6491.72</c:v>
                </c:pt>
                <c:pt idx="662">
                  <c:v>6470.53</c:v>
                </c:pt>
                <c:pt idx="663">
                  <c:v>6457.67</c:v>
                </c:pt>
                <c:pt idx="664">
                  <c:v>6478.03</c:v>
                </c:pt>
                <c:pt idx="665">
                  <c:v>6460.29</c:v>
                </c:pt>
                <c:pt idx="666">
                  <c:v>6311.74</c:v>
                </c:pt>
                <c:pt idx="667">
                  <c:v>6309.74</c:v>
                </c:pt>
                <c:pt idx="668">
                  <c:v>6350.67</c:v>
                </c:pt>
                <c:pt idx="669">
                  <c:v>6379.51</c:v>
                </c:pt>
                <c:pt idx="670">
                  <c:v>6392.82</c:v>
                </c:pt>
                <c:pt idx="671">
                  <c:v>6374.94</c:v>
                </c:pt>
                <c:pt idx="672">
                  <c:v>6447.79</c:v>
                </c:pt>
                <c:pt idx="673">
                  <c:v>6432.91</c:v>
                </c:pt>
                <c:pt idx="674">
                  <c:v>6468.23</c:v>
                </c:pt>
                <c:pt idx="675">
                  <c:v>6529</c:v>
                </c:pt>
                <c:pt idx="676">
                  <c:v>6447.98</c:v>
                </c:pt>
                <c:pt idx="677">
                  <c:v>6377.54</c:v>
                </c:pt>
                <c:pt idx="678">
                  <c:v>6410.99</c:v>
                </c:pt>
                <c:pt idx="679">
                  <c:v>6366.41</c:v>
                </c:pt>
                <c:pt idx="680">
                  <c:v>6373.48</c:v>
                </c:pt>
                <c:pt idx="681">
                  <c:v>6356.86</c:v>
                </c:pt>
                <c:pt idx="682">
                  <c:v>5643.1</c:v>
                </c:pt>
                <c:pt idx="683">
                  <c:v>5561.46</c:v>
                </c:pt>
                <c:pt idx="684">
                  <c:v>5510.9</c:v>
                </c:pt>
                <c:pt idx="685">
                  <c:v>5562.52</c:v>
                </c:pt>
                <c:pt idx="686">
                  <c:v>5606.2</c:v>
                </c:pt>
                <c:pt idx="687">
                  <c:v>4868.8999999999996</c:v>
                </c:pt>
                <c:pt idx="688">
                  <c:v>4329.8</c:v>
                </c:pt>
                <c:pt idx="689">
                  <c:v>4525.68</c:v>
                </c:pt>
                <c:pt idx="690">
                  <c:v>4469.33</c:v>
                </c:pt>
                <c:pt idx="691">
                  <c:v>4380.58</c:v>
                </c:pt>
                <c:pt idx="692">
                  <c:v>3798.41</c:v>
                </c:pt>
                <c:pt idx="693">
                  <c:v>4001.87</c:v>
                </c:pt>
                <c:pt idx="694">
                  <c:v>3703.05</c:v>
                </c:pt>
                <c:pt idx="695">
                  <c:v>3847.37</c:v>
                </c:pt>
                <c:pt idx="696">
                  <c:v>4231.59</c:v>
                </c:pt>
                <c:pt idx="697">
                  <c:v>4262.34</c:v>
                </c:pt>
                <c:pt idx="698">
                  <c:v>3984.71</c:v>
                </c:pt>
                <c:pt idx="699">
                  <c:v>4232.9399999999996</c:v>
                </c:pt>
                <c:pt idx="700">
                  <c:v>4165.1400000000003</c:v>
                </c:pt>
                <c:pt idx="701">
                  <c:v>3881.88</c:v>
                </c:pt>
                <c:pt idx="702">
                  <c:v>3942.46</c:v>
                </c:pt>
                <c:pt idx="703">
                  <c:v>3752.88</c:v>
                </c:pt>
                <c:pt idx="704">
                  <c:v>3628.66</c:v>
                </c:pt>
                <c:pt idx="705">
                  <c:v>3426.29</c:v>
                </c:pt>
                <c:pt idx="706">
                  <c:v>3546.29</c:v>
                </c:pt>
                <c:pt idx="707">
                  <c:v>3589.11</c:v>
                </c:pt>
                <c:pt idx="708">
                  <c:v>3478.85</c:v>
                </c:pt>
                <c:pt idx="709">
                  <c:v>3414.69</c:v>
                </c:pt>
                <c:pt idx="710">
                  <c:v>3465.88</c:v>
                </c:pt>
                <c:pt idx="711">
                  <c:v>3307.65</c:v>
                </c:pt>
                <c:pt idx="712">
                  <c:v>3258.08</c:v>
                </c:pt>
                <c:pt idx="713">
                  <c:v>3244.81</c:v>
                </c:pt>
                <c:pt idx="714">
                  <c:v>3257.64</c:v>
                </c:pt>
                <c:pt idx="715">
                  <c:v>3526.68</c:v>
                </c:pt>
                <c:pt idx="716">
                  <c:v>3607.14</c:v>
                </c:pt>
                <c:pt idx="717">
                  <c:v>3769.17</c:v>
                </c:pt>
                <c:pt idx="718">
                  <c:v>4125.3100000000004</c:v>
                </c:pt>
                <c:pt idx="719">
                  <c:v>3883.73</c:v>
                </c:pt>
                <c:pt idx="720">
                  <c:v>3924.96</c:v>
                </c:pt>
                <c:pt idx="721">
                  <c:v>4013.32</c:v>
                </c:pt>
                <c:pt idx="722">
                  <c:v>4107.12</c:v>
                </c:pt>
                <c:pt idx="723">
                  <c:v>3820.89</c:v>
                </c:pt>
                <c:pt idx="724">
                  <c:v>3850.77</c:v>
                </c:pt>
                <c:pt idx="725">
                  <c:v>3647.5</c:v>
                </c:pt>
                <c:pt idx="726">
                  <c:v>3929.69</c:v>
                </c:pt>
                <c:pt idx="727">
                  <c:v>3958.46</c:v>
                </c:pt>
                <c:pt idx="728">
                  <c:v>3885.54</c:v>
                </c:pt>
                <c:pt idx="729">
                  <c:v>3743.77</c:v>
                </c:pt>
                <c:pt idx="730">
                  <c:v>3781.26</c:v>
                </c:pt>
                <c:pt idx="731">
                  <c:v>3960.95</c:v>
                </c:pt>
                <c:pt idx="732">
                  <c:v>3844.51</c:v>
                </c:pt>
                <c:pt idx="733">
                  <c:v>3870.7</c:v>
                </c:pt>
                <c:pt idx="734">
                  <c:v>3867.56</c:v>
                </c:pt>
                <c:pt idx="735">
                  <c:v>4089.15</c:v>
                </c:pt>
                <c:pt idx="736">
                  <c:v>4041.56</c:v>
                </c:pt>
                <c:pt idx="737">
                  <c:v>4049.27</c:v>
                </c:pt>
                <c:pt idx="738">
                  <c:v>4049.55</c:v>
                </c:pt>
                <c:pt idx="739">
                  <c:v>3666.46</c:v>
                </c:pt>
                <c:pt idx="740">
                  <c:v>3652.69</c:v>
                </c:pt>
                <c:pt idx="741">
                  <c:v>3667.87</c:v>
                </c:pt>
                <c:pt idx="742">
                  <c:v>3540.66</c:v>
                </c:pt>
                <c:pt idx="743">
                  <c:v>3700.97</c:v>
                </c:pt>
                <c:pt idx="744">
                  <c:v>3613.31</c:v>
                </c:pt>
                <c:pt idx="745">
                  <c:v>3618.01</c:v>
                </c:pt>
                <c:pt idx="746">
                  <c:v>3672.57</c:v>
                </c:pt>
                <c:pt idx="747">
                  <c:v>3648.2</c:v>
                </c:pt>
                <c:pt idx="748">
                  <c:v>3735.88</c:v>
                </c:pt>
                <c:pt idx="749">
                  <c:v>3578.57</c:v>
                </c:pt>
                <c:pt idx="750">
                  <c:v>3568.87</c:v>
                </c:pt>
                <c:pt idx="751">
                  <c:v>3605.45</c:v>
                </c:pt>
                <c:pt idx="752">
                  <c:v>3571.16</c:v>
                </c:pt>
                <c:pt idx="753">
                  <c:v>3591.9</c:v>
                </c:pt>
                <c:pt idx="754">
                  <c:v>3585.46</c:v>
                </c:pt>
                <c:pt idx="755">
                  <c:v>3606.2</c:v>
                </c:pt>
                <c:pt idx="756">
                  <c:v>3572.1</c:v>
                </c:pt>
                <c:pt idx="757">
                  <c:v>3453.18</c:v>
                </c:pt>
                <c:pt idx="758">
                  <c:v>3419.75</c:v>
                </c:pt>
                <c:pt idx="759">
                  <c:v>3471.01</c:v>
                </c:pt>
                <c:pt idx="760">
                  <c:v>3447.07</c:v>
                </c:pt>
                <c:pt idx="761">
                  <c:v>3467.76</c:v>
                </c:pt>
                <c:pt idx="762">
                  <c:v>3468.46</c:v>
                </c:pt>
                <c:pt idx="763">
                  <c:v>3436.99</c:v>
                </c:pt>
                <c:pt idx="764">
                  <c:v>3432.99</c:v>
                </c:pt>
                <c:pt idx="765">
                  <c:v>3440.29</c:v>
                </c:pt>
                <c:pt idx="766">
                  <c:v>3394.7</c:v>
                </c:pt>
                <c:pt idx="767">
                  <c:v>3378.24</c:v>
                </c:pt>
                <c:pt idx="768">
                  <c:v>3629.13</c:v>
                </c:pt>
                <c:pt idx="769">
                  <c:v>3647.02</c:v>
                </c:pt>
                <c:pt idx="770">
                  <c:v>3656.96</c:v>
                </c:pt>
                <c:pt idx="771">
                  <c:v>3618.21</c:v>
                </c:pt>
                <c:pt idx="772">
                  <c:v>3610.97</c:v>
                </c:pt>
                <c:pt idx="773">
                  <c:v>3601.79</c:v>
                </c:pt>
                <c:pt idx="774">
                  <c:v>3590.87</c:v>
                </c:pt>
                <c:pt idx="775">
                  <c:v>3591.89</c:v>
                </c:pt>
                <c:pt idx="776">
                  <c:v>3624.21</c:v>
                </c:pt>
                <c:pt idx="777">
                  <c:v>3650.95</c:v>
                </c:pt>
                <c:pt idx="778">
                  <c:v>3901.61</c:v>
                </c:pt>
                <c:pt idx="779">
                  <c:v>3942.03</c:v>
                </c:pt>
                <c:pt idx="780">
                  <c:v>3955.94</c:v>
                </c:pt>
                <c:pt idx="781">
                  <c:v>3925.91</c:v>
                </c:pt>
                <c:pt idx="782">
                  <c:v>3988.86</c:v>
                </c:pt>
                <c:pt idx="783">
                  <c:v>4153.6499999999996</c:v>
                </c:pt>
                <c:pt idx="784">
                  <c:v>3798.13</c:v>
                </c:pt>
                <c:pt idx="785">
                  <c:v>3848.89</c:v>
                </c:pt>
                <c:pt idx="786">
                  <c:v>3819.15</c:v>
                </c:pt>
                <c:pt idx="787">
                  <c:v>3804.79</c:v>
                </c:pt>
                <c:pt idx="788">
                  <c:v>3827.68</c:v>
                </c:pt>
                <c:pt idx="789">
                  <c:v>3836.75</c:v>
                </c:pt>
                <c:pt idx="790">
                  <c:v>3842.99</c:v>
                </c:pt>
                <c:pt idx="791">
                  <c:v>3809.5</c:v>
                </c:pt>
                <c:pt idx="792">
                  <c:v>3722.8</c:v>
                </c:pt>
                <c:pt idx="793">
                  <c:v>3863.66</c:v>
                </c:pt>
                <c:pt idx="794">
                  <c:v>3875.54</c:v>
                </c:pt>
                <c:pt idx="795">
                  <c:v>3888.46</c:v>
                </c:pt>
                <c:pt idx="796">
                  <c:v>3854.17</c:v>
                </c:pt>
                <c:pt idx="797">
                  <c:v>3929.49</c:v>
                </c:pt>
                <c:pt idx="798">
                  <c:v>3933.73</c:v>
                </c:pt>
                <c:pt idx="799">
                  <c:v>3880.38</c:v>
                </c:pt>
                <c:pt idx="800">
                  <c:v>3894.65</c:v>
                </c:pt>
                <c:pt idx="801">
                  <c:v>3877.17</c:v>
                </c:pt>
                <c:pt idx="802">
                  <c:v>3882.53</c:v>
                </c:pt>
                <c:pt idx="803">
                  <c:v>3921.25</c:v>
                </c:pt>
                <c:pt idx="804">
                  <c:v>4024.3</c:v>
                </c:pt>
                <c:pt idx="805">
                  <c:v>4003.04</c:v>
                </c:pt>
                <c:pt idx="806">
                  <c:v>3992.31</c:v>
                </c:pt>
                <c:pt idx="807">
                  <c:v>4017.6</c:v>
                </c:pt>
                <c:pt idx="808">
                  <c:v>4056.15</c:v>
                </c:pt>
                <c:pt idx="809">
                  <c:v>3999.55</c:v>
                </c:pt>
                <c:pt idx="810">
                  <c:v>4004.08</c:v>
                </c:pt>
                <c:pt idx="811">
                  <c:v>4002.65</c:v>
                </c:pt>
                <c:pt idx="812">
                  <c:v>3991.24</c:v>
                </c:pt>
                <c:pt idx="813">
                  <c:v>3923.32</c:v>
                </c:pt>
                <c:pt idx="814">
                  <c:v>3932.69</c:v>
                </c:pt>
                <c:pt idx="815">
                  <c:v>4032.15</c:v>
                </c:pt>
                <c:pt idx="816">
                  <c:v>4033.59</c:v>
                </c:pt>
                <c:pt idx="817">
                  <c:v>4103.18</c:v>
                </c:pt>
                <c:pt idx="818">
                  <c:v>4109.42</c:v>
                </c:pt>
                <c:pt idx="819">
                  <c:v>4112.79</c:v>
                </c:pt>
                <c:pt idx="820">
                  <c:v>4147.91</c:v>
                </c:pt>
                <c:pt idx="821">
                  <c:v>4804.3599999999997</c:v>
                </c:pt>
                <c:pt idx="822">
                  <c:v>5180.17</c:v>
                </c:pt>
                <c:pt idx="823">
                  <c:v>4939.49</c:v>
                </c:pt>
                <c:pt idx="824">
                  <c:v>5019.3900000000003</c:v>
                </c:pt>
                <c:pt idx="825">
                  <c:v>5023.3100000000004</c:v>
                </c:pt>
                <c:pt idx="826">
                  <c:v>5169.4799999999996</c:v>
                </c:pt>
                <c:pt idx="827">
                  <c:v>5284.83</c:v>
                </c:pt>
                <c:pt idx="828">
                  <c:v>5227.49</c:v>
                </c:pt>
                <c:pt idx="829">
                  <c:v>5298.01</c:v>
                </c:pt>
                <c:pt idx="830">
                  <c:v>5032.62</c:v>
                </c:pt>
                <c:pt idx="831">
                  <c:v>5069.53</c:v>
                </c:pt>
                <c:pt idx="832">
                  <c:v>5088.84</c:v>
                </c:pt>
                <c:pt idx="833">
                  <c:v>5113.97</c:v>
                </c:pt>
                <c:pt idx="834">
                  <c:v>5029.6400000000003</c:v>
                </c:pt>
                <c:pt idx="835">
                  <c:v>5213.6099999999997</c:v>
                </c:pt>
                <c:pt idx="836">
                  <c:v>5243.88</c:v>
                </c:pt>
                <c:pt idx="837">
                  <c:v>5301.93</c:v>
                </c:pt>
                <c:pt idx="838">
                  <c:v>5279.29</c:v>
                </c:pt>
                <c:pt idx="839">
                  <c:v>5284.69</c:v>
                </c:pt>
                <c:pt idx="840">
                  <c:v>5283.02</c:v>
                </c:pt>
                <c:pt idx="841">
                  <c:v>5396.25</c:v>
                </c:pt>
                <c:pt idx="842">
                  <c:v>5578.81</c:v>
                </c:pt>
                <c:pt idx="843">
                  <c:v>5445.35</c:v>
                </c:pt>
                <c:pt idx="844">
                  <c:v>5404.27</c:v>
                </c:pt>
                <c:pt idx="845">
                  <c:v>5213.78</c:v>
                </c:pt>
                <c:pt idx="846">
                  <c:v>5267.63</c:v>
                </c:pt>
                <c:pt idx="847">
                  <c:v>5257.42</c:v>
                </c:pt>
                <c:pt idx="848">
                  <c:v>5212.71</c:v>
                </c:pt>
                <c:pt idx="849">
                  <c:v>5349.44</c:v>
                </c:pt>
                <c:pt idx="850">
                  <c:v>5372.51</c:v>
                </c:pt>
                <c:pt idx="851">
                  <c:v>5509.88</c:v>
                </c:pt>
                <c:pt idx="852">
                  <c:v>5792.81</c:v>
                </c:pt>
                <c:pt idx="853">
                  <c:v>5849.07</c:v>
                </c:pt>
                <c:pt idx="854">
                  <c:v>5825.53</c:v>
                </c:pt>
                <c:pt idx="855">
                  <c:v>5758.68</c:v>
                </c:pt>
                <c:pt idx="856">
                  <c:v>5954.68</c:v>
                </c:pt>
                <c:pt idx="857">
                  <c:v>5957.23</c:v>
                </c:pt>
                <c:pt idx="858">
                  <c:v>6141.17</c:v>
                </c:pt>
                <c:pt idx="859">
                  <c:v>6348.83</c:v>
                </c:pt>
                <c:pt idx="860">
                  <c:v>7051.17</c:v>
                </c:pt>
                <c:pt idx="861">
                  <c:v>7142.78</c:v>
                </c:pt>
                <c:pt idx="862">
                  <c:v>8077.11</c:v>
                </c:pt>
                <c:pt idx="863">
                  <c:v>7774.89</c:v>
                </c:pt>
                <c:pt idx="864">
                  <c:v>8134.39</c:v>
                </c:pt>
                <c:pt idx="865">
                  <c:v>7926.75</c:v>
                </c:pt>
                <c:pt idx="866">
                  <c:v>7264.88</c:v>
                </c:pt>
                <c:pt idx="867">
                  <c:v>7340.6</c:v>
                </c:pt>
                <c:pt idx="868">
                  <c:v>8077.95</c:v>
                </c:pt>
                <c:pt idx="869">
                  <c:v>8047.58</c:v>
                </c:pt>
                <c:pt idx="870">
                  <c:v>7994.35</c:v>
                </c:pt>
                <c:pt idx="871">
                  <c:v>7676.98</c:v>
                </c:pt>
                <c:pt idx="872">
                  <c:v>7911.74</c:v>
                </c:pt>
                <c:pt idx="873">
                  <c:v>8060.44</c:v>
                </c:pt>
                <c:pt idx="874">
                  <c:v>8044.14</c:v>
                </c:pt>
                <c:pt idx="875">
                  <c:v>8644.7999999999993</c:v>
                </c:pt>
                <c:pt idx="876">
                  <c:v>8806.4</c:v>
                </c:pt>
                <c:pt idx="877">
                  <c:v>8709.4500000000007</c:v>
                </c:pt>
                <c:pt idx="878">
                  <c:v>8661.44</c:v>
                </c:pt>
                <c:pt idx="879">
                  <c:v>8217.67</c:v>
                </c:pt>
                <c:pt idx="880">
                  <c:v>8524.49</c:v>
                </c:pt>
                <c:pt idx="881">
                  <c:v>8594.26</c:v>
                </c:pt>
                <c:pt idx="882">
                  <c:v>8708.33</c:v>
                </c:pt>
                <c:pt idx="883">
                  <c:v>8480.49</c:v>
                </c:pt>
                <c:pt idx="884">
                  <c:v>7505.24</c:v>
                </c:pt>
                <c:pt idx="885">
                  <c:v>7742.17</c:v>
                </c:pt>
                <c:pt idx="886">
                  <c:v>7743.92</c:v>
                </c:pt>
                <c:pt idx="887">
                  <c:v>7957.43</c:v>
                </c:pt>
                <c:pt idx="888">
                  <c:v>7894.64</c:v>
                </c:pt>
                <c:pt idx="889">
                  <c:v>7649.37</c:v>
                </c:pt>
                <c:pt idx="890">
                  <c:v>7949.75</c:v>
                </c:pt>
                <c:pt idx="891">
                  <c:v>7914.06</c:v>
                </c:pt>
                <c:pt idx="892">
                  <c:v>8153.87</c:v>
                </c:pt>
                <c:pt idx="893">
                  <c:v>8311.8700000000008</c:v>
                </c:pt>
                <c:pt idx="894">
                  <c:v>8615.91</c:v>
                </c:pt>
                <c:pt idx="895">
                  <c:v>8822.41</c:v>
                </c:pt>
                <c:pt idx="896">
                  <c:v>9037.8799999999992</c:v>
                </c:pt>
                <c:pt idx="897">
                  <c:v>9289.34</c:v>
                </c:pt>
                <c:pt idx="898">
                  <c:v>9012.33</c:v>
                </c:pt>
                <c:pt idx="899">
                  <c:v>9227.2099999999991</c:v>
                </c:pt>
                <c:pt idx="900">
                  <c:v>9522.08</c:v>
                </c:pt>
                <c:pt idx="901">
                  <c:v>9927.7099999999991</c:v>
                </c:pt>
                <c:pt idx="902">
                  <c:v>10594.33</c:v>
                </c:pt>
                <c:pt idx="903">
                  <c:v>10949.62</c:v>
                </c:pt>
                <c:pt idx="904">
                  <c:v>10939.91</c:v>
                </c:pt>
                <c:pt idx="905">
                  <c:v>11551.72</c:v>
                </c:pt>
                <c:pt idx="906">
                  <c:v>12431.82</c:v>
                </c:pt>
                <c:pt idx="907">
                  <c:v>10747.18</c:v>
                </c:pt>
                <c:pt idx="908">
                  <c:v>12273.44</c:v>
                </c:pt>
                <c:pt idx="909">
                  <c:v>11944.37</c:v>
                </c:pt>
                <c:pt idx="910">
                  <c:v>11285.58</c:v>
                </c:pt>
                <c:pt idx="911">
                  <c:v>10583.24</c:v>
                </c:pt>
                <c:pt idx="912">
                  <c:v>10689.5</c:v>
                </c:pt>
                <c:pt idx="913">
                  <c:v>11409.87</c:v>
                </c:pt>
                <c:pt idx="914">
                  <c:v>11583.04</c:v>
                </c:pt>
                <c:pt idx="915">
                  <c:v>11078.43</c:v>
                </c:pt>
                <c:pt idx="916">
                  <c:v>11194.36</c:v>
                </c:pt>
                <c:pt idx="917">
                  <c:v>11538.22</c:v>
                </c:pt>
                <c:pt idx="918">
                  <c:v>12339.49</c:v>
                </c:pt>
                <c:pt idx="919">
                  <c:v>12554.47</c:v>
                </c:pt>
                <c:pt idx="920">
                  <c:v>11935.36</c:v>
                </c:pt>
                <c:pt idx="921">
                  <c:v>11302.49</c:v>
                </c:pt>
                <c:pt idx="922">
                  <c:v>11800.49</c:v>
                </c:pt>
                <c:pt idx="923">
                  <c:v>11024.69</c:v>
                </c:pt>
                <c:pt idx="924">
                  <c:v>10664.41</c:v>
                </c:pt>
                <c:pt idx="925">
                  <c:v>10749.7</c:v>
                </c:pt>
                <c:pt idx="926">
                  <c:v>9644.9699999999993</c:v>
                </c:pt>
                <c:pt idx="927">
                  <c:v>9824.56</c:v>
                </c:pt>
                <c:pt idx="928">
                  <c:v>10595.82</c:v>
                </c:pt>
                <c:pt idx="929">
                  <c:v>10563.13</c:v>
                </c:pt>
                <c:pt idx="930">
                  <c:v>10957.97</c:v>
                </c:pt>
                <c:pt idx="931">
                  <c:v>10568.3</c:v>
                </c:pt>
                <c:pt idx="932">
                  <c:v>10270.43</c:v>
                </c:pt>
                <c:pt idx="933">
                  <c:v>10125.24</c:v>
                </c:pt>
                <c:pt idx="934">
                  <c:v>9778.32</c:v>
                </c:pt>
                <c:pt idx="935">
                  <c:v>9899.11</c:v>
                </c:pt>
                <c:pt idx="936">
                  <c:v>9835.18</c:v>
                </c:pt>
                <c:pt idx="937">
                  <c:v>9508.68</c:v>
                </c:pt>
                <c:pt idx="938">
                  <c:v>9456.99</c:v>
                </c:pt>
                <c:pt idx="939">
                  <c:v>9504.7800000000007</c:v>
                </c:pt>
                <c:pt idx="940">
                  <c:v>9586.19</c:v>
                </c:pt>
                <c:pt idx="941">
                  <c:v>10050.299999999999</c:v>
                </c:pt>
                <c:pt idx="942">
                  <c:v>10419.32</c:v>
                </c:pt>
                <c:pt idx="943">
                  <c:v>10427.799999999999</c:v>
                </c:pt>
                <c:pt idx="944">
                  <c:v>10835.25</c:v>
                </c:pt>
                <c:pt idx="945">
                  <c:v>10966.15</c:v>
                </c:pt>
                <c:pt idx="946">
                  <c:v>11736.44</c:v>
                </c:pt>
                <c:pt idx="947">
                  <c:v>11373.26</c:v>
                </c:pt>
                <c:pt idx="948">
                  <c:v>11938.18</c:v>
                </c:pt>
                <c:pt idx="949">
                  <c:v>11720.99</c:v>
                </c:pt>
                <c:pt idx="950">
                  <c:v>11918.17</c:v>
                </c:pt>
                <c:pt idx="951">
                  <c:v>11303.51</c:v>
                </c:pt>
                <c:pt idx="952">
                  <c:v>11504.72</c:v>
                </c:pt>
                <c:pt idx="953">
                  <c:v>11393.48</c:v>
                </c:pt>
                <c:pt idx="954">
                  <c:v>10874.59</c:v>
                </c:pt>
                <c:pt idx="955">
                  <c:v>10193.32</c:v>
                </c:pt>
                <c:pt idx="956">
                  <c:v>10341.030000000001</c:v>
                </c:pt>
                <c:pt idx="957">
                  <c:v>10447.58</c:v>
                </c:pt>
                <c:pt idx="958">
                  <c:v>10142.959999999999</c:v>
                </c:pt>
                <c:pt idx="959">
                  <c:v>10424.56</c:v>
                </c:pt>
                <c:pt idx="960">
                  <c:v>10722.74</c:v>
                </c:pt>
                <c:pt idx="961">
                  <c:v>10796.13</c:v>
                </c:pt>
                <c:pt idx="962">
                  <c:v>10054.33</c:v>
                </c:pt>
                <c:pt idx="963">
                  <c:v>10141.549999999999</c:v>
                </c:pt>
                <c:pt idx="964">
                  <c:v>10423.89</c:v>
                </c:pt>
                <c:pt idx="965">
                  <c:v>10076.27</c:v>
                </c:pt>
                <c:pt idx="966">
                  <c:v>10003.61</c:v>
                </c:pt>
                <c:pt idx="967">
                  <c:v>10269.92</c:v>
                </c:pt>
                <c:pt idx="968">
                  <c:v>10144.06</c:v>
                </c:pt>
                <c:pt idx="969">
                  <c:v>9728.75</c:v>
                </c:pt>
                <c:pt idx="970">
                  <c:v>9519.5499999999993</c:v>
                </c:pt>
                <c:pt idx="971">
                  <c:v>9598.6</c:v>
                </c:pt>
                <c:pt idx="972">
                  <c:v>9676.2800000000007</c:v>
                </c:pt>
                <c:pt idx="973">
                  <c:v>9711.99</c:v>
                </c:pt>
                <c:pt idx="974">
                  <c:v>10398.65</c:v>
                </c:pt>
                <c:pt idx="975">
                  <c:v>10698.73</c:v>
                </c:pt>
                <c:pt idx="976">
                  <c:v>10666.9</c:v>
                </c:pt>
                <c:pt idx="977">
                  <c:v>10559.76</c:v>
                </c:pt>
                <c:pt idx="978">
                  <c:v>10426.52</c:v>
                </c:pt>
                <c:pt idx="979">
                  <c:v>10531.56</c:v>
                </c:pt>
                <c:pt idx="980">
                  <c:v>10423.59</c:v>
                </c:pt>
                <c:pt idx="981">
                  <c:v>10289.209999999999</c:v>
                </c:pt>
                <c:pt idx="982">
                  <c:v>10106.370000000001</c:v>
                </c:pt>
                <c:pt idx="983">
                  <c:v>10174.91</c:v>
                </c:pt>
                <c:pt idx="984">
                  <c:v>10418.879999999999</c:v>
                </c:pt>
                <c:pt idx="985">
                  <c:v>10308.09</c:v>
                </c:pt>
                <c:pt idx="986">
                  <c:v>10398.89</c:v>
                </c:pt>
                <c:pt idx="987">
                  <c:v>10305.35</c:v>
                </c:pt>
                <c:pt idx="988">
                  <c:v>10317.11</c:v>
                </c:pt>
                <c:pt idx="989">
                  <c:v>10225.39</c:v>
                </c:pt>
                <c:pt idx="990">
                  <c:v>10201.58</c:v>
                </c:pt>
                <c:pt idx="991">
                  <c:v>10276.530000000001</c:v>
                </c:pt>
                <c:pt idx="992">
                  <c:v>10119.81</c:v>
                </c:pt>
                <c:pt idx="993">
                  <c:v>9991.75</c:v>
                </c:pt>
                <c:pt idx="994">
                  <c:v>10065.91</c:v>
                </c:pt>
                <c:pt idx="995">
                  <c:v>9757.0499999999993</c:v>
                </c:pt>
                <c:pt idx="996">
                  <c:v>8671.4500000000007</c:v>
                </c:pt>
                <c:pt idx="997">
                  <c:v>8600.7000000000007</c:v>
                </c:pt>
                <c:pt idx="998">
                  <c:v>8091.29</c:v>
                </c:pt>
                <c:pt idx="999">
                  <c:v>8243.0400000000009</c:v>
                </c:pt>
                <c:pt idx="1000">
                  <c:v>8157.31</c:v>
                </c:pt>
                <c:pt idx="1001">
                  <c:v>8060.48</c:v>
                </c:pt>
                <c:pt idx="1002">
                  <c:v>8268.58</c:v>
                </c:pt>
                <c:pt idx="1003">
                  <c:v>8326.56</c:v>
                </c:pt>
                <c:pt idx="1004">
                  <c:v>8281.99</c:v>
                </c:pt>
                <c:pt idx="1005">
                  <c:v>8196.2000000000007</c:v>
                </c:pt>
                <c:pt idx="1006">
                  <c:v>8194.08</c:v>
                </c:pt>
                <c:pt idx="1007">
                  <c:v>8170.43</c:v>
                </c:pt>
                <c:pt idx="1008">
                  <c:v>7941.72</c:v>
                </c:pt>
                <c:pt idx="1009">
                  <c:v>8213.83</c:v>
                </c:pt>
                <c:pt idx="1010">
                  <c:v>8174.53</c:v>
                </c:pt>
                <c:pt idx="1011">
                  <c:v>8568.1</c:v>
                </c:pt>
                <c:pt idx="1012">
                  <c:v>8576.18</c:v>
                </c:pt>
                <c:pt idx="1013">
                  <c:v>8327.4699999999993</c:v>
                </c:pt>
                <c:pt idx="1014">
                  <c:v>8360.2900000000009</c:v>
                </c:pt>
                <c:pt idx="1015">
                  <c:v>8463.4</c:v>
                </c:pt>
                <c:pt idx="1016">
                  <c:v>8323.84</c:v>
                </c:pt>
                <c:pt idx="1017">
                  <c:v>8164.06</c:v>
                </c:pt>
                <c:pt idx="1018">
                  <c:v>7989.45</c:v>
                </c:pt>
                <c:pt idx="1019">
                  <c:v>8086.75</c:v>
                </c:pt>
                <c:pt idx="1020">
                  <c:v>7964.82</c:v>
                </c:pt>
                <c:pt idx="1021">
                  <c:v>7974.74</c:v>
                </c:pt>
                <c:pt idx="1022">
                  <c:v>8221.14</c:v>
                </c:pt>
                <c:pt idx="1023">
                  <c:v>8229.02</c:v>
                </c:pt>
                <c:pt idx="1024">
                  <c:v>8114.43</c:v>
                </c:pt>
                <c:pt idx="1025">
                  <c:v>7447.06</c:v>
                </c:pt>
                <c:pt idx="1026">
                  <c:v>7463.66</c:v>
                </c:pt>
                <c:pt idx="1027">
                  <c:v>8607.31</c:v>
                </c:pt>
                <c:pt idx="1028">
                  <c:v>9251.98</c:v>
                </c:pt>
                <c:pt idx="1029">
                  <c:v>9573.31</c:v>
                </c:pt>
                <c:pt idx="1030">
                  <c:v>9466.2800000000007</c:v>
                </c:pt>
                <c:pt idx="1031">
                  <c:v>9465.9599999999991</c:v>
                </c:pt>
                <c:pt idx="1032">
                  <c:v>9233.6299999999992</c:v>
                </c:pt>
                <c:pt idx="1033">
                  <c:v>9135.1299999999992</c:v>
                </c:pt>
                <c:pt idx="1034">
                  <c:v>9233.3799999999992</c:v>
                </c:pt>
                <c:pt idx="1035">
                  <c:v>9315.2900000000009</c:v>
                </c:pt>
                <c:pt idx="1036">
                  <c:v>9233.74</c:v>
                </c:pt>
                <c:pt idx="1037">
                  <c:v>9400.36</c:v>
                </c:pt>
                <c:pt idx="1038">
                  <c:v>9345.2099999999991</c:v>
                </c:pt>
                <c:pt idx="1039">
                  <c:v>9349.77</c:v>
                </c:pt>
                <c:pt idx="1040">
                  <c:v>9238.33</c:v>
                </c:pt>
                <c:pt idx="1041">
                  <c:v>8815.92</c:v>
                </c:pt>
                <c:pt idx="1042">
                  <c:v>8829.7099999999991</c:v>
                </c:pt>
                <c:pt idx="1043">
                  <c:v>9099.11</c:v>
                </c:pt>
                <c:pt idx="1044">
                  <c:v>8722.51</c:v>
                </c:pt>
                <c:pt idx="1045">
                  <c:v>8779.07</c:v>
                </c:pt>
                <c:pt idx="1046">
                  <c:v>8765.9</c:v>
                </c:pt>
                <c:pt idx="1047">
                  <c:v>8660.65</c:v>
                </c:pt>
                <c:pt idx="1048">
                  <c:v>8514.2099999999991</c:v>
                </c:pt>
                <c:pt idx="1049">
                  <c:v>8495.65</c:v>
                </c:pt>
                <c:pt idx="1050">
                  <c:v>8555.82</c:v>
                </c:pt>
                <c:pt idx="1051">
                  <c:v>8218.7800000000007</c:v>
                </c:pt>
                <c:pt idx="1052">
                  <c:v>8142.49</c:v>
                </c:pt>
                <c:pt idx="1053">
                  <c:v>8098.46</c:v>
                </c:pt>
                <c:pt idx="1054">
                  <c:v>7631.28</c:v>
                </c:pt>
                <c:pt idx="1055">
                  <c:v>7282.83</c:v>
                </c:pt>
                <c:pt idx="1056">
                  <c:v>7327.02</c:v>
                </c:pt>
                <c:pt idx="1057">
                  <c:v>7057.84</c:v>
                </c:pt>
                <c:pt idx="1058">
                  <c:v>7224.46</c:v>
                </c:pt>
                <c:pt idx="1059">
                  <c:v>7158.25</c:v>
                </c:pt>
                <c:pt idx="1060">
                  <c:v>7553.51</c:v>
                </c:pt>
                <c:pt idx="1061">
                  <c:v>7403.75</c:v>
                </c:pt>
                <c:pt idx="1062">
                  <c:v>7751.55</c:v>
                </c:pt>
                <c:pt idx="1063">
                  <c:v>7567.19</c:v>
                </c:pt>
                <c:pt idx="1064">
                  <c:v>7404.17</c:v>
                </c:pt>
                <c:pt idx="1065">
                  <c:v>7350.45</c:v>
                </c:pt>
                <c:pt idx="1066">
                  <c:v>7329.16</c:v>
                </c:pt>
                <c:pt idx="1067">
                  <c:v>7225.78</c:v>
                </c:pt>
                <c:pt idx="1068">
                  <c:v>7413.96</c:v>
                </c:pt>
                <c:pt idx="1069">
                  <c:v>7537.64</c:v>
                </c:pt>
                <c:pt idx="1070">
                  <c:v>7547.91</c:v>
                </c:pt>
                <c:pt idx="1071">
                  <c:v>7573.33</c:v>
                </c:pt>
                <c:pt idx="1072">
                  <c:v>7349.5</c:v>
                </c:pt>
                <c:pt idx="1073">
                  <c:v>7252.82</c:v>
                </c:pt>
                <c:pt idx="1074">
                  <c:v>7213.93</c:v>
                </c:pt>
                <c:pt idx="1075">
                  <c:v>7203.83</c:v>
                </c:pt>
                <c:pt idx="1076">
                  <c:v>7250.99</c:v>
                </c:pt>
                <c:pt idx="1077">
                  <c:v>7104.33</c:v>
                </c:pt>
                <c:pt idx="1078">
                  <c:v>7137.45</c:v>
                </c:pt>
                <c:pt idx="1079">
                  <c:v>6907.15</c:v>
                </c:pt>
                <c:pt idx="1080">
                  <c:v>6605.21</c:v>
                </c:pt>
                <c:pt idx="1081">
                  <c:v>7367.05</c:v>
                </c:pt>
                <c:pt idx="1082">
                  <c:v>7164.23</c:v>
                </c:pt>
                <c:pt idx="1083">
                  <c:v>7211.61</c:v>
                </c:pt>
                <c:pt idx="1084">
                  <c:v>7167.17</c:v>
                </c:pt>
                <c:pt idx="1085">
                  <c:v>7416.47</c:v>
                </c:pt>
                <c:pt idx="1086">
                  <c:v>7301.59</c:v>
                </c:pt>
                <c:pt idx="1087">
                  <c:v>7252.81</c:v>
                </c:pt>
                <c:pt idx="1088">
                  <c:v>7227.48</c:v>
                </c:pt>
                <c:pt idx="1089">
                  <c:v>7209.49</c:v>
                </c:pt>
                <c:pt idx="1090">
                  <c:v>7249.33</c:v>
                </c:pt>
                <c:pt idx="1091">
                  <c:v>7326.37</c:v>
                </c:pt>
                <c:pt idx="1092">
                  <c:v>7410.48</c:v>
                </c:pt>
                <c:pt idx="1093">
                  <c:v>7272.75</c:v>
                </c:pt>
                <c:pt idx="1094">
                  <c:v>7189.43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D-4210-AC2A-EBF880FF8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382207"/>
        <c:axId val="1072303999"/>
      </c:lineChart>
      <c:dateAx>
        <c:axId val="123638220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03999"/>
        <c:crosses val="autoZero"/>
        <c:auto val="1"/>
        <c:lblOffset val="100"/>
        <c:baseTimeUnit val="days"/>
      </c:dateAx>
      <c:valAx>
        <c:axId val="107230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8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'R, r and ACFs'!$E$12</c:f>
              <c:strCache>
                <c:ptCount val="1"/>
                <c:pt idx="0">
                  <c:v>R(t)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ACFs'!$E$13:$E$1106</c:f>
              <c:numCache>
                <c:formatCode>General</c:formatCode>
                <c:ptCount val="1094"/>
                <c:pt idx="0">
                  <c:v>2.170899300811691</c:v>
                </c:pt>
                <c:pt idx="1">
                  <c:v>1.5977582223096209</c:v>
                </c:pt>
                <c:pt idx="2">
                  <c:v>9.881931675215343</c:v>
                </c:pt>
                <c:pt idx="3">
                  <c:v>-12.864075532186614</c:v>
                </c:pt>
                <c:pt idx="4">
                  <c:v>-10.43008035578916</c:v>
                </c:pt>
                <c:pt idx="5">
                  <c:v>0.30581384851494497</c:v>
                </c:pt>
                <c:pt idx="6">
                  <c:v>1.3489036642028653</c:v>
                </c:pt>
                <c:pt idx="7">
                  <c:v>-0.11988544279910762</c:v>
                </c:pt>
                <c:pt idx="8">
                  <c:v>0.51012469714819531</c:v>
                </c:pt>
                <c:pt idx="9">
                  <c:v>-13.15169676128134</c:v>
                </c:pt>
                <c:pt idx="10">
                  <c:v>3.1422278242491459</c:v>
                </c:pt>
                <c:pt idx="11">
                  <c:v>1.8170371924800368</c:v>
                </c:pt>
                <c:pt idx="12">
                  <c:v>-0.63043293769625808</c:v>
                </c:pt>
                <c:pt idx="13">
                  <c:v>0.18788965752839251</c:v>
                </c:pt>
                <c:pt idx="14">
                  <c:v>0.75136695203186588</c:v>
                </c:pt>
                <c:pt idx="15">
                  <c:v>8.7412671936567712</c:v>
                </c:pt>
                <c:pt idx="16">
                  <c:v>-3.0711602160816303</c:v>
                </c:pt>
                <c:pt idx="17">
                  <c:v>2.6581654300884217</c:v>
                </c:pt>
                <c:pt idx="18">
                  <c:v>-0.25692295662471021</c:v>
                </c:pt>
                <c:pt idx="19">
                  <c:v>3.0159814538979366</c:v>
                </c:pt>
                <c:pt idx="20">
                  <c:v>-0.10871455905374848</c:v>
                </c:pt>
                <c:pt idx="21">
                  <c:v>0.28514213573636371</c:v>
                </c:pt>
                <c:pt idx="22">
                  <c:v>-3.0071842510798121</c:v>
                </c:pt>
                <c:pt idx="23">
                  <c:v>7.3846153846150286E-2</c:v>
                </c:pt>
                <c:pt idx="24">
                  <c:v>2.3646873357855993</c:v>
                </c:pt>
                <c:pt idx="25">
                  <c:v>0.26759578836996434</c:v>
                </c:pt>
                <c:pt idx="26">
                  <c:v>5.4465637629219729E-2</c:v>
                </c:pt>
                <c:pt idx="27">
                  <c:v>-0.43113303066924002</c:v>
                </c:pt>
                <c:pt idx="28">
                  <c:v>0.67574216827948874</c:v>
                </c:pt>
                <c:pt idx="29">
                  <c:v>4.8613600078198811</c:v>
                </c:pt>
                <c:pt idx="30">
                  <c:v>1.7545495033609815</c:v>
                </c:pt>
                <c:pt idx="31">
                  <c:v>2.1925226224769276</c:v>
                </c:pt>
                <c:pt idx="32">
                  <c:v>0.90142135721186434</c:v>
                </c:pt>
                <c:pt idx="33">
                  <c:v>1.8587984442557826</c:v>
                </c:pt>
                <c:pt idx="34">
                  <c:v>-1.525415515821088</c:v>
                </c:pt>
                <c:pt idx="35">
                  <c:v>0.84242847723180159</c:v>
                </c:pt>
                <c:pt idx="36">
                  <c:v>2.4290747264972987</c:v>
                </c:pt>
                <c:pt idx="37">
                  <c:v>0.56499866610770832</c:v>
                </c:pt>
                <c:pt idx="38">
                  <c:v>-7.2506608305147342</c:v>
                </c:pt>
                <c:pt idx="39">
                  <c:v>1.9050829451662965</c:v>
                </c:pt>
                <c:pt idx="40">
                  <c:v>1.0735658223153373</c:v>
                </c:pt>
                <c:pt idx="41">
                  <c:v>-1.1702634084417711</c:v>
                </c:pt>
                <c:pt idx="42">
                  <c:v>-0.11640508971219526</c:v>
                </c:pt>
                <c:pt idx="43">
                  <c:v>1.3040507956920127</c:v>
                </c:pt>
                <c:pt idx="44">
                  <c:v>-1.4875934704561682E-2</c:v>
                </c:pt>
                <c:pt idx="45">
                  <c:v>2.3547148850911048</c:v>
                </c:pt>
                <c:pt idx="46">
                  <c:v>1.6939133468355427</c:v>
                </c:pt>
                <c:pt idx="47">
                  <c:v>0.27348700698486678</c:v>
                </c:pt>
                <c:pt idx="48">
                  <c:v>-0.32215760063860122</c:v>
                </c:pt>
                <c:pt idx="49">
                  <c:v>2.7333657485532177</c:v>
                </c:pt>
                <c:pt idx="50">
                  <c:v>3.8485095957533715</c:v>
                </c:pt>
                <c:pt idx="51">
                  <c:v>0.12778924604345404</c:v>
                </c:pt>
                <c:pt idx="52">
                  <c:v>4.5918640558342148</c:v>
                </c:pt>
                <c:pt idx="53">
                  <c:v>0.3908149943254966</c:v>
                </c:pt>
                <c:pt idx="54">
                  <c:v>-2.33236151603499</c:v>
                </c:pt>
                <c:pt idx="55">
                  <c:v>1.960750184935379</c:v>
                </c:pt>
                <c:pt idx="56">
                  <c:v>1.4723706447703102</c:v>
                </c:pt>
                <c:pt idx="57">
                  <c:v>3.7011179058406549E-2</c:v>
                </c:pt>
                <c:pt idx="58">
                  <c:v>2.8076046650466338</c:v>
                </c:pt>
                <c:pt idx="59">
                  <c:v>2.6834933669212981</c:v>
                </c:pt>
                <c:pt idx="60">
                  <c:v>2.2166997220164499</c:v>
                </c:pt>
                <c:pt idx="61">
                  <c:v>-1.4789994545312879</c:v>
                </c:pt>
                <c:pt idx="62">
                  <c:v>0.54574791192103989</c:v>
                </c:pt>
                <c:pt idx="63">
                  <c:v>0.45546797564544012</c:v>
                </c:pt>
                <c:pt idx="64">
                  <c:v>-3.4706071213224594</c:v>
                </c:pt>
                <c:pt idx="65">
                  <c:v>-6.9538975735992041</c:v>
                </c:pt>
                <c:pt idx="66">
                  <c:v>3.8675815409295708</c:v>
                </c:pt>
                <c:pt idx="67">
                  <c:v>-6.6262076838491293</c:v>
                </c:pt>
                <c:pt idx="68">
                  <c:v>6.0077850394196206</c:v>
                </c:pt>
                <c:pt idx="69">
                  <c:v>3.8915554349485144</c:v>
                </c:pt>
                <c:pt idx="70">
                  <c:v>1.0676592305997139</c:v>
                </c:pt>
                <c:pt idx="71">
                  <c:v>0.3997770939839641</c:v>
                </c:pt>
                <c:pt idx="72">
                  <c:v>0.82774265167237504</c:v>
                </c:pt>
                <c:pt idx="73">
                  <c:v>-6.4263660515545302</c:v>
                </c:pt>
                <c:pt idx="74">
                  <c:v>-8.6257758679489864</c:v>
                </c:pt>
                <c:pt idx="75">
                  <c:v>-9.3616743335417265</c:v>
                </c:pt>
                <c:pt idx="76">
                  <c:v>5.2729107043587504</c:v>
                </c:pt>
                <c:pt idx="77">
                  <c:v>2.435947584588301</c:v>
                </c:pt>
                <c:pt idx="78">
                  <c:v>7.0433695143721753</c:v>
                </c:pt>
                <c:pt idx="79">
                  <c:v>-6.8287418954953614</c:v>
                </c:pt>
                <c:pt idx="80">
                  <c:v>-0.92752124971284688</c:v>
                </c:pt>
                <c:pt idx="81">
                  <c:v>-9.2103610523366406</c:v>
                </c:pt>
                <c:pt idx="82">
                  <c:v>2.8306906459508254</c:v>
                </c:pt>
                <c:pt idx="83">
                  <c:v>0.32495084342337788</c:v>
                </c:pt>
                <c:pt idx="84">
                  <c:v>7.8086317874236713</c:v>
                </c:pt>
                <c:pt idx="85">
                  <c:v>-6.8890292209658727E-2</c:v>
                </c:pt>
                <c:pt idx="86">
                  <c:v>-0.241282242775893</c:v>
                </c:pt>
                <c:pt idx="87">
                  <c:v>-0.38295421825511167</c:v>
                </c:pt>
                <c:pt idx="88">
                  <c:v>3.9695156612808256</c:v>
                </c:pt>
                <c:pt idx="89">
                  <c:v>0.64960940033916759</c:v>
                </c:pt>
                <c:pt idx="90">
                  <c:v>1.0385592752182264</c:v>
                </c:pt>
                <c:pt idx="91">
                  <c:v>4.5708037178786087</c:v>
                </c:pt>
                <c:pt idx="92">
                  <c:v>-0.50454878176304196</c:v>
                </c:pt>
                <c:pt idx="93">
                  <c:v>-1.0422414321623523</c:v>
                </c:pt>
                <c:pt idx="94">
                  <c:v>5.2067937019303248</c:v>
                </c:pt>
                <c:pt idx="95">
                  <c:v>0.15058467233111497</c:v>
                </c:pt>
                <c:pt idx="96">
                  <c:v>-0.8156305386857543</c:v>
                </c:pt>
                <c:pt idx="97">
                  <c:v>1.9952912481579927</c:v>
                </c:pt>
                <c:pt idx="98">
                  <c:v>0.19678828237874008</c:v>
                </c:pt>
                <c:pt idx="99">
                  <c:v>1.1626654291420451</c:v>
                </c:pt>
                <c:pt idx="100">
                  <c:v>-0.67254288382456839</c:v>
                </c:pt>
                <c:pt idx="101">
                  <c:v>-2.9962145266508808</c:v>
                </c:pt>
                <c:pt idx="102">
                  <c:v>9.607209658220385E-2</c:v>
                </c:pt>
                <c:pt idx="103">
                  <c:v>-2.887890396064979E-2</c:v>
                </c:pt>
                <c:pt idx="104">
                  <c:v>-1.6142872921609746E-2</c:v>
                </c:pt>
                <c:pt idx="105">
                  <c:v>1.4624405166553396</c:v>
                </c:pt>
                <c:pt idx="106">
                  <c:v>1.0117168197921229</c:v>
                </c:pt>
                <c:pt idx="107">
                  <c:v>0.75533334991585432</c:v>
                </c:pt>
                <c:pt idx="108">
                  <c:v>1.8836405529953812</c:v>
                </c:pt>
                <c:pt idx="109">
                  <c:v>0.93288856222085492</c:v>
                </c:pt>
                <c:pt idx="110">
                  <c:v>-0.70020165807752632</c:v>
                </c:pt>
                <c:pt idx="111">
                  <c:v>0.66484539322582981</c:v>
                </c:pt>
                <c:pt idx="112">
                  <c:v>-7.6852874777850064E-2</c:v>
                </c:pt>
                <c:pt idx="113">
                  <c:v>1.2922815619541959</c:v>
                </c:pt>
                <c:pt idx="114">
                  <c:v>1.7653898173707527</c:v>
                </c:pt>
                <c:pt idx="115">
                  <c:v>3.5969936967115621</c:v>
                </c:pt>
                <c:pt idx="116">
                  <c:v>-0.24682836800685648</c:v>
                </c:pt>
                <c:pt idx="117">
                  <c:v>0.50089499255426984</c:v>
                </c:pt>
                <c:pt idx="118">
                  <c:v>1.1696650402610314</c:v>
                </c:pt>
                <c:pt idx="119">
                  <c:v>4.7266460045417125</c:v>
                </c:pt>
                <c:pt idx="120">
                  <c:v>2.1274041008327473</c:v>
                </c:pt>
                <c:pt idx="121">
                  <c:v>2.7401049843353338</c:v>
                </c:pt>
                <c:pt idx="122">
                  <c:v>2.1009053885766238</c:v>
                </c:pt>
                <c:pt idx="123">
                  <c:v>-0.59271077823782337</c:v>
                </c:pt>
                <c:pt idx="124">
                  <c:v>2.4884431975699202</c:v>
                </c:pt>
                <c:pt idx="125">
                  <c:v>0.59276899481651224</c:v>
                </c:pt>
                <c:pt idx="126">
                  <c:v>7.0777445398694061</c:v>
                </c:pt>
                <c:pt idx="127">
                  <c:v>1.9844154595757191</c:v>
                </c:pt>
                <c:pt idx="128">
                  <c:v>3.2288659793814403</c:v>
                </c:pt>
                <c:pt idx="129">
                  <c:v>3.8223830258344709</c:v>
                </c:pt>
                <c:pt idx="130">
                  <c:v>-7.3050475735039413</c:v>
                </c:pt>
                <c:pt idx="131">
                  <c:v>4.5867207466837385</c:v>
                </c:pt>
                <c:pt idx="132">
                  <c:v>0.49950673001689283</c:v>
                </c:pt>
                <c:pt idx="133">
                  <c:v>-3.5897435897435832</c:v>
                </c:pt>
                <c:pt idx="134">
                  <c:v>1.1949067247150156</c:v>
                </c:pt>
                <c:pt idx="135">
                  <c:v>4.1611250534886164</c:v>
                </c:pt>
                <c:pt idx="136">
                  <c:v>4.4240270915449988</c:v>
                </c:pt>
                <c:pt idx="137">
                  <c:v>4.3067746240011902</c:v>
                </c:pt>
                <c:pt idx="138">
                  <c:v>3.9847094801223273</c:v>
                </c:pt>
                <c:pt idx="139">
                  <c:v>0.19655128469056607</c:v>
                </c:pt>
                <c:pt idx="140">
                  <c:v>3.9242927516522337</c:v>
                </c:pt>
                <c:pt idx="141">
                  <c:v>6.9746423712936805</c:v>
                </c:pt>
                <c:pt idx="142">
                  <c:v>7.5992924341497456</c:v>
                </c:pt>
                <c:pt idx="143">
                  <c:v>-5.6459791925669203</c:v>
                </c:pt>
                <c:pt idx="144">
                  <c:v>-2.7015195776735608</c:v>
                </c:pt>
                <c:pt idx="145">
                  <c:v>-8.5732485778813246</c:v>
                </c:pt>
                <c:pt idx="146">
                  <c:v>6.6550381742617368</c:v>
                </c:pt>
                <c:pt idx="147">
                  <c:v>4.0744259988488025</c:v>
                </c:pt>
                <c:pt idx="148">
                  <c:v>-3.7599694496995384</c:v>
                </c:pt>
                <c:pt idx="149">
                  <c:v>5.0530204556338489</c:v>
                </c:pt>
                <c:pt idx="150">
                  <c:v>4.7457170890967006</c:v>
                </c:pt>
                <c:pt idx="151">
                  <c:v>3.3137835989472082</c:v>
                </c:pt>
                <c:pt idx="152">
                  <c:v>2.1194736419802589</c:v>
                </c:pt>
                <c:pt idx="153">
                  <c:v>-0.83954380988673394</c:v>
                </c:pt>
                <c:pt idx="154">
                  <c:v>7.1670245556761758</c:v>
                </c:pt>
                <c:pt idx="155">
                  <c:v>6.1198686856737234</c:v>
                </c:pt>
                <c:pt idx="156">
                  <c:v>-6.2354990419787422</c:v>
                </c:pt>
                <c:pt idx="157">
                  <c:v>3.9854951309859512</c:v>
                </c:pt>
                <c:pt idx="158">
                  <c:v>0.45198264958301959</c:v>
                </c:pt>
                <c:pt idx="159">
                  <c:v>3.1592463621715701</c:v>
                </c:pt>
                <c:pt idx="160">
                  <c:v>2.5239203516938131</c:v>
                </c:pt>
                <c:pt idx="161">
                  <c:v>-10.650254754578011</c:v>
                </c:pt>
                <c:pt idx="162">
                  <c:v>2.1161033887013101</c:v>
                </c:pt>
                <c:pt idx="163">
                  <c:v>-9.0571657101574203</c:v>
                </c:pt>
                <c:pt idx="164">
                  <c:v>-1.005564855082741</c:v>
                </c:pt>
                <c:pt idx="165">
                  <c:v>2.707106769404612</c:v>
                </c:pt>
                <c:pt idx="166">
                  <c:v>5.8407545304514903</c:v>
                </c:pt>
                <c:pt idx="167">
                  <c:v>-4.3516251741930612</c:v>
                </c:pt>
                <c:pt idx="168">
                  <c:v>3.0422592890107034</c:v>
                </c:pt>
                <c:pt idx="169">
                  <c:v>5.2567620241361626</c:v>
                </c:pt>
                <c:pt idx="170">
                  <c:v>-2.786834060659757</c:v>
                </c:pt>
                <c:pt idx="171">
                  <c:v>1.6888131997819054</c:v>
                </c:pt>
                <c:pt idx="172">
                  <c:v>-0.45797769975467723</c:v>
                </c:pt>
                <c:pt idx="173">
                  <c:v>-4.4392463021653761</c:v>
                </c:pt>
                <c:pt idx="174">
                  <c:v>-1.8698480724310453</c:v>
                </c:pt>
                <c:pt idx="175">
                  <c:v>-3.7602001872821158</c:v>
                </c:pt>
                <c:pt idx="176">
                  <c:v>5.6294842705586481</c:v>
                </c:pt>
                <c:pt idx="177">
                  <c:v>-0.2326076439284071</c:v>
                </c:pt>
                <c:pt idx="178">
                  <c:v>-0.75143342617951747</c:v>
                </c:pt>
                <c:pt idx="179">
                  <c:v>-3.0394352654228967</c:v>
                </c:pt>
                <c:pt idx="180">
                  <c:v>-2.2575092416784579</c:v>
                </c:pt>
                <c:pt idx="181">
                  <c:v>4.6131130367358013</c:v>
                </c:pt>
                <c:pt idx="182">
                  <c:v>1.4196951657033725</c:v>
                </c:pt>
                <c:pt idx="183">
                  <c:v>1.7434605651378001</c:v>
                </c:pt>
                <c:pt idx="184">
                  <c:v>0.40270200051961408</c:v>
                </c:pt>
                <c:pt idx="185">
                  <c:v>-0.51829245089161313</c:v>
                </c:pt>
                <c:pt idx="186">
                  <c:v>-3.8389742334292061</c:v>
                </c:pt>
                <c:pt idx="187">
                  <c:v>2.0279408722771182</c:v>
                </c:pt>
                <c:pt idx="188">
                  <c:v>-2.0831546361205011</c:v>
                </c:pt>
                <c:pt idx="189">
                  <c:v>-6.6659233982233177</c:v>
                </c:pt>
                <c:pt idx="190">
                  <c:v>-0.84171636760778568</c:v>
                </c:pt>
                <c:pt idx="191">
                  <c:v>3.3902826239410824</c:v>
                </c:pt>
                <c:pt idx="192">
                  <c:v>-1.691572100920069</c:v>
                </c:pt>
                <c:pt idx="193">
                  <c:v>-5.4295558829007291</c:v>
                </c:pt>
                <c:pt idx="194">
                  <c:v>-11.59670034061867</c:v>
                </c:pt>
                <c:pt idx="195">
                  <c:v>-3.0879761832432111</c:v>
                </c:pt>
                <c:pt idx="196">
                  <c:v>16.681556248661241</c:v>
                </c:pt>
                <c:pt idx="197">
                  <c:v>3.8882595516233236</c:v>
                </c:pt>
                <c:pt idx="198">
                  <c:v>-1.6226839580558863</c:v>
                </c:pt>
                <c:pt idx="199">
                  <c:v>25.560549904055939</c:v>
                </c:pt>
                <c:pt idx="200">
                  <c:v>-6.6622005429131717</c:v>
                </c:pt>
                <c:pt idx="201">
                  <c:v>6.0353335227357787</c:v>
                </c:pt>
                <c:pt idx="202">
                  <c:v>-2.8175270488942501</c:v>
                </c:pt>
                <c:pt idx="203">
                  <c:v>0.24704256314821266</c:v>
                </c:pt>
                <c:pt idx="204">
                  <c:v>-6.5440649629806593</c:v>
                </c:pt>
                <c:pt idx="205">
                  <c:v>-0.90490904444392395</c:v>
                </c:pt>
                <c:pt idx="206">
                  <c:v>5.1840216316754022</c:v>
                </c:pt>
                <c:pt idx="207">
                  <c:v>4.2672778875729929</c:v>
                </c:pt>
                <c:pt idx="208">
                  <c:v>-2.6097799946557405</c:v>
                </c:pt>
                <c:pt idx="209">
                  <c:v>1.2068776294128327</c:v>
                </c:pt>
                <c:pt idx="210">
                  <c:v>4.2212334040607491</c:v>
                </c:pt>
                <c:pt idx="211">
                  <c:v>-4.7265778092235617</c:v>
                </c:pt>
                <c:pt idx="212">
                  <c:v>-0.96323612390287494</c:v>
                </c:pt>
                <c:pt idx="213">
                  <c:v>3.2883298474929363</c:v>
                </c:pt>
                <c:pt idx="214">
                  <c:v>2.4377310951284525</c:v>
                </c:pt>
                <c:pt idx="215">
                  <c:v>13.351097276697173</c:v>
                </c:pt>
                <c:pt idx="216">
                  <c:v>-0.94305504474684254</c:v>
                </c:pt>
                <c:pt idx="217">
                  <c:v>5.2561393303898676</c:v>
                </c:pt>
                <c:pt idx="218">
                  <c:v>0.8074875584598139</c:v>
                </c:pt>
                <c:pt idx="219">
                  <c:v>-2.3499874612903833</c:v>
                </c:pt>
                <c:pt idx="220">
                  <c:v>2.2957545859847919</c:v>
                </c:pt>
                <c:pt idx="221">
                  <c:v>6.67606628776268</c:v>
                </c:pt>
                <c:pt idx="222">
                  <c:v>5.9449371574306928</c:v>
                </c:pt>
                <c:pt idx="223">
                  <c:v>4.9328188200288254</c:v>
                </c:pt>
                <c:pt idx="224">
                  <c:v>6.5312853837443932</c:v>
                </c:pt>
                <c:pt idx="225">
                  <c:v>-3.8420125972171464</c:v>
                </c:pt>
                <c:pt idx="226">
                  <c:v>5.4242778122191577</c:v>
                </c:pt>
                <c:pt idx="227">
                  <c:v>-2.4725349865523905</c:v>
                </c:pt>
                <c:pt idx="228">
                  <c:v>-4.055930001028301</c:v>
                </c:pt>
                <c:pt idx="229">
                  <c:v>1.0980739860231825</c:v>
                </c:pt>
                <c:pt idx="230">
                  <c:v>-2.020262863063039</c:v>
                </c:pt>
                <c:pt idx="231">
                  <c:v>-1.5123198740962966</c:v>
                </c:pt>
                <c:pt idx="232">
                  <c:v>2.112306808818754</c:v>
                </c:pt>
                <c:pt idx="233">
                  <c:v>1.2565713866542858</c:v>
                </c:pt>
                <c:pt idx="234">
                  <c:v>4.2805155164461581</c:v>
                </c:pt>
                <c:pt idx="235">
                  <c:v>1.0666110898838559</c:v>
                </c:pt>
                <c:pt idx="236">
                  <c:v>-0.277471639923831</c:v>
                </c:pt>
                <c:pt idx="237">
                  <c:v>-0.15049514050042923</c:v>
                </c:pt>
                <c:pt idx="238">
                  <c:v>1.0253696139906898</c:v>
                </c:pt>
                <c:pt idx="239">
                  <c:v>4.7149290141242872</c:v>
                </c:pt>
                <c:pt idx="240">
                  <c:v>-0.3108339441978018</c:v>
                </c:pt>
                <c:pt idx="241">
                  <c:v>3.3185541411558148</c:v>
                </c:pt>
                <c:pt idx="242">
                  <c:v>3.9437309798505358</c:v>
                </c:pt>
                <c:pt idx="243">
                  <c:v>-7.0715279823643575</c:v>
                </c:pt>
                <c:pt idx="244">
                  <c:v>0.85530630985176193</c:v>
                </c:pt>
                <c:pt idx="245">
                  <c:v>-7.4891825568186805</c:v>
                </c:pt>
                <c:pt idx="246">
                  <c:v>3.3188438060199914</c:v>
                </c:pt>
                <c:pt idx="247">
                  <c:v>4.7545066090885202</c:v>
                </c:pt>
                <c:pt idx="248">
                  <c:v>0.36568652286028624</c:v>
                </c:pt>
                <c:pt idx="249">
                  <c:v>-6.6690396065234383</c:v>
                </c:pt>
                <c:pt idx="250">
                  <c:v>0.20062637959528692</c:v>
                </c:pt>
                <c:pt idx="251">
                  <c:v>-2.0585311167139113</c:v>
                </c:pt>
                <c:pt idx="252">
                  <c:v>-0.65922574536788958</c:v>
                </c:pt>
                <c:pt idx="253">
                  <c:v>-1.3983261812750318</c:v>
                </c:pt>
                <c:pt idx="254">
                  <c:v>-6.9400228905581285</c:v>
                </c:pt>
                <c:pt idx="255">
                  <c:v>-16.205762358893004</c:v>
                </c:pt>
                <c:pt idx="256">
                  <c:v>14.513363839313255</c:v>
                </c:pt>
                <c:pt idx="257">
                  <c:v>-0.39959501960277843</c:v>
                </c:pt>
                <c:pt idx="258">
                  <c:v>-0.2516950893774384</c:v>
                </c:pt>
                <c:pt idx="259">
                  <c:v>11.130444681145152</c:v>
                </c:pt>
                <c:pt idx="260">
                  <c:v>-4.6904113865394494</c:v>
                </c:pt>
                <c:pt idx="261">
                  <c:v>-0.66019099479012533</c:v>
                </c:pt>
                <c:pt idx="262">
                  <c:v>-6.8232633379355789</c:v>
                </c:pt>
                <c:pt idx="263">
                  <c:v>-0.45448639443558414</c:v>
                </c:pt>
                <c:pt idx="264">
                  <c:v>5.1985236737085634</c:v>
                </c:pt>
                <c:pt idx="265">
                  <c:v>-3.1810814092850617</c:v>
                </c:pt>
                <c:pt idx="266">
                  <c:v>7.2340437134630466</c:v>
                </c:pt>
                <c:pt idx="267">
                  <c:v>-1.0203848119547529</c:v>
                </c:pt>
                <c:pt idx="268">
                  <c:v>8.2076707683612913</c:v>
                </c:pt>
                <c:pt idx="269">
                  <c:v>-0.39290631973790852</c:v>
                </c:pt>
                <c:pt idx="270">
                  <c:v>-0.5448500232383463</c:v>
                </c:pt>
                <c:pt idx="271">
                  <c:v>4.501304882344904</c:v>
                </c:pt>
                <c:pt idx="272">
                  <c:v>0.97394407217322898</c:v>
                </c:pt>
                <c:pt idx="273">
                  <c:v>-4.0199042036397993E-2</c:v>
                </c:pt>
                <c:pt idx="274">
                  <c:v>-1.9798605872783488</c:v>
                </c:pt>
                <c:pt idx="275">
                  <c:v>-2.2140939877334844</c:v>
                </c:pt>
                <c:pt idx="276">
                  <c:v>2.4363186414643452</c:v>
                </c:pt>
                <c:pt idx="277">
                  <c:v>1.1685919508312046</c:v>
                </c:pt>
                <c:pt idx="278">
                  <c:v>1.4609075147417578</c:v>
                </c:pt>
                <c:pt idx="279">
                  <c:v>3.9652284475664965</c:v>
                </c:pt>
                <c:pt idx="280">
                  <c:v>3.5949866643537085</c:v>
                </c:pt>
                <c:pt idx="281">
                  <c:v>-0.2957620005484074</c:v>
                </c:pt>
                <c:pt idx="282">
                  <c:v>1.277249672500087</c:v>
                </c:pt>
                <c:pt idx="283">
                  <c:v>12.611832013598111</c:v>
                </c:pt>
                <c:pt idx="284">
                  <c:v>3.7668749148661296</c:v>
                </c:pt>
                <c:pt idx="285">
                  <c:v>3.3251969928653247</c:v>
                </c:pt>
                <c:pt idx="286">
                  <c:v>-2.3446660863802613</c:v>
                </c:pt>
                <c:pt idx="287">
                  <c:v>1.2515514737682194</c:v>
                </c:pt>
                <c:pt idx="288">
                  <c:v>-2.7911232730196049</c:v>
                </c:pt>
                <c:pt idx="289">
                  <c:v>-0.40635303952073559</c:v>
                </c:pt>
                <c:pt idx="290">
                  <c:v>2.2027213885645671</c:v>
                </c:pt>
                <c:pt idx="291">
                  <c:v>5.1671887201354716</c:v>
                </c:pt>
                <c:pt idx="292">
                  <c:v>0.22592610514407319</c:v>
                </c:pt>
                <c:pt idx="293">
                  <c:v>-0.39606103235580509</c:v>
                </c:pt>
                <c:pt idx="294">
                  <c:v>-1.3246173234874292</c:v>
                </c:pt>
                <c:pt idx="295">
                  <c:v>-6.6151049950792773</c:v>
                </c:pt>
                <c:pt idx="296">
                  <c:v>4.0071974286605689</c:v>
                </c:pt>
                <c:pt idx="297">
                  <c:v>2.6789326822462449</c:v>
                </c:pt>
                <c:pt idx="298">
                  <c:v>-2.0899821829231096</c:v>
                </c:pt>
                <c:pt idx="299">
                  <c:v>-0.65833298638579052</c:v>
                </c:pt>
                <c:pt idx="300">
                  <c:v>7.3500727306382094</c:v>
                </c:pt>
                <c:pt idx="301">
                  <c:v>-0.37803862370518015</c:v>
                </c:pt>
                <c:pt idx="302">
                  <c:v>5.3387500244926755</c:v>
                </c:pt>
                <c:pt idx="303">
                  <c:v>4.4416267260247642</c:v>
                </c:pt>
                <c:pt idx="304">
                  <c:v>4.2600084894431198</c:v>
                </c:pt>
                <c:pt idx="305">
                  <c:v>1.8122910085824311</c:v>
                </c:pt>
                <c:pt idx="306">
                  <c:v>2.9596818845321429</c:v>
                </c:pt>
                <c:pt idx="307">
                  <c:v>0.3496835872783074</c:v>
                </c:pt>
                <c:pt idx="308">
                  <c:v>-5.8233586618941695</c:v>
                </c:pt>
                <c:pt idx="309">
                  <c:v>2.0622971219517168</c:v>
                </c:pt>
                <c:pt idx="310">
                  <c:v>4.8095455985357747</c:v>
                </c:pt>
                <c:pt idx="311">
                  <c:v>-4.228301694168465</c:v>
                </c:pt>
                <c:pt idx="312">
                  <c:v>-7.9077478508581835</c:v>
                </c:pt>
                <c:pt idx="313">
                  <c:v>-3.4411648237838572</c:v>
                </c:pt>
                <c:pt idx="314">
                  <c:v>-7.2829683936238272</c:v>
                </c:pt>
                <c:pt idx="315">
                  <c:v>10.961309123819985</c:v>
                </c:pt>
                <c:pt idx="316">
                  <c:v>1.1438953154106293</c:v>
                </c:pt>
                <c:pt idx="317">
                  <c:v>10.400996807668868</c:v>
                </c:pt>
                <c:pt idx="318">
                  <c:v>7.8325246250971405</c:v>
                </c:pt>
                <c:pt idx="319">
                  <c:v>-1.9574263275305395</c:v>
                </c:pt>
                <c:pt idx="320">
                  <c:v>1.0514353989311624</c:v>
                </c:pt>
                <c:pt idx="321">
                  <c:v>3.3637453716853232</c:v>
                </c:pt>
                <c:pt idx="322">
                  <c:v>2.5122347885768872</c:v>
                </c:pt>
                <c:pt idx="323">
                  <c:v>-1.7553116005574527</c:v>
                </c:pt>
                <c:pt idx="324">
                  <c:v>1.6614876351393773</c:v>
                </c:pt>
                <c:pt idx="325">
                  <c:v>-2.68551408395115</c:v>
                </c:pt>
                <c:pt idx="326">
                  <c:v>2.3384551645304485</c:v>
                </c:pt>
                <c:pt idx="327">
                  <c:v>6.7540971612525764</c:v>
                </c:pt>
                <c:pt idx="328">
                  <c:v>6.4391771724641256</c:v>
                </c:pt>
                <c:pt idx="329">
                  <c:v>4.4511837843754698</c:v>
                </c:pt>
                <c:pt idx="330">
                  <c:v>1.7757777503801435</c:v>
                </c:pt>
                <c:pt idx="331">
                  <c:v>-0.68826695632160062</c:v>
                </c:pt>
                <c:pt idx="332">
                  <c:v>1.106948055776354</c:v>
                </c:pt>
                <c:pt idx="333">
                  <c:v>9.1960598224949539</c:v>
                </c:pt>
                <c:pt idx="334">
                  <c:v>0.47194348462961477</c:v>
                </c:pt>
                <c:pt idx="335">
                  <c:v>3.0558806091601238</c:v>
                </c:pt>
                <c:pt idx="336">
                  <c:v>3.3584647627956508</c:v>
                </c:pt>
                <c:pt idx="337">
                  <c:v>0.37181980934125736</c:v>
                </c:pt>
                <c:pt idx="338">
                  <c:v>17.848776862861737</c:v>
                </c:pt>
                <c:pt idx="339">
                  <c:v>22.551541611846783</c:v>
                </c:pt>
                <c:pt idx="340">
                  <c:v>-4.7637105786184391</c:v>
                </c:pt>
                <c:pt idx="341">
                  <c:v>-7.5038588300687801</c:v>
                </c:pt>
                <c:pt idx="342">
                  <c:v>1.4564029044519409</c:v>
                </c:pt>
                <c:pt idx="343">
                  <c:v>11.108329570506527</c:v>
                </c:pt>
                <c:pt idx="344">
                  <c:v>2.1002876443226866</c:v>
                </c:pt>
                <c:pt idx="345">
                  <c:v>-4.6656793823424492</c:v>
                </c:pt>
                <c:pt idx="346">
                  <c:v>1.1118806495067801</c:v>
                </c:pt>
                <c:pt idx="347">
                  <c:v>6.9039726352645765</c:v>
                </c:pt>
                <c:pt idx="348">
                  <c:v>9.8872753815000021</c:v>
                </c:pt>
                <c:pt idx="349">
                  <c:v>-1.4462285524946767</c:v>
                </c:pt>
                <c:pt idx="350">
                  <c:v>-0.48983226955617926</c:v>
                </c:pt>
                <c:pt idx="351">
                  <c:v>-7.6354394191116262</c:v>
                </c:pt>
                <c:pt idx="352">
                  <c:v>-6.0588231937319144</c:v>
                </c:pt>
                <c:pt idx="353">
                  <c:v>-5.0410127099004569</c:v>
                </c:pt>
                <c:pt idx="354">
                  <c:v>-12.584025711163946</c:v>
                </c:pt>
                <c:pt idx="355">
                  <c:v>5.3530304128000266</c:v>
                </c:pt>
                <c:pt idx="356">
                  <c:v>-4.2129106738739832</c:v>
                </c:pt>
                <c:pt idx="357">
                  <c:v>0.31573718541400841</c:v>
                </c:pt>
                <c:pt idx="358">
                  <c:v>13.901553404093976</c:v>
                </c:pt>
                <c:pt idx="359">
                  <c:v>-2.1573236797879747</c:v>
                </c:pt>
                <c:pt idx="360">
                  <c:v>-6.6028654752267597</c:v>
                </c:pt>
                <c:pt idx="361">
                  <c:v>-4.2573287866272777E-2</c:v>
                </c:pt>
                <c:pt idx="362">
                  <c:v>-12.930630179321687</c:v>
                </c:pt>
                <c:pt idx="363">
                  <c:v>10.524501417226315</c:v>
                </c:pt>
                <c:pt idx="364">
                  <c:v>-2.9278576792006041</c:v>
                </c:pt>
                <c:pt idx="365">
                  <c:v>9.7379076644789695</c:v>
                </c:pt>
                <c:pt idx="366">
                  <c:v>2.7279819277720994</c:v>
                </c:pt>
                <c:pt idx="367">
                  <c:v>0.15478385022517635</c:v>
                </c:pt>
                <c:pt idx="368">
                  <c:v>11.690979230675984</c:v>
                </c:pt>
                <c:pt idx="369">
                  <c:v>1.2829420375846838</c:v>
                </c:pt>
                <c:pt idx="370">
                  <c:v>-5.4980404488624091</c:v>
                </c:pt>
                <c:pt idx="371">
                  <c:v>-7.7149227022656897</c:v>
                </c:pt>
                <c:pt idx="372">
                  <c:v>-3.3898520115623691</c:v>
                </c:pt>
                <c:pt idx="373">
                  <c:v>3.117047378788401</c:v>
                </c:pt>
                <c:pt idx="374">
                  <c:v>-10.80083836645891</c:v>
                </c:pt>
                <c:pt idx="375">
                  <c:v>4.006068502847155</c:v>
                </c:pt>
                <c:pt idx="376">
                  <c:v>2.9038688147478671</c:v>
                </c:pt>
                <c:pt idx="377">
                  <c:v>-4.244084161335449</c:v>
                </c:pt>
                <c:pt idx="378">
                  <c:v>-4.8758562993494479E-2</c:v>
                </c:pt>
                <c:pt idx="379">
                  <c:v>-17.235133854363049</c:v>
                </c:pt>
                <c:pt idx="380">
                  <c:v>-1.0617337130367415</c:v>
                </c:pt>
                <c:pt idx="381">
                  <c:v>0.11484676646330823</c:v>
                </c:pt>
                <c:pt idx="382">
                  <c:v>3.0982003521983743</c:v>
                </c:pt>
                <c:pt idx="383">
                  <c:v>10.954749968754776</c:v>
                </c:pt>
                <c:pt idx="384">
                  <c:v>-9.6528143905556529</c:v>
                </c:pt>
                <c:pt idx="385">
                  <c:v>-6.367224736426973</c:v>
                </c:pt>
                <c:pt idx="386">
                  <c:v>0.40417882624470736</c:v>
                </c:pt>
                <c:pt idx="387">
                  <c:v>5.2567499491169452</c:v>
                </c:pt>
                <c:pt idx="388">
                  <c:v>-1.9803097728414152</c:v>
                </c:pt>
                <c:pt idx="389">
                  <c:v>-3.4645250381828006</c:v>
                </c:pt>
                <c:pt idx="390">
                  <c:v>6.3827780485030887</c:v>
                </c:pt>
                <c:pt idx="391">
                  <c:v>2.5731778973023447</c:v>
                </c:pt>
                <c:pt idx="392">
                  <c:v>-5.6832202344231959</c:v>
                </c:pt>
                <c:pt idx="393">
                  <c:v>-7.9738836913229711</c:v>
                </c:pt>
                <c:pt idx="394">
                  <c:v>-0.98704443164400357</c:v>
                </c:pt>
                <c:pt idx="395">
                  <c:v>-10.734203675948576</c:v>
                </c:pt>
                <c:pt idx="396">
                  <c:v>-2.778643054552195</c:v>
                </c:pt>
                <c:pt idx="397">
                  <c:v>3.7730232473586671</c:v>
                </c:pt>
                <c:pt idx="398">
                  <c:v>-7.6594868785384804</c:v>
                </c:pt>
                <c:pt idx="399">
                  <c:v>-18.867123630383468</c:v>
                </c:pt>
                <c:pt idx="400">
                  <c:v>11.722582785425034</c:v>
                </c:pt>
                <c:pt idx="401">
                  <c:v>2.8652043276305683</c:v>
                </c:pt>
                <c:pt idx="402">
                  <c:v>4.9602803708606649</c:v>
                </c:pt>
                <c:pt idx="403">
                  <c:v>4.116337167461845</c:v>
                </c:pt>
                <c:pt idx="404">
                  <c:v>-0.15499726543865305</c:v>
                </c:pt>
                <c:pt idx="405">
                  <c:v>-3.0887909393290141</c:v>
                </c:pt>
                <c:pt idx="406">
                  <c:v>7.0374668534697937</c:v>
                </c:pt>
                <c:pt idx="407">
                  <c:v>-3.6171962600022098</c:v>
                </c:pt>
                <c:pt idx="408">
                  <c:v>10.22615604662305</c:v>
                </c:pt>
                <c:pt idx="409">
                  <c:v>6.6890866500631905</c:v>
                </c:pt>
                <c:pt idx="410">
                  <c:v>1.3191440432339838</c:v>
                </c:pt>
                <c:pt idx="411">
                  <c:v>7.1305021601653005</c:v>
                </c:pt>
                <c:pt idx="412">
                  <c:v>-3.1645766135660516</c:v>
                </c:pt>
                <c:pt idx="413">
                  <c:v>4.6457149593304328</c:v>
                </c:pt>
                <c:pt idx="414">
                  <c:v>3.1306634512007023</c:v>
                </c:pt>
                <c:pt idx="415">
                  <c:v>-8.3537229022628878</c:v>
                </c:pt>
                <c:pt idx="416">
                  <c:v>-4.9218233029296998</c:v>
                </c:pt>
                <c:pt idx="417">
                  <c:v>1.9850394972115832</c:v>
                </c:pt>
                <c:pt idx="418">
                  <c:v>-5.2939516378829774</c:v>
                </c:pt>
                <c:pt idx="419">
                  <c:v>0.63959066197633896</c:v>
                </c:pt>
                <c:pt idx="420">
                  <c:v>6.9923324213124021</c:v>
                </c:pt>
                <c:pt idx="421">
                  <c:v>3.7194892054489079</c:v>
                </c:pt>
                <c:pt idx="422">
                  <c:v>-2.9853368835206409</c:v>
                </c:pt>
                <c:pt idx="423">
                  <c:v>5.2334757688692024</c:v>
                </c:pt>
                <c:pt idx="424">
                  <c:v>1.3316334661354543</c:v>
                </c:pt>
                <c:pt idx="425">
                  <c:v>2.5339070481366934</c:v>
                </c:pt>
                <c:pt idx="426">
                  <c:v>8.5367905874431882E-2</c:v>
                </c:pt>
                <c:pt idx="427">
                  <c:v>1.4282987044603934</c:v>
                </c:pt>
                <c:pt idx="428">
                  <c:v>-6.8982100242784767</c:v>
                </c:pt>
                <c:pt idx="429">
                  <c:v>-7.6738033127119571</c:v>
                </c:pt>
                <c:pt idx="430">
                  <c:v>-6.6340090519916934</c:v>
                </c:pt>
                <c:pt idx="431">
                  <c:v>-0.53897916700286019</c:v>
                </c:pt>
                <c:pt idx="432">
                  <c:v>-4.1977231551337191</c:v>
                </c:pt>
                <c:pt idx="433">
                  <c:v>7.5808724241178975</c:v>
                </c:pt>
                <c:pt idx="434">
                  <c:v>-4.8171769019825579</c:v>
                </c:pt>
                <c:pt idx="435">
                  <c:v>1.1342286319131933</c:v>
                </c:pt>
                <c:pt idx="436">
                  <c:v>-10.652419686300421</c:v>
                </c:pt>
                <c:pt idx="437">
                  <c:v>1.7462277527094607</c:v>
                </c:pt>
                <c:pt idx="438">
                  <c:v>1.9784157563299751</c:v>
                </c:pt>
                <c:pt idx="439">
                  <c:v>-5.5906654467710641</c:v>
                </c:pt>
                <c:pt idx="440">
                  <c:v>1.710375856682679</c:v>
                </c:pt>
                <c:pt idx="441">
                  <c:v>4.373347441695838</c:v>
                </c:pt>
                <c:pt idx="442">
                  <c:v>5.1946208082868113</c:v>
                </c:pt>
                <c:pt idx="443">
                  <c:v>-1.2797289067257942</c:v>
                </c:pt>
                <c:pt idx="444">
                  <c:v>-1.6176578592048998</c:v>
                </c:pt>
                <c:pt idx="445">
                  <c:v>-0.39369355298096137</c:v>
                </c:pt>
                <c:pt idx="446">
                  <c:v>-0.24005534417156357</c:v>
                </c:pt>
                <c:pt idx="447">
                  <c:v>-0.13626623579260802</c:v>
                </c:pt>
                <c:pt idx="448">
                  <c:v>-8.6187081833111652</c:v>
                </c:pt>
                <c:pt idx="449">
                  <c:v>1.5114556024165071</c:v>
                </c:pt>
                <c:pt idx="450">
                  <c:v>-1.4753513394817743</c:v>
                </c:pt>
                <c:pt idx="451">
                  <c:v>-10.173880779405302</c:v>
                </c:pt>
                <c:pt idx="452">
                  <c:v>-2.316949042628484</c:v>
                </c:pt>
                <c:pt idx="453">
                  <c:v>0.18920397227318372</c:v>
                </c:pt>
                <c:pt idx="454">
                  <c:v>-1.3961112855690041</c:v>
                </c:pt>
                <c:pt idx="455">
                  <c:v>2.3029208703299444</c:v>
                </c:pt>
                <c:pt idx="456">
                  <c:v>6.4652156404668952</c:v>
                </c:pt>
                <c:pt idx="457">
                  <c:v>-8.1810877983156285</c:v>
                </c:pt>
                <c:pt idx="458">
                  <c:v>-1.4748030138803276</c:v>
                </c:pt>
                <c:pt idx="459">
                  <c:v>-1.7486322594036741</c:v>
                </c:pt>
                <c:pt idx="460">
                  <c:v>5.5434329898773971</c:v>
                </c:pt>
                <c:pt idx="461">
                  <c:v>0.47339833088127842</c:v>
                </c:pt>
                <c:pt idx="462">
                  <c:v>-4.1585434923056406</c:v>
                </c:pt>
                <c:pt idx="463">
                  <c:v>2.3256159251906849</c:v>
                </c:pt>
                <c:pt idx="464">
                  <c:v>0.68372893456110306</c:v>
                </c:pt>
                <c:pt idx="465">
                  <c:v>13.02455489036914</c:v>
                </c:pt>
                <c:pt idx="466">
                  <c:v>0.59917271067316324</c:v>
                </c:pt>
                <c:pt idx="467">
                  <c:v>2.163009682526198</c:v>
                </c:pt>
                <c:pt idx="468">
                  <c:v>3.3003230721130619</c:v>
                </c:pt>
                <c:pt idx="469">
                  <c:v>-3.4827705068260957</c:v>
                </c:pt>
                <c:pt idx="470">
                  <c:v>-1.1516708871785528</c:v>
                </c:pt>
                <c:pt idx="471">
                  <c:v>3.4391208016516503</c:v>
                </c:pt>
                <c:pt idx="472">
                  <c:v>1.0055021486492774</c:v>
                </c:pt>
                <c:pt idx="473">
                  <c:v>2.8198390006036651</c:v>
                </c:pt>
                <c:pt idx="474">
                  <c:v>3.1681244609442425</c:v>
                </c:pt>
                <c:pt idx="475">
                  <c:v>1.5635311610113329</c:v>
                </c:pt>
                <c:pt idx="476">
                  <c:v>0.24246653782836197</c:v>
                </c:pt>
                <c:pt idx="477">
                  <c:v>5.749560420924837</c:v>
                </c:pt>
                <c:pt idx="478">
                  <c:v>-3.2419823473433351</c:v>
                </c:pt>
                <c:pt idx="479">
                  <c:v>-0.7346936105207863</c:v>
                </c:pt>
                <c:pt idx="480">
                  <c:v>-1.1710507382090378</c:v>
                </c:pt>
                <c:pt idx="481">
                  <c:v>3.3111486043404694</c:v>
                </c:pt>
                <c:pt idx="482">
                  <c:v>0.38504199528997624</c:v>
                </c:pt>
                <c:pt idx="483">
                  <c:v>-1.0357008127850689</c:v>
                </c:pt>
                <c:pt idx="484">
                  <c:v>-1.6090116782756343</c:v>
                </c:pt>
                <c:pt idx="485">
                  <c:v>1.6661420304083689</c:v>
                </c:pt>
                <c:pt idx="486">
                  <c:v>4.6464018776577634</c:v>
                </c:pt>
                <c:pt idx="487">
                  <c:v>0.62909738336457244</c:v>
                </c:pt>
                <c:pt idx="488">
                  <c:v>0.63770684607032391</c:v>
                </c:pt>
                <c:pt idx="489">
                  <c:v>-2.4261753159391035</c:v>
                </c:pt>
                <c:pt idx="490">
                  <c:v>-1.5382811412155311</c:v>
                </c:pt>
                <c:pt idx="491">
                  <c:v>-2.1858359277973398</c:v>
                </c:pt>
                <c:pt idx="492">
                  <c:v>0.657240351470322</c:v>
                </c:pt>
                <c:pt idx="493">
                  <c:v>-1.5630382967602177</c:v>
                </c:pt>
                <c:pt idx="494">
                  <c:v>-7.809716066178086</c:v>
                </c:pt>
                <c:pt idx="495">
                  <c:v>0.23670230490209687</c:v>
                </c:pt>
                <c:pt idx="496">
                  <c:v>2.9599244911164213</c:v>
                </c:pt>
                <c:pt idx="497">
                  <c:v>0.76174793822991604</c:v>
                </c:pt>
                <c:pt idx="498">
                  <c:v>-2.7170293263387748</c:v>
                </c:pt>
                <c:pt idx="499">
                  <c:v>-2.5711697722567255</c:v>
                </c:pt>
                <c:pt idx="500">
                  <c:v>-1.4213563255306765</c:v>
                </c:pt>
                <c:pt idx="501">
                  <c:v>0.89227645014826806</c:v>
                </c:pt>
                <c:pt idx="502">
                  <c:v>-0.25432905688231089</c:v>
                </c:pt>
                <c:pt idx="503">
                  <c:v>3.9239765298956581</c:v>
                </c:pt>
                <c:pt idx="504">
                  <c:v>-1.5448270369910579</c:v>
                </c:pt>
                <c:pt idx="505">
                  <c:v>-3.9362857458923681</c:v>
                </c:pt>
                <c:pt idx="506">
                  <c:v>-5.4033004003224354</c:v>
                </c:pt>
                <c:pt idx="507">
                  <c:v>-1.4036038441702541</c:v>
                </c:pt>
                <c:pt idx="508">
                  <c:v>-1.0689834169500043</c:v>
                </c:pt>
                <c:pt idx="509">
                  <c:v>0.40499901367039803</c:v>
                </c:pt>
                <c:pt idx="510">
                  <c:v>-1.8383999037696912</c:v>
                </c:pt>
                <c:pt idx="511">
                  <c:v>-2.3538702430390104</c:v>
                </c:pt>
                <c:pt idx="512">
                  <c:v>4.6610110407411494</c:v>
                </c:pt>
                <c:pt idx="513">
                  <c:v>-2.0382659484751402</c:v>
                </c:pt>
                <c:pt idx="514">
                  <c:v>2.8010716860014422</c:v>
                </c:pt>
                <c:pt idx="515">
                  <c:v>-1.3766626184371651</c:v>
                </c:pt>
                <c:pt idx="516">
                  <c:v>2.4649890003755996</c:v>
                </c:pt>
                <c:pt idx="517">
                  <c:v>0.82214448796630868</c:v>
                </c:pt>
                <c:pt idx="518">
                  <c:v>-1.9976991076900634</c:v>
                </c:pt>
                <c:pt idx="519">
                  <c:v>0.74143657974616839</c:v>
                </c:pt>
                <c:pt idx="520">
                  <c:v>0.90379787123509847</c:v>
                </c:pt>
                <c:pt idx="521">
                  <c:v>5.7089305661096885E-2</c:v>
                </c:pt>
                <c:pt idx="522">
                  <c:v>-0.14303263045864967</c:v>
                </c:pt>
                <c:pt idx="523">
                  <c:v>-0.41549313229640983</c:v>
                </c:pt>
                <c:pt idx="524">
                  <c:v>-11.579776099264574</c:v>
                </c:pt>
                <c:pt idx="525">
                  <c:v>0.46683072163939376</c:v>
                </c:pt>
                <c:pt idx="526">
                  <c:v>-3.4341599226104824</c:v>
                </c:pt>
                <c:pt idx="527">
                  <c:v>-3.9742532527029506</c:v>
                </c:pt>
                <c:pt idx="528">
                  <c:v>5.876609177580062</c:v>
                </c:pt>
                <c:pt idx="529">
                  <c:v>-2.5863363814421918</c:v>
                </c:pt>
                <c:pt idx="530">
                  <c:v>0.81304573748476172</c:v>
                </c:pt>
                <c:pt idx="531">
                  <c:v>-0.31216447289934957</c:v>
                </c:pt>
                <c:pt idx="532">
                  <c:v>3.1599571021554791</c:v>
                </c:pt>
                <c:pt idx="533">
                  <c:v>1.4277704323603081E-2</c:v>
                </c:pt>
                <c:pt idx="534">
                  <c:v>-5.1154470142289729E-2</c:v>
                </c:pt>
                <c:pt idx="535">
                  <c:v>-0.11679305609489196</c:v>
                </c:pt>
                <c:pt idx="536">
                  <c:v>-10.273272718606252</c:v>
                </c:pt>
                <c:pt idx="537">
                  <c:v>3.3841045860137018</c:v>
                </c:pt>
                <c:pt idx="538">
                  <c:v>-0.97597790481085256</c:v>
                </c:pt>
                <c:pt idx="539">
                  <c:v>1.7993066118355983</c:v>
                </c:pt>
                <c:pt idx="540">
                  <c:v>-0.63127411282332468</c:v>
                </c:pt>
                <c:pt idx="541">
                  <c:v>-1.7208627557849596</c:v>
                </c:pt>
                <c:pt idx="542">
                  <c:v>-3.1457558556795293</c:v>
                </c:pt>
                <c:pt idx="543">
                  <c:v>-0.28208435922222186</c:v>
                </c:pt>
                <c:pt idx="544">
                  <c:v>6.9638028842175332</c:v>
                </c:pt>
                <c:pt idx="545">
                  <c:v>0.35035754152898163</c:v>
                </c:pt>
                <c:pt idx="546">
                  <c:v>4.6177301706179597</c:v>
                </c:pt>
                <c:pt idx="547">
                  <c:v>-0.59886813621467372</c:v>
                </c:pt>
                <c:pt idx="548">
                  <c:v>1.2801483949350798</c:v>
                </c:pt>
                <c:pt idx="549">
                  <c:v>-2.9060352554526405</c:v>
                </c:pt>
                <c:pt idx="550">
                  <c:v>1.3693424233052849</c:v>
                </c:pt>
                <c:pt idx="551">
                  <c:v>-0.81764051441381513</c:v>
                </c:pt>
                <c:pt idx="552">
                  <c:v>3.3803140207510696</c:v>
                </c:pt>
                <c:pt idx="553">
                  <c:v>-0.54400198949299017</c:v>
                </c:pt>
                <c:pt idx="554">
                  <c:v>-5.0930680454966195</c:v>
                </c:pt>
                <c:pt idx="555">
                  <c:v>-2.2425919972403431E-2</c:v>
                </c:pt>
                <c:pt idx="556">
                  <c:v>-3.1243333458821212</c:v>
                </c:pt>
                <c:pt idx="557">
                  <c:v>0.85654977218043815</c:v>
                </c:pt>
                <c:pt idx="558">
                  <c:v>0.73994515832803776</c:v>
                </c:pt>
                <c:pt idx="559">
                  <c:v>1.8027292734739653</c:v>
                </c:pt>
                <c:pt idx="560">
                  <c:v>4.562268610921949</c:v>
                </c:pt>
                <c:pt idx="561">
                  <c:v>10.282072433673829</c:v>
                </c:pt>
                <c:pt idx="562">
                  <c:v>-0.36762110590420033</c:v>
                </c:pt>
                <c:pt idx="563">
                  <c:v>1.3936123828210125</c:v>
                </c:pt>
                <c:pt idx="564">
                  <c:v>-1.8950531345914998</c:v>
                </c:pt>
                <c:pt idx="565">
                  <c:v>1.4719620407481178</c:v>
                </c:pt>
                <c:pt idx="566">
                  <c:v>-0.4694975107722511</c:v>
                </c:pt>
                <c:pt idx="567">
                  <c:v>5.1261741944409032</c:v>
                </c:pt>
                <c:pt idx="568">
                  <c:v>6.4499232367018937</c:v>
                </c:pt>
                <c:pt idx="569">
                  <c:v>0.38989024413889944</c:v>
                </c:pt>
                <c:pt idx="570">
                  <c:v>-3.7845231498416627</c:v>
                </c:pt>
                <c:pt idx="571">
                  <c:v>3.6213271967808267</c:v>
                </c:pt>
                <c:pt idx="572">
                  <c:v>-1.0447620223919061</c:v>
                </c:pt>
                <c:pt idx="573">
                  <c:v>0.24681659214444293</c:v>
                </c:pt>
                <c:pt idx="574">
                  <c:v>-0.72605383393776257</c:v>
                </c:pt>
                <c:pt idx="575">
                  <c:v>-5.0865943254126869</c:v>
                </c:pt>
                <c:pt idx="576">
                  <c:v>-3.0397444251703822</c:v>
                </c:pt>
                <c:pt idx="577">
                  <c:v>0.69584457333424088</c:v>
                </c:pt>
                <c:pt idx="578">
                  <c:v>-1.589595183977732</c:v>
                </c:pt>
                <c:pt idx="579">
                  <c:v>-5.6643713991783375</c:v>
                </c:pt>
                <c:pt idx="580">
                  <c:v>0.92316267901551086</c:v>
                </c:pt>
                <c:pt idx="581">
                  <c:v>-2.6499782614545127</c:v>
                </c:pt>
                <c:pt idx="582">
                  <c:v>-1.7791497613495248</c:v>
                </c:pt>
                <c:pt idx="583">
                  <c:v>-6.6250775722514303</c:v>
                </c:pt>
                <c:pt idx="584">
                  <c:v>4.5862770165882614</c:v>
                </c:pt>
                <c:pt idx="585">
                  <c:v>-7.856406212084452</c:v>
                </c:pt>
                <c:pt idx="586">
                  <c:v>5.2490461815991205</c:v>
                </c:pt>
                <c:pt idx="587">
                  <c:v>-0.30885965886255201</c:v>
                </c:pt>
                <c:pt idx="588">
                  <c:v>-1.9329415787937916</c:v>
                </c:pt>
                <c:pt idx="589">
                  <c:v>-2.1572353603603696</c:v>
                </c:pt>
                <c:pt idx="590">
                  <c:v>4.8552641474268716</c:v>
                </c:pt>
                <c:pt idx="591">
                  <c:v>-1.9736062516761141</c:v>
                </c:pt>
                <c:pt idx="592">
                  <c:v>3.7779184547308202</c:v>
                </c:pt>
                <c:pt idx="593">
                  <c:v>-1.7521434329872529</c:v>
                </c:pt>
                <c:pt idx="594">
                  <c:v>1.6291070877000211</c:v>
                </c:pt>
                <c:pt idx="595">
                  <c:v>-1.2640662871141906</c:v>
                </c:pt>
                <c:pt idx="596">
                  <c:v>0.57755031605915785</c:v>
                </c:pt>
                <c:pt idx="597">
                  <c:v>-1.3809434746788409</c:v>
                </c:pt>
                <c:pt idx="598">
                  <c:v>1.6631270424676627</c:v>
                </c:pt>
                <c:pt idx="599">
                  <c:v>3.3660383641728813</c:v>
                </c:pt>
                <c:pt idx="600">
                  <c:v>0.19941562422161371</c:v>
                </c:pt>
                <c:pt idx="601">
                  <c:v>-0.2926483634912958</c:v>
                </c:pt>
                <c:pt idx="602">
                  <c:v>0.711673111087889</c:v>
                </c:pt>
                <c:pt idx="603">
                  <c:v>4.8747622654710803</c:v>
                </c:pt>
                <c:pt idx="604">
                  <c:v>-4.296929109150429E-2</c:v>
                </c:pt>
                <c:pt idx="605">
                  <c:v>-1.7028244656932212</c:v>
                </c:pt>
                <c:pt idx="606">
                  <c:v>1.2745707314827655</c:v>
                </c:pt>
                <c:pt idx="607">
                  <c:v>2.2137909874487973</c:v>
                </c:pt>
                <c:pt idx="608">
                  <c:v>1.2519785819803362</c:v>
                </c:pt>
                <c:pt idx="609">
                  <c:v>0.45334138541567487</c:v>
                </c:pt>
                <c:pt idx="610">
                  <c:v>0.68315997010491969</c:v>
                </c:pt>
                <c:pt idx="611">
                  <c:v>-5.7967710373147776</c:v>
                </c:pt>
                <c:pt idx="612">
                  <c:v>-7.1225350306910231</c:v>
                </c:pt>
                <c:pt idx="613">
                  <c:v>-0.2317234704544899</c:v>
                </c:pt>
                <c:pt idx="614">
                  <c:v>-3.6482494869722046</c:v>
                </c:pt>
                <c:pt idx="615">
                  <c:v>2.9136474160700909</c:v>
                </c:pt>
                <c:pt idx="616">
                  <c:v>-1.0781852873253328</c:v>
                </c:pt>
                <c:pt idx="617">
                  <c:v>6.6248886606635207E-2</c:v>
                </c:pt>
                <c:pt idx="618">
                  <c:v>-3.4527980334894341E-2</c:v>
                </c:pt>
                <c:pt idx="619">
                  <c:v>2.4795850141169984</c:v>
                </c:pt>
                <c:pt idx="620">
                  <c:v>0.7552519774151113</c:v>
                </c:pt>
                <c:pt idx="621">
                  <c:v>-0.11186317399863989</c:v>
                </c:pt>
                <c:pt idx="622">
                  <c:v>-0.10630453484085155</c:v>
                </c:pt>
                <c:pt idx="623">
                  <c:v>-3.8201172439671005</c:v>
                </c:pt>
                <c:pt idx="624">
                  <c:v>1.2891992190935024</c:v>
                </c:pt>
                <c:pt idx="625">
                  <c:v>1.0431103884828479</c:v>
                </c:pt>
                <c:pt idx="626">
                  <c:v>1.9301731922299428</c:v>
                </c:pt>
                <c:pt idx="627">
                  <c:v>3.1369309360214466</c:v>
                </c:pt>
                <c:pt idx="628">
                  <c:v>-0.49619568447957291</c:v>
                </c:pt>
                <c:pt idx="629">
                  <c:v>-0.23761128227952649</c:v>
                </c:pt>
                <c:pt idx="630">
                  <c:v>-0.87875566999505716</c:v>
                </c:pt>
                <c:pt idx="631">
                  <c:v>-3.4146378300006064</c:v>
                </c:pt>
                <c:pt idx="632">
                  <c:v>1.2701892539768742</c:v>
                </c:pt>
                <c:pt idx="633">
                  <c:v>3.6986940154469958</c:v>
                </c:pt>
                <c:pt idx="634">
                  <c:v>-1.0061228014794741</c:v>
                </c:pt>
                <c:pt idx="635">
                  <c:v>-0.78982478253872357</c:v>
                </c:pt>
                <c:pt idx="636">
                  <c:v>-0.20649504229964358</c:v>
                </c:pt>
                <c:pt idx="637">
                  <c:v>0.16620633285628164</c:v>
                </c:pt>
                <c:pt idx="638">
                  <c:v>-0.63050573931613119</c:v>
                </c:pt>
                <c:pt idx="639">
                  <c:v>-1.6057268890567853</c:v>
                </c:pt>
                <c:pt idx="640">
                  <c:v>2.0788508225584912</c:v>
                </c:pt>
                <c:pt idx="641">
                  <c:v>0.16746804126218684</c:v>
                </c:pt>
                <c:pt idx="642">
                  <c:v>3.9597170850408751E-2</c:v>
                </c:pt>
                <c:pt idx="643">
                  <c:v>-0.31907843354327142</c:v>
                </c:pt>
                <c:pt idx="644">
                  <c:v>1.3334956146022798</c:v>
                </c:pt>
                <c:pt idx="645">
                  <c:v>-0.56646548359007398</c:v>
                </c:pt>
                <c:pt idx="646">
                  <c:v>-0.84042114672339718</c:v>
                </c:pt>
                <c:pt idx="647">
                  <c:v>-4.774934865795367</c:v>
                </c:pt>
                <c:pt idx="648">
                  <c:v>0.19716548628556418</c:v>
                </c:pt>
                <c:pt idx="649">
                  <c:v>-0.10038366028509539</c:v>
                </c:pt>
                <c:pt idx="650">
                  <c:v>0.57926376310572636</c:v>
                </c:pt>
                <c:pt idx="651">
                  <c:v>3.9322228804958077</c:v>
                </c:pt>
                <c:pt idx="652">
                  <c:v>0.49759303125239396</c:v>
                </c:pt>
                <c:pt idx="653">
                  <c:v>-0.13397079710343884</c:v>
                </c:pt>
                <c:pt idx="654">
                  <c:v>-1.5909246640526791</c:v>
                </c:pt>
                <c:pt idx="655">
                  <c:v>4.9978569560723392E-2</c:v>
                </c:pt>
                <c:pt idx="656">
                  <c:v>-0.49412310547478838</c:v>
                </c:pt>
                <c:pt idx="657">
                  <c:v>1.5626238527832386</c:v>
                </c:pt>
                <c:pt idx="658">
                  <c:v>-0.78352276118317776</c:v>
                </c:pt>
                <c:pt idx="659">
                  <c:v>-0.15408605683139054</c:v>
                </c:pt>
                <c:pt idx="660">
                  <c:v>0.28300429449749159</c:v>
                </c:pt>
                <c:pt idx="661">
                  <c:v>-0.32641580351587113</c:v>
                </c:pt>
                <c:pt idx="662">
                  <c:v>-0.19874724327063892</c:v>
                </c:pt>
                <c:pt idx="663">
                  <c:v>0.31528399562070641</c:v>
                </c:pt>
                <c:pt idx="664">
                  <c:v>-0.27384868547999597</c:v>
                </c:pt>
                <c:pt idx="665">
                  <c:v>-2.2994323784226434</c:v>
                </c:pt>
                <c:pt idx="666">
                  <c:v>-3.1686983304128495E-2</c:v>
                </c:pt>
                <c:pt idx="667">
                  <c:v>0.64867966033466185</c:v>
                </c:pt>
                <c:pt idx="668">
                  <c:v>0.45412531276227774</c:v>
                </c:pt>
                <c:pt idx="669">
                  <c:v>0.2086367134779864</c:v>
                </c:pt>
                <c:pt idx="670">
                  <c:v>-0.2796887758454033</c:v>
                </c:pt>
                <c:pt idx="671">
                  <c:v>1.1427558533884299</c:v>
                </c:pt>
                <c:pt idx="672">
                  <c:v>-0.23077674676129509</c:v>
                </c:pt>
                <c:pt idx="673">
                  <c:v>0.54905167334844895</c:v>
                </c:pt>
                <c:pt idx="674">
                  <c:v>0.93951513783524154</c:v>
                </c:pt>
                <c:pt idx="675">
                  <c:v>-1.2409251033849049</c:v>
                </c:pt>
                <c:pt idx="676">
                  <c:v>-1.09243515023309</c:v>
                </c:pt>
                <c:pt idx="677">
                  <c:v>0.52449690633065127</c:v>
                </c:pt>
                <c:pt idx="678">
                  <c:v>-0.69536842203778093</c:v>
                </c:pt>
                <c:pt idx="679">
                  <c:v>0.11105159736805686</c:v>
                </c:pt>
                <c:pt idx="680">
                  <c:v>-0.26076805763883926</c:v>
                </c:pt>
                <c:pt idx="681">
                  <c:v>-11.228184984410531</c:v>
                </c:pt>
                <c:pt idx="682">
                  <c:v>-1.446722546118274</c:v>
                </c:pt>
                <c:pt idx="683">
                  <c:v>-0.90911379385989288</c:v>
                </c:pt>
                <c:pt idx="684">
                  <c:v>0.93668910704242148</c:v>
                </c:pt>
                <c:pt idx="685">
                  <c:v>0.78525560357534674</c:v>
                </c:pt>
                <c:pt idx="686">
                  <c:v>-13.151510827298351</c:v>
                </c:pt>
                <c:pt idx="687">
                  <c:v>-11.07231612889974</c:v>
                </c:pt>
                <c:pt idx="688">
                  <c:v>4.523996489445242</c:v>
                </c:pt>
                <c:pt idx="689">
                  <c:v>-1.2451167559350276</c:v>
                </c:pt>
                <c:pt idx="690">
                  <c:v>-1.9857562542931491</c:v>
                </c:pt>
                <c:pt idx="691">
                  <c:v>-13.289792675855711</c:v>
                </c:pt>
                <c:pt idx="692">
                  <c:v>5.3564517785073242</c:v>
                </c:pt>
                <c:pt idx="693">
                  <c:v>-7.4670091732115162</c:v>
                </c:pt>
                <c:pt idx="694">
                  <c:v>3.8973278783705245</c:v>
                </c:pt>
                <c:pt idx="695">
                  <c:v>9.9865622490168686</c:v>
                </c:pt>
                <c:pt idx="696">
                  <c:v>0.72667720644013245</c:v>
                </c:pt>
                <c:pt idx="697">
                  <c:v>-6.5135582801935108</c:v>
                </c:pt>
                <c:pt idx="698">
                  <c:v>6.2295625026664316</c:v>
                </c:pt>
                <c:pt idx="699">
                  <c:v>-1.6017236247147202</c:v>
                </c:pt>
                <c:pt idx="700">
                  <c:v>-6.8007317881271749</c:v>
                </c:pt>
                <c:pt idx="701">
                  <c:v>1.560584046905106</c:v>
                </c:pt>
                <c:pt idx="702">
                  <c:v>-4.8086727576183383</c:v>
                </c:pt>
                <c:pt idx="703">
                  <c:v>-3.3099912600456252</c:v>
                </c:pt>
                <c:pt idx="704">
                  <c:v>-5.5769898530035853</c:v>
                </c:pt>
                <c:pt idx="705">
                  <c:v>3.5023305090929258</c:v>
                </c:pt>
                <c:pt idx="706">
                  <c:v>1.2074590628516044</c:v>
                </c:pt>
                <c:pt idx="707">
                  <c:v>-3.0720707919233519</c:v>
                </c:pt>
                <c:pt idx="708">
                  <c:v>-1.8442876237837176</c:v>
                </c:pt>
                <c:pt idx="709">
                  <c:v>1.4991111931097714</c:v>
                </c:pt>
                <c:pt idx="710">
                  <c:v>-4.5653629092755663</c:v>
                </c:pt>
                <c:pt idx="711">
                  <c:v>-1.4986470757184152</c:v>
                </c:pt>
                <c:pt idx="712">
                  <c:v>-0.40729509404311687</c:v>
                </c:pt>
                <c:pt idx="713">
                  <c:v>0.39540065520014817</c:v>
                </c:pt>
                <c:pt idx="714">
                  <c:v>8.2587394555567819</c:v>
                </c:pt>
                <c:pt idx="715">
                  <c:v>2.2814658545714392</c:v>
                </c:pt>
                <c:pt idx="716">
                  <c:v>4.4919243500390946</c:v>
                </c:pt>
                <c:pt idx="717">
                  <c:v>9.4487645821228625</c:v>
                </c:pt>
                <c:pt idx="718">
                  <c:v>-5.8560447578485091</c:v>
                </c:pt>
                <c:pt idx="719">
                  <c:v>1.061608299238104</c:v>
                </c:pt>
                <c:pt idx="720">
                  <c:v>2.2512331335860778</c:v>
                </c:pt>
                <c:pt idx="721">
                  <c:v>2.3372170671663293</c:v>
                </c:pt>
                <c:pt idx="722">
                  <c:v>-6.9691170455209495</c:v>
                </c:pt>
                <c:pt idx="723">
                  <c:v>0.78201675525859449</c:v>
                </c:pt>
                <c:pt idx="724">
                  <c:v>-5.2786845228356922</c:v>
                </c:pt>
                <c:pt idx="725">
                  <c:v>7.7365318711446216</c:v>
                </c:pt>
                <c:pt idx="726">
                  <c:v>0.73211881853275906</c:v>
                </c:pt>
                <c:pt idx="727">
                  <c:v>-1.8421305255073961</c:v>
                </c:pt>
                <c:pt idx="728">
                  <c:v>-3.6486563000252215</c:v>
                </c:pt>
                <c:pt idx="729">
                  <c:v>1.0013969875286206</c:v>
                </c:pt>
                <c:pt idx="730">
                  <c:v>4.7521196638157539</c:v>
                </c:pt>
                <c:pt idx="731">
                  <c:v>-2.9396988096289931</c:v>
                </c:pt>
                <c:pt idx="732">
                  <c:v>0.68123115819700297</c:v>
                </c:pt>
                <c:pt idx="733">
                  <c:v>-8.112227762419906E-2</c:v>
                </c:pt>
                <c:pt idx="734">
                  <c:v>5.7294521610524507</c:v>
                </c:pt>
                <c:pt idx="735">
                  <c:v>-1.163811550077648</c:v>
                </c:pt>
                <c:pt idx="736">
                  <c:v>0.19076792129771764</c:v>
                </c:pt>
                <c:pt idx="737">
                  <c:v>6.9148266230752726E-3</c:v>
                </c:pt>
                <c:pt idx="738">
                  <c:v>-9.4600634638416654</c:v>
                </c:pt>
                <c:pt idx="739">
                  <c:v>-0.37556662284601444</c:v>
                </c:pt>
                <c:pt idx="740">
                  <c:v>0.41558413114717746</c:v>
                </c:pt>
                <c:pt idx="741">
                  <c:v>-3.4682254278368654</c:v>
                </c:pt>
                <c:pt idx="742">
                  <c:v>4.5276869284257728</c:v>
                </c:pt>
                <c:pt idx="743">
                  <c:v>-2.3685682402181012</c:v>
                </c:pt>
                <c:pt idx="744">
                  <c:v>0.13007464070340694</c:v>
                </c:pt>
                <c:pt idx="745">
                  <c:v>1.508011310084824</c:v>
                </c:pt>
                <c:pt idx="746">
                  <c:v>-0.66356801912558083</c:v>
                </c:pt>
                <c:pt idx="747">
                  <c:v>2.4033770078394907</c:v>
                </c:pt>
                <c:pt idx="748">
                  <c:v>-4.2107883550863505</c:v>
                </c:pt>
                <c:pt idx="749">
                  <c:v>-0.27105799243832795</c:v>
                </c:pt>
                <c:pt idx="750">
                  <c:v>1.0249742915824878</c:v>
                </c:pt>
                <c:pt idx="751">
                  <c:v>-0.9510602005297526</c:v>
                </c:pt>
                <c:pt idx="752">
                  <c:v>0.58076367342824842</c:v>
                </c:pt>
                <c:pt idx="753">
                  <c:v>-0.17929229655614171</c:v>
                </c:pt>
                <c:pt idx="754">
                  <c:v>0.5784473958710955</c:v>
                </c:pt>
                <c:pt idx="755">
                  <c:v>-0.94559369973933538</c:v>
                </c:pt>
                <c:pt idx="756">
                  <c:v>-3.3291341227849185</c:v>
                </c:pt>
                <c:pt idx="757">
                  <c:v>-0.96809317788241089</c:v>
                </c:pt>
                <c:pt idx="758">
                  <c:v>1.498939980992769</c:v>
                </c:pt>
                <c:pt idx="759">
                  <c:v>-0.68971279253012963</c:v>
                </c:pt>
                <c:pt idx="760">
                  <c:v>0.60021989689794675</c:v>
                </c:pt>
                <c:pt idx="761">
                  <c:v>2.0185941356951405E-2</c:v>
                </c:pt>
                <c:pt idx="762">
                  <c:v>-0.90731909838949432</c:v>
                </c:pt>
                <c:pt idx="763">
                  <c:v>-0.11638090305761728</c:v>
                </c:pt>
                <c:pt idx="764">
                  <c:v>0.21264262348565485</c:v>
                </c:pt>
                <c:pt idx="765">
                  <c:v>-1.3251789820044282</c:v>
                </c:pt>
                <c:pt idx="766">
                  <c:v>-0.4848734792470627</c:v>
                </c:pt>
                <c:pt idx="767">
                  <c:v>7.426648195510098</c:v>
                </c:pt>
                <c:pt idx="768">
                  <c:v>0.49295561195107013</c:v>
                </c:pt>
                <c:pt idx="769">
                  <c:v>0.27255128844920112</c:v>
                </c:pt>
                <c:pt idx="770">
                  <c:v>-1.0596232936646832</c:v>
                </c:pt>
                <c:pt idx="771">
                  <c:v>-0.20009894395295563</c:v>
                </c:pt>
                <c:pt idx="772">
                  <c:v>-0.25422531895861322</c:v>
                </c:pt>
                <c:pt idx="773">
                  <c:v>-0.30318258421507288</c:v>
                </c:pt>
                <c:pt idx="774">
                  <c:v>2.8405372514181293E-2</c:v>
                </c:pt>
                <c:pt idx="775">
                  <c:v>0.8998048381214393</c:v>
                </c:pt>
                <c:pt idx="776">
                  <c:v>0.73781596541038685</c:v>
                </c:pt>
                <c:pt idx="777">
                  <c:v>6.8656103206014958</c:v>
                </c:pt>
                <c:pt idx="778">
                  <c:v>1.0359825815496697</c:v>
                </c:pt>
                <c:pt idx="779">
                  <c:v>0.35286387977767431</c:v>
                </c:pt>
                <c:pt idx="780">
                  <c:v>-0.75911161443298436</c:v>
                </c:pt>
                <c:pt idx="781">
                  <c:v>1.6034499007873404</c:v>
                </c:pt>
                <c:pt idx="782">
                  <c:v>4.13125554669754</c:v>
                </c:pt>
                <c:pt idx="783">
                  <c:v>-8.5592190001564799</c:v>
                </c:pt>
                <c:pt idx="784">
                  <c:v>1.3364471463588599</c:v>
                </c:pt>
                <c:pt idx="785">
                  <c:v>-0.77269030811480144</c:v>
                </c:pt>
                <c:pt idx="786">
                  <c:v>-0.37599989526465644</c:v>
                </c:pt>
                <c:pt idx="787">
                  <c:v>0.60161007572033864</c:v>
                </c:pt>
                <c:pt idx="788">
                  <c:v>0.23695815742173232</c:v>
                </c:pt>
                <c:pt idx="789">
                  <c:v>0.16263764905192629</c:v>
                </c:pt>
                <c:pt idx="790">
                  <c:v>-0.87145686041337045</c:v>
                </c:pt>
                <c:pt idx="791">
                  <c:v>-2.275889224307647</c:v>
                </c:pt>
                <c:pt idx="792">
                  <c:v>3.7837111851294636</c:v>
                </c:pt>
                <c:pt idx="793">
                  <c:v>0.30748047188417482</c:v>
                </c:pt>
                <c:pt idx="794">
                  <c:v>0.3333728977123207</c:v>
                </c:pt>
                <c:pt idx="795">
                  <c:v>-0.88184011150943986</c:v>
                </c:pt>
                <c:pt idx="796">
                  <c:v>1.9542469584891093</c:v>
                </c:pt>
                <c:pt idx="797">
                  <c:v>0.10790204326770743</c:v>
                </c:pt>
                <c:pt idx="798">
                  <c:v>-1.3562191609490206</c:v>
                </c:pt>
                <c:pt idx="799">
                  <c:v>0.36774748864801854</c:v>
                </c:pt>
                <c:pt idx="800">
                  <c:v>-0.44882081830203019</c:v>
                </c:pt>
                <c:pt idx="801">
                  <c:v>0.1382451633536865</c:v>
                </c:pt>
                <c:pt idx="802">
                  <c:v>0.99728785096315542</c:v>
                </c:pt>
                <c:pt idx="803">
                  <c:v>2.6279885240675851</c:v>
                </c:pt>
                <c:pt idx="804">
                  <c:v>-0.5282906343960494</c:v>
                </c:pt>
                <c:pt idx="805">
                  <c:v>-0.2680462848235346</c:v>
                </c:pt>
                <c:pt idx="806">
                  <c:v>0.63346784192610206</c:v>
                </c:pt>
                <c:pt idx="807">
                  <c:v>0.95952807646356486</c:v>
                </c:pt>
                <c:pt idx="808">
                  <c:v>-1.3954119053782505</c:v>
                </c:pt>
                <c:pt idx="809">
                  <c:v>0.11326274205847521</c:v>
                </c:pt>
                <c:pt idx="810">
                  <c:v>-3.5713572156396381E-2</c:v>
                </c:pt>
                <c:pt idx="811">
                  <c:v>-0.28506114699012675</c:v>
                </c:pt>
                <c:pt idx="812">
                  <c:v>-1.701726781651808</c:v>
                </c:pt>
                <c:pt idx="813">
                  <c:v>0.23882833926368205</c:v>
                </c:pt>
                <c:pt idx="814">
                  <c:v>2.5290577187624765</c:v>
                </c:pt>
                <c:pt idx="815">
                  <c:v>3.5712957107251829E-2</c:v>
                </c:pt>
                <c:pt idx="816">
                  <c:v>1.7252621114193596</c:v>
                </c:pt>
                <c:pt idx="817">
                  <c:v>0.15207716941493626</c:v>
                </c:pt>
                <c:pt idx="818">
                  <c:v>8.2006706542526453E-2</c:v>
                </c:pt>
                <c:pt idx="819">
                  <c:v>0.85392154717357049</c:v>
                </c:pt>
                <c:pt idx="820">
                  <c:v>15.826042512976411</c:v>
                </c:pt>
                <c:pt idx="821">
                  <c:v>7.8222697716241179</c:v>
                </c:pt>
                <c:pt idx="822">
                  <c:v>-4.6461795655354994</c:v>
                </c:pt>
                <c:pt idx="823">
                  <c:v>1.6175759035851991</c:v>
                </c:pt>
                <c:pt idx="824">
                  <c:v>7.809713929382002E-2</c:v>
                </c:pt>
                <c:pt idx="825">
                  <c:v>2.9098343522497947</c:v>
                </c:pt>
                <c:pt idx="826">
                  <c:v>2.2313656305856755</c:v>
                </c:pt>
                <c:pt idx="827">
                  <c:v>-1.0849923270947248</c:v>
                </c:pt>
                <c:pt idx="828">
                  <c:v>1.3490221884690443</c:v>
                </c:pt>
                <c:pt idx="829">
                  <c:v>-5.0092393181590884</c:v>
                </c:pt>
                <c:pt idx="830">
                  <c:v>0.7334151992401543</c:v>
                </c:pt>
                <c:pt idx="831">
                  <c:v>0.38090316064803642</c:v>
                </c:pt>
                <c:pt idx="832">
                  <c:v>0.49382570487576949</c:v>
                </c:pt>
                <c:pt idx="833">
                  <c:v>-1.6490124111013542</c:v>
                </c:pt>
                <c:pt idx="834">
                  <c:v>3.657717053307977</c:v>
                </c:pt>
                <c:pt idx="835">
                  <c:v>0.58059578679648916</c:v>
                </c:pt>
                <c:pt idx="836">
                  <c:v>1.1070047369505058</c:v>
                </c:pt>
                <c:pt idx="837">
                  <c:v>-0.4270143136555995</c:v>
                </c:pt>
                <c:pt idx="838">
                  <c:v>0.10228648170491934</c:v>
                </c:pt>
                <c:pt idx="839">
                  <c:v>-3.1600718301341486E-2</c:v>
                </c:pt>
                <c:pt idx="840">
                  <c:v>2.1432816835824879</c:v>
                </c:pt>
                <c:pt idx="841">
                  <c:v>3.3830901088719094</c:v>
                </c:pt>
                <c:pt idx="842">
                  <c:v>-2.3922664510890321</c:v>
                </c:pt>
                <c:pt idx="843">
                  <c:v>-0.75440513465617309</c:v>
                </c:pt>
                <c:pt idx="844">
                  <c:v>-3.5248053853712098</c:v>
                </c:pt>
                <c:pt idx="845">
                  <c:v>1.0328398973489554</c:v>
                </c:pt>
                <c:pt idx="846">
                  <c:v>-0.19382530663695127</c:v>
                </c:pt>
                <c:pt idx="847">
                  <c:v>-0.85041712474940245</c:v>
                </c:pt>
                <c:pt idx="848">
                  <c:v>2.6230118306984189</c:v>
                </c:pt>
                <c:pt idx="849">
                  <c:v>0.43126009451457759</c:v>
                </c:pt>
                <c:pt idx="850">
                  <c:v>2.5569054315394459</c:v>
                </c:pt>
                <c:pt idx="851">
                  <c:v>5.134957567133954</c:v>
                </c:pt>
                <c:pt idx="852">
                  <c:v>0.97120395801000392</c:v>
                </c:pt>
                <c:pt idx="853">
                  <c:v>-0.40245714275944661</c:v>
                </c:pt>
                <c:pt idx="854">
                  <c:v>-1.1475350740619215</c:v>
                </c:pt>
                <c:pt idx="855">
                  <c:v>3.4035577597643902</c:v>
                </c:pt>
                <c:pt idx="856">
                  <c:v>4.2823459866848802E-2</c:v>
                </c:pt>
                <c:pt idx="857">
                  <c:v>3.0876766550897066</c:v>
                </c:pt>
                <c:pt idx="858">
                  <c:v>3.3814403444294792</c:v>
                </c:pt>
                <c:pt idx="859">
                  <c:v>11.062510730323542</c:v>
                </c:pt>
                <c:pt idx="860">
                  <c:v>1.2992170093757442</c:v>
                </c:pt>
                <c:pt idx="861">
                  <c:v>13.080761272221741</c:v>
                </c:pt>
                <c:pt idx="862">
                  <c:v>-3.7416848352938037</c:v>
                </c:pt>
                <c:pt idx="863">
                  <c:v>4.6238596301684005</c:v>
                </c:pt>
                <c:pt idx="864">
                  <c:v>-2.5526191884087228</c:v>
                </c:pt>
                <c:pt idx="865">
                  <c:v>-8.3498281136657511</c:v>
                </c:pt>
                <c:pt idx="866">
                  <c:v>1.0422746143088428</c:v>
                </c:pt>
                <c:pt idx="867">
                  <c:v>10.044819224586538</c:v>
                </c:pt>
                <c:pt idx="868">
                  <c:v>-0.37596172296188873</c:v>
                </c:pt>
                <c:pt idx="869">
                  <c:v>-0.66144107918156225</c:v>
                </c:pt>
                <c:pt idx="870">
                  <c:v>-3.9699287621883053</c:v>
                </c:pt>
                <c:pt idx="871">
                  <c:v>3.057973317632718</c:v>
                </c:pt>
                <c:pt idx="872">
                  <c:v>1.8794854229284559</c:v>
                </c:pt>
                <c:pt idx="873">
                  <c:v>-0.20222221119441711</c:v>
                </c:pt>
                <c:pt idx="874">
                  <c:v>7.4670505485980971</c:v>
                </c:pt>
                <c:pt idx="875">
                  <c:v>1.8693318526744445</c:v>
                </c:pt>
                <c:pt idx="876">
                  <c:v>-1.1009038880813831</c:v>
                </c:pt>
                <c:pt idx="877">
                  <c:v>-0.55124031942315777</c:v>
                </c:pt>
                <c:pt idx="878">
                  <c:v>-5.1235129493479192</c:v>
                </c:pt>
                <c:pt idx="879">
                  <c:v>3.7336617313666736</c:v>
                </c:pt>
                <c:pt idx="880">
                  <c:v>0.81846538619906217</c:v>
                </c:pt>
                <c:pt idx="881">
                  <c:v>1.3272812318919802</c:v>
                </c:pt>
                <c:pt idx="882">
                  <c:v>-2.6163454990796184</c:v>
                </c:pt>
                <c:pt idx="883">
                  <c:v>-11.499925122251192</c:v>
                </c:pt>
                <c:pt idx="884">
                  <c:v>3.1568610730636237</c:v>
                </c:pt>
                <c:pt idx="885">
                  <c:v>2.260348196952534E-2</c:v>
                </c:pt>
                <c:pt idx="886">
                  <c:v>2.757130755483014</c:v>
                </c:pt>
                <c:pt idx="887">
                  <c:v>-0.78907385927365947</c:v>
                </c:pt>
                <c:pt idx="888">
                  <c:v>-3.1067914433083765</c:v>
                </c:pt>
                <c:pt idx="889">
                  <c:v>3.9268593361283362</c:v>
                </c:pt>
                <c:pt idx="890">
                  <c:v>-0.44894493537532121</c:v>
                </c:pt>
                <c:pt idx="891">
                  <c:v>3.0301766729087154</c:v>
                </c:pt>
                <c:pt idx="892">
                  <c:v>1.937730182109856</c:v>
                </c:pt>
                <c:pt idx="893">
                  <c:v>3.6579012905639647</c:v>
                </c:pt>
                <c:pt idx="894">
                  <c:v>2.3967288423393467</c:v>
                </c:pt>
                <c:pt idx="895">
                  <c:v>2.4423031801967867</c:v>
                </c:pt>
                <c:pt idx="896">
                  <c:v>2.7822896519980458</c:v>
                </c:pt>
                <c:pt idx="897">
                  <c:v>-2.9820202511696223</c:v>
                </c:pt>
                <c:pt idx="898">
                  <c:v>2.3842890795166087</c:v>
                </c:pt>
                <c:pt idx="899">
                  <c:v>3.1956571921523498</c:v>
                </c:pt>
                <c:pt idx="900">
                  <c:v>4.2598885957689836</c:v>
                </c:pt>
                <c:pt idx="901">
                  <c:v>6.71474086168916</c:v>
                </c:pt>
                <c:pt idx="902">
                  <c:v>3.3535863051273735</c:v>
                </c:pt>
                <c:pt idx="903">
                  <c:v>-8.8678876527230582E-2</c:v>
                </c:pt>
                <c:pt idx="904">
                  <c:v>5.5924591701394206</c:v>
                </c:pt>
                <c:pt idx="905">
                  <c:v>7.6187788485177999</c:v>
                </c:pt>
                <c:pt idx="906">
                  <c:v>-13.551032753048222</c:v>
                </c:pt>
                <c:pt idx="907">
                  <c:v>14.201492856730791</c:v>
                </c:pt>
                <c:pt idx="908">
                  <c:v>-2.6811554054934859</c:v>
                </c:pt>
                <c:pt idx="909">
                  <c:v>-5.5154855383749899</c:v>
                </c:pt>
                <c:pt idx="910">
                  <c:v>-6.2233398726516507</c:v>
                </c:pt>
                <c:pt idx="911">
                  <c:v>1.0040403505920703</c:v>
                </c:pt>
                <c:pt idx="912">
                  <c:v>6.7390429861078713</c:v>
                </c:pt>
                <c:pt idx="913">
                  <c:v>1.5177210608008687</c:v>
                </c:pt>
                <c:pt idx="914">
                  <c:v>-4.3564556454954877</c:v>
                </c:pt>
                <c:pt idx="915">
                  <c:v>1.0464479172590366</c:v>
                </c:pt>
                <c:pt idx="916">
                  <c:v>3.0717254045787232</c:v>
                </c:pt>
                <c:pt idx="917">
                  <c:v>6.9444853712271088</c:v>
                </c:pt>
                <c:pt idx="918">
                  <c:v>1.7422113879909102</c:v>
                </c:pt>
                <c:pt idx="919">
                  <c:v>-4.9313909707060422</c:v>
                </c:pt>
                <c:pt idx="920">
                  <c:v>-5.3024793554614256</c:v>
                </c:pt>
                <c:pt idx="921">
                  <c:v>4.4061087424098586</c:v>
                </c:pt>
                <c:pt idx="922">
                  <c:v>-6.5743032704574071</c:v>
                </c:pt>
                <c:pt idx="923">
                  <c:v>-3.267937692579117</c:v>
                </c:pt>
                <c:pt idx="924">
                  <c:v>0.79976294984908569</c:v>
                </c:pt>
                <c:pt idx="925">
                  <c:v>-10.276844935207507</c:v>
                </c:pt>
                <c:pt idx="926">
                  <c:v>1.8620068284297426</c:v>
                </c:pt>
                <c:pt idx="927">
                  <c:v>7.8503261214751632</c:v>
                </c:pt>
                <c:pt idx="928">
                  <c:v>-0.30851788724233242</c:v>
                </c:pt>
                <c:pt idx="929">
                  <c:v>3.7379072301486413</c:v>
                </c:pt>
                <c:pt idx="930">
                  <c:v>-3.5560418581178821</c:v>
                </c:pt>
                <c:pt idx="931">
                  <c:v>-2.8185233197392106</c:v>
                </c:pt>
                <c:pt idx="932">
                  <c:v>-1.4136701189726282</c:v>
                </c:pt>
                <c:pt idx="933">
                  <c:v>-3.4262891546274465</c:v>
                </c:pt>
                <c:pt idx="934">
                  <c:v>1.2352837706272741</c:v>
                </c:pt>
                <c:pt idx="935">
                  <c:v>-0.64581563393073005</c:v>
                </c:pt>
                <c:pt idx="936">
                  <c:v>-3.3197155517235069</c:v>
                </c:pt>
                <c:pt idx="937">
                  <c:v>-0.54360857658476791</c:v>
                </c:pt>
                <c:pt idx="938">
                  <c:v>0.50534049417415983</c:v>
                </c:pt>
                <c:pt idx="939">
                  <c:v>0.85651640542968743</c:v>
                </c:pt>
                <c:pt idx="940">
                  <c:v>4.8414437852786012</c:v>
                </c:pt>
                <c:pt idx="941">
                  <c:v>3.671731192103723</c:v>
                </c:pt>
                <c:pt idx="942">
                  <c:v>8.1387269034827264E-2</c:v>
                </c:pt>
                <c:pt idx="943">
                  <c:v>3.9073438309135269</c:v>
                </c:pt>
                <c:pt idx="944">
                  <c:v>1.2080939526083814</c:v>
                </c:pt>
                <c:pt idx="945">
                  <c:v>7.0242519024452603</c:v>
                </c:pt>
                <c:pt idx="946">
                  <c:v>-3.0944647610348648</c:v>
                </c:pt>
                <c:pt idx="947">
                  <c:v>4.9670894712685723</c:v>
                </c:pt>
                <c:pt idx="948">
                  <c:v>-1.8192890373574573</c:v>
                </c:pt>
                <c:pt idx="949">
                  <c:v>1.6822811042411971</c:v>
                </c:pt>
                <c:pt idx="950">
                  <c:v>-5.1573353962898656</c:v>
                </c:pt>
                <c:pt idx="951">
                  <c:v>1.7800665457012832</c:v>
                </c:pt>
                <c:pt idx="952">
                  <c:v>-0.96690749535842491</c:v>
                </c:pt>
                <c:pt idx="953">
                  <c:v>-4.5542713903039234</c:v>
                </c:pt>
                <c:pt idx="954">
                  <c:v>-6.2647879138431923</c:v>
                </c:pt>
                <c:pt idx="955">
                  <c:v>1.4490862643378306</c:v>
                </c:pt>
                <c:pt idx="956">
                  <c:v>1.0303615790690024</c:v>
                </c:pt>
                <c:pt idx="957">
                  <c:v>-2.9156991379822008</c:v>
                </c:pt>
                <c:pt idx="958">
                  <c:v>2.7763098740407179</c:v>
                </c:pt>
                <c:pt idx="959">
                  <c:v>2.8603605332023636</c:v>
                </c:pt>
                <c:pt idx="960">
                  <c:v>0.68443326985452801</c:v>
                </c:pt>
                <c:pt idx="961">
                  <c:v>-6.8709806199073125</c:v>
                </c:pt>
                <c:pt idx="962">
                  <c:v>0.86748694343630406</c:v>
                </c:pt>
                <c:pt idx="963">
                  <c:v>2.7839925849598943</c:v>
                </c:pt>
                <c:pt idx="964">
                  <c:v>-3.3348394889048043</c:v>
                </c:pt>
                <c:pt idx="965">
                  <c:v>-0.72110016901095197</c:v>
                </c:pt>
                <c:pt idx="966">
                  <c:v>2.6621389678326071</c:v>
                </c:pt>
                <c:pt idx="967">
                  <c:v>-1.2255207440759088</c:v>
                </c:pt>
                <c:pt idx="968">
                  <c:v>-4.0941201057564678</c:v>
                </c:pt>
                <c:pt idx="969">
                  <c:v>-2.1503276371579156</c:v>
                </c:pt>
                <c:pt idx="970">
                  <c:v>0.83039639478758032</c:v>
                </c:pt>
                <c:pt idx="971">
                  <c:v>0.80928468735024162</c:v>
                </c:pt>
                <c:pt idx="972">
                  <c:v>0.369046782441177</c:v>
                </c:pt>
                <c:pt idx="973">
                  <c:v>7.0702296851623601</c:v>
                </c:pt>
                <c:pt idx="974">
                  <c:v>2.8857592091281075</c:v>
                </c:pt>
                <c:pt idx="975">
                  <c:v>-0.29751194767977068</c:v>
                </c:pt>
                <c:pt idx="976">
                  <c:v>-1.0044155284103107</c:v>
                </c:pt>
                <c:pt idx="977">
                  <c:v>-1.2617711008583508</c:v>
                </c:pt>
                <c:pt idx="978">
                  <c:v>1.0074310508203987</c:v>
                </c:pt>
                <c:pt idx="979">
                  <c:v>-1.0252042432460087</c:v>
                </c:pt>
                <c:pt idx="980">
                  <c:v>-1.2891911519927493</c:v>
                </c:pt>
                <c:pt idx="981">
                  <c:v>-1.7770071754779846</c:v>
                </c:pt>
                <c:pt idx="982">
                  <c:v>0.67818613409165751</c:v>
                </c:pt>
                <c:pt idx="983">
                  <c:v>2.3977607664342915</c:v>
                </c:pt>
                <c:pt idx="984">
                  <c:v>-1.0633580576798951</c:v>
                </c:pt>
                <c:pt idx="985">
                  <c:v>0.88086153690935243</c:v>
                </c:pt>
                <c:pt idx="986">
                  <c:v>-0.89951908328676489</c:v>
                </c:pt>
                <c:pt idx="987">
                  <c:v>0.11411548370506792</c:v>
                </c:pt>
                <c:pt idx="988">
                  <c:v>-0.88900864680129565</c:v>
                </c:pt>
                <c:pt idx="989">
                  <c:v>-0.23285175430961061</c:v>
                </c:pt>
                <c:pt idx="990">
                  <c:v>0.73469011662899986</c:v>
                </c:pt>
                <c:pt idx="991">
                  <c:v>-1.5250283899331891</c:v>
                </c:pt>
                <c:pt idx="992">
                  <c:v>-1.2654387780007679</c:v>
                </c:pt>
                <c:pt idx="993">
                  <c:v>0.74221232516826241</c:v>
                </c:pt>
                <c:pt idx="994">
                  <c:v>-3.0683763315984405</c:v>
                </c:pt>
                <c:pt idx="995">
                  <c:v>-11.126313793615884</c:v>
                </c:pt>
                <c:pt idx="996">
                  <c:v>-0.81589584210253185</c:v>
                </c:pt>
                <c:pt idx="997">
                  <c:v>-5.9228899973258073</c:v>
                </c:pt>
                <c:pt idx="998">
                  <c:v>1.8754735029890279</c:v>
                </c:pt>
                <c:pt idx="999">
                  <c:v>-1.040028921368821</c:v>
                </c:pt>
                <c:pt idx="1000">
                  <c:v>-1.1870334705926442</c:v>
                </c:pt>
                <c:pt idx="1001">
                  <c:v>2.5817321052840572</c:v>
                </c:pt>
                <c:pt idx="1002">
                  <c:v>0.70120867186384561</c:v>
                </c:pt>
                <c:pt idx="1003">
                  <c:v>-0.53527507157817533</c:v>
                </c:pt>
                <c:pt idx="1004">
                  <c:v>-1.0358621539026134</c:v>
                </c:pt>
                <c:pt idx="1005">
                  <c:v>-2.5865645055035261E-2</c:v>
                </c:pt>
                <c:pt idx="1006">
                  <c:v>-0.28862300587740952</c:v>
                </c:pt>
                <c:pt idx="1007">
                  <c:v>-2.7992406764393065</c:v>
                </c:pt>
                <c:pt idx="1008">
                  <c:v>3.426335856716173</c:v>
                </c:pt>
                <c:pt idx="1009">
                  <c:v>-0.47846132681100267</c:v>
                </c:pt>
                <c:pt idx="1010">
                  <c:v>4.8145887286486264</c:v>
                </c:pt>
                <c:pt idx="1011">
                  <c:v>9.4303287776752454E-2</c:v>
                </c:pt>
                <c:pt idx="1012">
                  <c:v>-2.9000090949583726</c:v>
                </c:pt>
                <c:pt idx="1013">
                  <c:v>0.39411730093295477</c:v>
                </c:pt>
                <c:pt idx="1014">
                  <c:v>1.2333304227484783</c:v>
                </c:pt>
                <c:pt idx="1015">
                  <c:v>-1.6489826783562103</c:v>
                </c:pt>
                <c:pt idx="1016">
                  <c:v>-1.9195467476549255</c:v>
                </c:pt>
                <c:pt idx="1017">
                  <c:v>-2.1387642912962495</c:v>
                </c:pt>
                <c:pt idx="1018">
                  <c:v>1.2178560476628577</c:v>
                </c:pt>
                <c:pt idx="1019">
                  <c:v>-1.5077750641481471</c:v>
                </c:pt>
                <c:pt idx="1020">
                  <c:v>0.12454769850417302</c:v>
                </c:pt>
                <c:pt idx="1021">
                  <c:v>3.089755904267721</c:v>
                </c:pt>
                <c:pt idx="1022">
                  <c:v>9.5850453830016502E-2</c:v>
                </c:pt>
                <c:pt idx="1023">
                  <c:v>-1.3925108943713849</c:v>
                </c:pt>
                <c:pt idx="1024">
                  <c:v>-8.2244840364634335</c:v>
                </c:pt>
                <c:pt idx="1025">
                  <c:v>0.22290675783462807</c:v>
                </c:pt>
                <c:pt idx="1026">
                  <c:v>15.322911279452704</c:v>
                </c:pt>
                <c:pt idx="1027">
                  <c:v>7.4897964637035281</c:v>
                </c:pt>
                <c:pt idx="1028">
                  <c:v>3.4730944078997137</c:v>
                </c:pt>
                <c:pt idx="1029">
                  <c:v>-1.1180041176980464</c:v>
                </c:pt>
                <c:pt idx="1030">
                  <c:v>-3.380419763640289E-3</c:v>
                </c:pt>
                <c:pt idx="1031">
                  <c:v>-2.4543733546306972</c:v>
                </c:pt>
                <c:pt idx="1032">
                  <c:v>-1.0667527288834402</c:v>
                </c:pt>
                <c:pt idx="1033">
                  <c:v>1.0755183560606145</c:v>
                </c:pt>
                <c:pt idx="1034">
                  <c:v>0.88710742978196155</c:v>
                </c:pt>
                <c:pt idx="1035">
                  <c:v>-0.87544241778840037</c:v>
                </c:pt>
                <c:pt idx="1036">
                  <c:v>1.8044692616426368</c:v>
                </c:pt>
                <c:pt idx="1037">
                  <c:v>-0.58667965907690189</c:v>
                </c:pt>
                <c:pt idx="1038">
                  <c:v>4.8795051154562716E-2</c:v>
                </c:pt>
                <c:pt idx="1039">
                  <c:v>-1.1919009772432958</c:v>
                </c:pt>
                <c:pt idx="1040">
                  <c:v>-4.5723631868530337</c:v>
                </c:pt>
                <c:pt idx="1041">
                  <c:v>0.15642156462398768</c:v>
                </c:pt>
                <c:pt idx="1042">
                  <c:v>3.0510628321881632</c:v>
                </c:pt>
                <c:pt idx="1043">
                  <c:v>-4.1388663286848972</c:v>
                </c:pt>
                <c:pt idx="1044">
                  <c:v>0.64843720442853592</c:v>
                </c:pt>
                <c:pt idx="1045">
                  <c:v>-0.15001589006580507</c:v>
                </c:pt>
                <c:pt idx="1046">
                  <c:v>-1.2006753442316249</c:v>
                </c:pt>
                <c:pt idx="1047">
                  <c:v>-1.690866159006547</c:v>
                </c:pt>
                <c:pt idx="1048">
                  <c:v>-0.21798851566968036</c:v>
                </c:pt>
                <c:pt idx="1049">
                  <c:v>0.70824480763685038</c:v>
                </c:pt>
                <c:pt idx="1050">
                  <c:v>-3.9393068110362193</c:v>
                </c:pt>
                <c:pt idx="1051">
                  <c:v>-0.92823995775529788</c:v>
                </c:pt>
                <c:pt idx="1052">
                  <c:v>-0.54074367914482846</c:v>
                </c:pt>
                <c:pt idx="1053">
                  <c:v>-5.76875109588737</c:v>
                </c:pt>
                <c:pt idx="1054">
                  <c:v>-4.5660754159197392</c:v>
                </c:pt>
                <c:pt idx="1055">
                  <c:v>0.60676962115002697</c:v>
                </c:pt>
                <c:pt idx="1056">
                  <c:v>-3.6737991707406321</c:v>
                </c:pt>
                <c:pt idx="1057">
                  <c:v>2.3607789351983026</c:v>
                </c:pt>
                <c:pt idx="1058">
                  <c:v>-0.91646988148595243</c:v>
                </c:pt>
                <c:pt idx="1059">
                  <c:v>5.5217406489016199</c:v>
                </c:pt>
                <c:pt idx="1060">
                  <c:v>-1.9826544215867883</c:v>
                </c:pt>
                <c:pt idx="1061">
                  <c:v>4.697619449603244</c:v>
                </c:pt>
                <c:pt idx="1062">
                  <c:v>-2.3783630370700126</c:v>
                </c:pt>
                <c:pt idx="1063">
                  <c:v>-2.1543003413420245</c:v>
                </c:pt>
                <c:pt idx="1064">
                  <c:v>-0.72553709598780491</c:v>
                </c:pt>
                <c:pt idx="1065">
                  <c:v>-0.28964213075389894</c:v>
                </c:pt>
                <c:pt idx="1066">
                  <c:v>-1.4105299925230192</c:v>
                </c:pt>
                <c:pt idx="1067">
                  <c:v>2.6042863192624228</c:v>
                </c:pt>
                <c:pt idx="1068">
                  <c:v>1.6682043064705001</c:v>
                </c:pt>
                <c:pt idx="1069">
                  <c:v>0.13624954229705222</c:v>
                </c:pt>
                <c:pt idx="1070">
                  <c:v>0.33678197010828259</c:v>
                </c:pt>
                <c:pt idx="1071">
                  <c:v>-2.9555030614009943</c:v>
                </c:pt>
                <c:pt idx="1072">
                  <c:v>-1.3154636369821116</c:v>
                </c:pt>
                <c:pt idx="1073">
                  <c:v>-0.53620522775967716</c:v>
                </c:pt>
                <c:pt idx="1074">
                  <c:v>-0.14000690331068313</c:v>
                </c:pt>
                <c:pt idx="1075">
                  <c:v>0.65465176163235184</c:v>
                </c:pt>
                <c:pt idx="1076">
                  <c:v>-2.0226203594267798</c:v>
                </c:pt>
                <c:pt idx="1077">
                  <c:v>0.46619456021890721</c:v>
                </c:pt>
                <c:pt idx="1078">
                  <c:v>-3.2266425684242996</c:v>
                </c:pt>
                <c:pt idx="1079">
                  <c:v>-4.371412232252081</c:v>
                </c:pt>
                <c:pt idx="1080">
                  <c:v>11.533925492149381</c:v>
                </c:pt>
                <c:pt idx="1081">
                  <c:v>-2.7530694104153035</c:v>
                </c:pt>
                <c:pt idx="1082">
                  <c:v>0.66134113505568792</c:v>
                </c:pt>
                <c:pt idx="1083">
                  <c:v>-0.61622855367940865</c:v>
                </c:pt>
                <c:pt idx="1084">
                  <c:v>3.4783603570167889</c:v>
                </c:pt>
                <c:pt idx="1085">
                  <c:v>-1.5489848944309099</c:v>
                </c:pt>
                <c:pt idx="1086">
                  <c:v>-0.66807366614668506</c:v>
                </c:pt>
                <c:pt idx="1087">
                  <c:v>-0.34924394820767174</c:v>
                </c:pt>
                <c:pt idx="1088">
                  <c:v>-0.24891110041120532</c:v>
                </c:pt>
                <c:pt idx="1089">
                  <c:v>0.55260496928354363</c:v>
                </c:pt>
                <c:pt idx="1090">
                  <c:v>1.062718899539681</c:v>
                </c:pt>
                <c:pt idx="1091">
                  <c:v>1.1480446660488028</c:v>
                </c:pt>
                <c:pt idx="1092">
                  <c:v>-1.8585840593321832</c:v>
                </c:pt>
                <c:pt idx="1093">
                  <c:v>-1.1456464198549339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F90-90BC-455BF1F33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380767"/>
        <c:axId val="1072388815"/>
      </c:lineChart>
      <c:catAx>
        <c:axId val="123638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88815"/>
        <c:crosses val="autoZero"/>
        <c:auto val="1"/>
        <c:lblAlgn val="ctr"/>
        <c:lblOffset val="100"/>
        <c:noMultiLvlLbl val="0"/>
      </c:catAx>
      <c:valAx>
        <c:axId val="107238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80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'R, r and ACFs'!$F$12</c:f>
              <c:strCache>
                <c:ptCount val="1"/>
                <c:pt idx="0">
                  <c:v>r(t)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ACFs'!$F$13:$F$1106</c:f>
              <c:numCache>
                <c:formatCode>General</c:formatCode>
                <c:ptCount val="1094"/>
                <c:pt idx="0">
                  <c:v>2.1476708581120234</c:v>
                </c:pt>
                <c:pt idx="1">
                  <c:v>1.5851284171813231</c:v>
                </c:pt>
                <c:pt idx="2">
                  <c:v>9.4236254946264655</c:v>
                </c:pt>
                <c:pt idx="3">
                  <c:v>-13.770093632812483</c:v>
                </c:pt>
                <c:pt idx="4">
                  <c:v>-11.015064062977171</c:v>
                </c:pt>
                <c:pt idx="5">
                  <c:v>0.30534718912916953</c:v>
                </c:pt>
                <c:pt idx="6">
                  <c:v>1.3398869527313906</c:v>
                </c:pt>
                <c:pt idx="7">
                  <c:v>-0.11995736288296849</c:v>
                </c:pt>
                <c:pt idx="8">
                  <c:v>0.50882796919840589</c:v>
                </c:pt>
                <c:pt idx="9">
                  <c:v>-14.100723017899819</c:v>
                </c:pt>
                <c:pt idx="10">
                  <c:v>3.0938702403860527</c:v>
                </c:pt>
                <c:pt idx="11">
                  <c:v>1.8007263579917012</c:v>
                </c:pt>
                <c:pt idx="12">
                  <c:v>-0.63242855792701813</c:v>
                </c:pt>
                <c:pt idx="13">
                  <c:v>0.18771336569955491</c:v>
                </c:pt>
                <c:pt idx="14">
                  <c:v>0.74855825087625938</c:v>
                </c:pt>
                <c:pt idx="15">
                  <c:v>8.3801179088826707</c:v>
                </c:pt>
                <c:pt idx="16">
                  <c:v>-3.1193087183619754</c:v>
                </c:pt>
                <c:pt idx="17">
                  <c:v>2.6234500636526645</c:v>
                </c:pt>
                <c:pt idx="18">
                  <c:v>-0.25725357005551902</c:v>
                </c:pt>
                <c:pt idx="19">
                  <c:v>2.9713949952097876</c:v>
                </c:pt>
                <c:pt idx="20">
                  <c:v>-0.10877369619483764</c:v>
                </c:pt>
                <c:pt idx="21">
                  <c:v>0.28473637669216539</c:v>
                </c:pt>
                <c:pt idx="22">
                  <c:v>-3.0533274671736663</c:v>
                </c:pt>
                <c:pt idx="23">
                  <c:v>7.3818900989933753E-2</c:v>
                </c:pt>
                <c:pt idx="24">
                  <c:v>2.3371616906330992</c:v>
                </c:pt>
                <c:pt idx="25">
                  <c:v>0.26723838828993057</c:v>
                </c:pt>
                <c:pt idx="26">
                  <c:v>5.4450810484373981E-2</c:v>
                </c:pt>
                <c:pt idx="27">
                  <c:v>-0.43206508902557184</c:v>
                </c:pt>
                <c:pt idx="28">
                  <c:v>0.67346926445731614</c:v>
                </c:pt>
                <c:pt idx="29">
                  <c:v>4.7468910820614134</c:v>
                </c:pt>
                <c:pt idx="30">
                  <c:v>1.7393349898780397</c:v>
                </c:pt>
                <c:pt idx="31">
                  <c:v>2.1688324941253927</c:v>
                </c:pt>
                <c:pt idx="32">
                  <c:v>0.89738280632537337</c:v>
                </c:pt>
                <c:pt idx="33">
                  <c:v>1.8417339249722595</c:v>
                </c:pt>
                <c:pt idx="34">
                  <c:v>-1.537169664569626</c:v>
                </c:pt>
                <c:pt idx="35">
                  <c:v>0.83889985211396711</c:v>
                </c:pt>
                <c:pt idx="36">
                  <c:v>2.4000419191955547</c:v>
                </c:pt>
                <c:pt idx="37">
                  <c:v>0.56340853531114432</c:v>
                </c:pt>
                <c:pt idx="38">
                  <c:v>-7.5269609383230467</c:v>
                </c:pt>
                <c:pt idx="39">
                  <c:v>1.8871634695911965</c:v>
                </c:pt>
                <c:pt idx="40">
                  <c:v>1.0678440195585188</c:v>
                </c:pt>
                <c:pt idx="41">
                  <c:v>-1.177164887160465</c:v>
                </c:pt>
                <c:pt idx="42">
                  <c:v>-0.11647289305955048</c:v>
                </c:pt>
                <c:pt idx="43">
                  <c:v>1.2956212578514013</c:v>
                </c:pt>
                <c:pt idx="44">
                  <c:v>-1.4877041281471749E-2</c:v>
                </c:pt>
                <c:pt idx="45">
                  <c:v>2.3274191351213123</c:v>
                </c:pt>
                <c:pt idx="46">
                  <c:v>1.6797266178398673</c:v>
                </c:pt>
                <c:pt idx="47">
                  <c:v>0.27311371172438276</c:v>
                </c:pt>
                <c:pt idx="48">
                  <c:v>-0.32267764544646943</c:v>
                </c:pt>
                <c:pt idx="49">
                  <c:v>2.6966763757537482</c:v>
                </c:pt>
                <c:pt idx="50">
                  <c:v>3.7763012721690052</c:v>
                </c:pt>
                <c:pt idx="51">
                  <c:v>0.1277076650801777</c:v>
                </c:pt>
                <c:pt idx="52">
                  <c:v>4.4895581124613138</c:v>
                </c:pt>
                <c:pt idx="53">
                  <c:v>0.39005329643460862</c:v>
                </c:pt>
                <c:pt idx="54">
                  <c:v>-2.359991534087349</c:v>
                </c:pt>
                <c:pt idx="55">
                  <c:v>1.9417751132373311</c:v>
                </c:pt>
                <c:pt idx="56">
                  <c:v>1.46163650414242</c:v>
                </c:pt>
                <c:pt idx="57">
                  <c:v>3.7004331611029222E-2</c:v>
                </c:pt>
                <c:pt idx="58">
                  <c:v>2.7689139637853359</c:v>
                </c:pt>
                <c:pt idx="59">
                  <c:v>2.6481191318872406</c:v>
                </c:pt>
                <c:pt idx="60">
                  <c:v>2.1924880800866968</c:v>
                </c:pt>
                <c:pt idx="61">
                  <c:v>-1.4900457027389493</c:v>
                </c:pt>
                <c:pt idx="62">
                  <c:v>0.54426410412282877</c:v>
                </c:pt>
                <c:pt idx="63">
                  <c:v>0.45443385911871559</c:v>
                </c:pt>
                <c:pt idx="64">
                  <c:v>-3.5322634604742538</c:v>
                </c:pt>
                <c:pt idx="65">
                  <c:v>-7.2075090650826397</c:v>
                </c:pt>
                <c:pt idx="66">
                  <c:v>3.7946647462026375</c:v>
                </c:pt>
                <c:pt idx="67">
                  <c:v>-6.8559476314591681</c:v>
                </c:pt>
                <c:pt idx="68">
                  <c:v>5.8342349195223822</c:v>
                </c:pt>
                <c:pt idx="69">
                  <c:v>3.8177432923251606</c:v>
                </c:pt>
                <c:pt idx="70">
                  <c:v>1.0619999947033434</c:v>
                </c:pt>
                <c:pt idx="71">
                  <c:v>0.39898010876301726</c:v>
                </c:pt>
                <c:pt idx="72">
                  <c:v>0.8243356500773803</c:v>
                </c:pt>
                <c:pt idx="73">
                  <c:v>-6.6421530771210877</c:v>
                </c:pt>
                <c:pt idx="74">
                  <c:v>-9.020675898510321</c:v>
                </c:pt>
                <c:pt idx="75">
                  <c:v>-9.8293041786062805</c:v>
                </c:pt>
                <c:pt idx="76">
                  <c:v>5.1385941787055867</c:v>
                </c:pt>
                <c:pt idx="77">
                  <c:v>2.4067515644205386</c:v>
                </c:pt>
                <c:pt idx="78">
                  <c:v>6.8063888917039712</c:v>
                </c:pt>
                <c:pt idx="79">
                  <c:v>-7.0730901294992305</c:v>
                </c:pt>
                <c:pt idx="80">
                  <c:v>-0.93184951255077286</c:v>
                </c:pt>
                <c:pt idx="81">
                  <c:v>-9.6625015397624701</c:v>
                </c:pt>
                <c:pt idx="82">
                  <c:v>2.7913669616243473</c:v>
                </c:pt>
                <c:pt idx="83">
                  <c:v>0.32442401914162966</c:v>
                </c:pt>
                <c:pt idx="84">
                  <c:v>7.5187541520746528</c:v>
                </c:pt>
                <c:pt idx="85">
                  <c:v>-6.8914032475244413E-2</c:v>
                </c:pt>
                <c:pt idx="86">
                  <c:v>-0.2415737974534877</c:v>
                </c:pt>
                <c:pt idx="87">
                  <c:v>-0.3836893653729615</c:v>
                </c:pt>
                <c:pt idx="88">
                  <c:v>3.8927551544085199</c:v>
                </c:pt>
                <c:pt idx="89">
                  <c:v>0.6475085318585837</c:v>
                </c:pt>
                <c:pt idx="90">
                  <c:v>1.0332032997795522</c:v>
                </c:pt>
                <c:pt idx="91">
                  <c:v>4.4694203524576519</c:v>
                </c:pt>
                <c:pt idx="92">
                  <c:v>-0.505825926819924</c:v>
                </c:pt>
                <c:pt idx="93">
                  <c:v>-1.0477108040750764</c:v>
                </c:pt>
                <c:pt idx="94">
                  <c:v>5.0757691146077306</c:v>
                </c:pt>
                <c:pt idx="95">
                  <c:v>0.15047140730566008</c:v>
                </c:pt>
                <c:pt idx="96">
                  <c:v>-0.81897500262479195</c:v>
                </c:pt>
                <c:pt idx="97">
                  <c:v>1.9756461996833408</c:v>
                </c:pt>
                <c:pt idx="98">
                  <c:v>0.19659490788900319</c:v>
                </c:pt>
                <c:pt idx="99">
                  <c:v>1.1559584113667516</c:v>
                </c:pt>
                <c:pt idx="100">
                  <c:v>-0.67481464491837062</c:v>
                </c:pt>
                <c:pt idx="101">
                  <c:v>-3.0420182747738918</c:v>
                </c:pt>
                <c:pt idx="102">
                  <c:v>9.6025976879904856E-2</c:v>
                </c:pt>
                <c:pt idx="103">
                  <c:v>-2.888307471911835E-2</c:v>
                </c:pt>
                <c:pt idx="104">
                  <c:v>-1.6144176023580974E-2</c:v>
                </c:pt>
                <c:pt idx="105">
                  <c:v>1.4518499839628023</c:v>
                </c:pt>
                <c:pt idx="106">
                  <c:v>1.0066332241500631</c:v>
                </c:pt>
                <c:pt idx="107">
                  <c:v>0.75249499132069331</c:v>
                </c:pt>
                <c:pt idx="108">
                  <c:v>1.8661197220452501</c:v>
                </c:pt>
                <c:pt idx="109">
                  <c:v>0.92856403143669186</c:v>
                </c:pt>
                <c:pt idx="110">
                  <c:v>-0.7026645735376239</c:v>
                </c:pt>
                <c:pt idx="111">
                  <c:v>0.66264504347308983</c:v>
                </c:pt>
                <c:pt idx="112">
                  <c:v>-7.6882421739092627E-2</c:v>
                </c:pt>
                <c:pt idx="113">
                  <c:v>1.2840028503372272</c:v>
                </c:pt>
                <c:pt idx="114">
                  <c:v>1.7499878173663015</c:v>
                </c:pt>
                <c:pt idx="115">
                  <c:v>3.5338125044740183</c:v>
                </c:pt>
                <c:pt idx="116">
                  <c:v>-0.24713349141395002</c:v>
                </c:pt>
                <c:pt idx="117">
                  <c:v>0.49964468699362913</c:v>
                </c:pt>
                <c:pt idx="118">
                  <c:v>1.1628773363902896</c:v>
                </c:pt>
                <c:pt idx="119">
                  <c:v>4.6183398119835495</c:v>
                </c:pt>
                <c:pt idx="120">
                  <c:v>2.1050907682024151</c:v>
                </c:pt>
                <c:pt idx="121">
                  <c:v>2.7032360895313903</c:v>
                </c:pt>
                <c:pt idx="122">
                  <c:v>2.0791406808016428</c:v>
                </c:pt>
                <c:pt idx="123">
                  <c:v>-0.59447428033510874</c:v>
                </c:pt>
                <c:pt idx="124">
                  <c:v>2.4579856941691407</c:v>
                </c:pt>
                <c:pt idx="125">
                  <c:v>0.59101903149842416</c:v>
                </c:pt>
                <c:pt idx="126">
                  <c:v>6.83849691238599</c:v>
                </c:pt>
                <c:pt idx="127">
                  <c:v>1.96498260106552</c:v>
                </c:pt>
                <c:pt idx="128">
                  <c:v>3.1778337050606273</c:v>
                </c:pt>
                <c:pt idx="129">
                  <c:v>3.7511397584614845</c:v>
                </c:pt>
                <c:pt idx="130">
                  <c:v>-7.5856165529881823</c:v>
                </c:pt>
                <c:pt idx="131">
                  <c:v>4.484640487498547</c:v>
                </c:pt>
                <c:pt idx="132">
                  <c:v>0.49826333399580547</c:v>
                </c:pt>
                <c:pt idx="133">
                  <c:v>-3.6557595733797577</c:v>
                </c:pt>
                <c:pt idx="134">
                  <c:v>1.1878240791572916</c:v>
                </c:pt>
                <c:pt idx="135">
                  <c:v>4.0768793618603043</c:v>
                </c:pt>
                <c:pt idx="136">
                  <c:v>4.3289607536280137</c:v>
                </c:pt>
                <c:pt idx="137">
                  <c:v>4.2166127159515545</c:v>
                </c:pt>
                <c:pt idx="138">
                  <c:v>3.9073678114566772</c:v>
                </c:pt>
                <c:pt idx="139">
                  <c:v>0.19635837538877374</c:v>
                </c:pt>
                <c:pt idx="140">
                  <c:v>3.8492493754850039</c:v>
                </c:pt>
                <c:pt idx="141">
                  <c:v>6.7421633203743463</c:v>
                </c:pt>
                <c:pt idx="142">
                  <c:v>7.3243885827169741</c:v>
                </c:pt>
                <c:pt idx="143">
                  <c:v>-5.8116299210517735</c:v>
                </c:pt>
                <c:pt idx="144">
                  <c:v>-2.738681436591254</c:v>
                </c:pt>
                <c:pt idx="145">
                  <c:v>-8.9632065208397513</c:v>
                </c:pt>
                <c:pt idx="146">
                  <c:v>6.4429498078477252</c:v>
                </c:pt>
                <c:pt idx="147">
                  <c:v>3.993609181325434</c:v>
                </c:pt>
                <c:pt idx="148">
                  <c:v>-3.832479688301861</c:v>
                </c:pt>
                <c:pt idx="149">
                  <c:v>4.9294993442011608</c:v>
                </c:pt>
                <c:pt idx="150">
                  <c:v>4.6365485000663371</c:v>
                </c:pt>
                <c:pt idx="151">
                  <c:v>3.2600613946189974</c:v>
                </c:pt>
                <c:pt idx="152">
                  <c:v>2.0973252063058458</c:v>
                </c:pt>
                <c:pt idx="153">
                  <c:v>-0.8430878285967407</c:v>
                </c:pt>
                <c:pt idx="154">
                  <c:v>6.9218408571195367</c:v>
                </c:pt>
                <c:pt idx="155">
                  <c:v>5.9399105867128537</c:v>
                </c:pt>
                <c:pt idx="156">
                  <c:v>-6.4383856213247164</c:v>
                </c:pt>
                <c:pt idx="157">
                  <c:v>3.9081233532085409</c:v>
                </c:pt>
                <c:pt idx="158">
                  <c:v>0.45096427543535511</c:v>
                </c:pt>
                <c:pt idx="159">
                  <c:v>3.1103689474632943</c:v>
                </c:pt>
                <c:pt idx="160">
                  <c:v>2.4925954648813495</c:v>
                </c:pt>
                <c:pt idx="161">
                  <c:v>-11.261179558512991</c:v>
                </c:pt>
                <c:pt idx="162">
                  <c:v>2.0940248476433152</c:v>
                </c:pt>
                <c:pt idx="163">
                  <c:v>-9.4939071485267785</c:v>
                </c:pt>
                <c:pt idx="164">
                  <c:v>-1.0106548090781073</c:v>
                </c:pt>
                <c:pt idx="165">
                  <c:v>2.6711127864865047</c:v>
                </c:pt>
                <c:pt idx="166">
                  <c:v>5.6765462765717682</c:v>
                </c:pt>
                <c:pt idx="167">
                  <c:v>-4.4491481089803973</c:v>
                </c:pt>
                <c:pt idx="168">
                  <c:v>2.9969002457258211</c:v>
                </c:pt>
                <c:pt idx="169">
                  <c:v>5.1232531770833676</c:v>
                </c:pt>
                <c:pt idx="170">
                  <c:v>-2.8264031643673189</c:v>
                </c:pt>
                <c:pt idx="171">
                  <c:v>1.674711298061923</c:v>
                </c:pt>
                <c:pt idx="172">
                  <c:v>-0.45902963058988927</c:v>
                </c:pt>
                <c:pt idx="173">
                  <c:v>-4.5407976392952589</c:v>
                </c:pt>
                <c:pt idx="174">
                  <c:v>-1.8875507543343015</c:v>
                </c:pt>
                <c:pt idx="175">
                  <c:v>-3.832719440781005</c:v>
                </c:pt>
                <c:pt idx="176">
                  <c:v>5.4767353420582063</c:v>
                </c:pt>
                <c:pt idx="177">
                  <c:v>-0.2328785957598036</c:v>
                </c:pt>
                <c:pt idx="178">
                  <c:v>-0.75427091062404594</c:v>
                </c:pt>
                <c:pt idx="179">
                  <c:v>-3.0865839276281686</c:v>
                </c:pt>
                <c:pt idx="180">
                  <c:v>-2.2833810960227794</c:v>
                </c:pt>
                <c:pt idx="181">
                  <c:v>4.5098721425288275</c:v>
                </c:pt>
                <c:pt idx="182">
                  <c:v>1.4097118711706664</c:v>
                </c:pt>
                <c:pt idx="183">
                  <c:v>1.7284366639136608</c:v>
                </c:pt>
                <c:pt idx="184">
                  <c:v>0.40189332631795804</c:v>
                </c:pt>
                <c:pt idx="185">
                  <c:v>-0.51964024524277419</c:v>
                </c:pt>
                <c:pt idx="186">
                  <c:v>-3.9146047968459308</c:v>
                </c:pt>
                <c:pt idx="187">
                  <c:v>2.0076519904538426</c:v>
                </c:pt>
                <c:pt idx="188">
                  <c:v>-2.1051584206685714</c:v>
                </c:pt>
                <c:pt idx="189">
                  <c:v>-6.8984907928196213</c:v>
                </c:pt>
                <c:pt idx="190">
                  <c:v>-0.84527880431903379</c:v>
                </c:pt>
                <c:pt idx="191">
                  <c:v>3.3340793178116432</c:v>
                </c:pt>
                <c:pt idx="192">
                  <c:v>-1.7060425998640421</c:v>
                </c:pt>
                <c:pt idx="193">
                  <c:v>-5.5825188798500216</c:v>
                </c:pt>
                <c:pt idx="194">
                  <c:v>-12.326089057751902</c:v>
                </c:pt>
                <c:pt idx="195">
                  <c:v>-3.1366589993000691</c:v>
                </c:pt>
                <c:pt idx="196">
                  <c:v>15.427829667240717</c:v>
                </c:pt>
                <c:pt idx="197">
                  <c:v>3.8145708154166758</c:v>
                </c:pt>
                <c:pt idx="198">
                  <c:v>-1.6359936534577266</c:v>
                </c:pt>
                <c:pt idx="199">
                  <c:v>22.761792558785768</c:v>
                </c:pt>
                <c:pt idx="200">
                  <c:v>-6.8945021305859262</c:v>
                </c:pt>
                <c:pt idx="201">
                  <c:v>5.8602187700316231</c:v>
                </c:pt>
                <c:pt idx="202">
                  <c:v>-2.8579810214270021</c:v>
                </c:pt>
                <c:pt idx="203">
                  <c:v>0.24673791464599101</c:v>
                </c:pt>
                <c:pt idx="204">
                  <c:v>-6.7680143808730868</c:v>
                </c:pt>
                <c:pt idx="205">
                  <c:v>-0.90902821499877873</c:v>
                </c:pt>
                <c:pt idx="206">
                  <c:v>5.0541217149265627</c:v>
                </c:pt>
                <c:pt idx="207">
                  <c:v>4.1787396090864339</c:v>
                </c:pt>
                <c:pt idx="208">
                  <c:v>-2.6444391003834848</c:v>
                </c:pt>
                <c:pt idx="209">
                  <c:v>1.1996529320994533</c:v>
                </c:pt>
                <c:pt idx="210">
                  <c:v>4.1345698042606616</c:v>
                </c:pt>
                <c:pt idx="211">
                  <c:v>-4.841929994491819</c:v>
                </c:pt>
                <c:pt idx="212">
                  <c:v>-0.96790525038860831</c:v>
                </c:pt>
                <c:pt idx="213">
                  <c:v>3.2354210352747095</c:v>
                </c:pt>
                <c:pt idx="214">
                  <c:v>2.4084926475618227</c:v>
                </c:pt>
                <c:pt idx="215">
                  <c:v>12.531987134820927</c:v>
                </c:pt>
                <c:pt idx="216">
                  <c:v>-0.94752996503006703</c:v>
                </c:pt>
                <c:pt idx="217">
                  <c:v>5.1226615803286846</c:v>
                </c:pt>
                <c:pt idx="218">
                  <c:v>0.80424482243818629</c:v>
                </c:pt>
                <c:pt idx="219">
                  <c:v>-2.3780400260807282</c:v>
                </c:pt>
                <c:pt idx="220">
                  <c:v>2.2697986460112665</c:v>
                </c:pt>
                <c:pt idx="221">
                  <c:v>6.4626638702879529</c:v>
                </c:pt>
                <c:pt idx="222">
                  <c:v>5.7749312378527753</c:v>
                </c:pt>
                <c:pt idx="223">
                  <c:v>4.8150138635148432</c:v>
                </c:pt>
                <c:pt idx="224">
                  <c:v>6.3268515494301205</c:v>
                </c:pt>
                <c:pt idx="225">
                  <c:v>-3.9177645091781912</c:v>
                </c:pt>
                <c:pt idx="226">
                  <c:v>5.2822763369412922</c:v>
                </c:pt>
                <c:pt idx="227">
                  <c:v>-2.5036155206541051</c:v>
                </c:pt>
                <c:pt idx="228">
                  <c:v>-4.1404768477393095</c:v>
                </c:pt>
                <c:pt idx="229">
                  <c:v>1.0920889273518297</c:v>
                </c:pt>
                <c:pt idx="230">
                  <c:v>-2.0409492604929884</c:v>
                </c:pt>
                <c:pt idx="231">
                  <c:v>-1.523872049648308</c:v>
                </c:pt>
                <c:pt idx="232">
                  <c:v>2.0903068733621364</c:v>
                </c:pt>
                <c:pt idx="233">
                  <c:v>1.2487420476715487</c:v>
                </c:pt>
                <c:pt idx="234">
                  <c:v>4.191434664425894</c:v>
                </c:pt>
                <c:pt idx="235">
                  <c:v>1.0609629209659805</c:v>
                </c:pt>
                <c:pt idx="236">
                  <c:v>-0.27785730605326836</c:v>
                </c:pt>
                <c:pt idx="237">
                  <c:v>-0.15060849818314379</c:v>
                </c:pt>
                <c:pt idx="238">
                  <c:v>1.0201483608611801</c:v>
                </c:pt>
                <c:pt idx="239">
                  <c:v>4.6071510206190842</c:v>
                </c:pt>
                <c:pt idx="240">
                  <c:v>-0.31131803631080579</c:v>
                </c:pt>
                <c:pt idx="241">
                  <c:v>3.2646788153592556</c:v>
                </c:pt>
                <c:pt idx="242">
                  <c:v>3.867951846318217</c:v>
                </c:pt>
                <c:pt idx="243">
                  <c:v>-7.3340106847835793</c:v>
                </c:pt>
                <c:pt idx="244">
                  <c:v>0.85166928916397144</c:v>
                </c:pt>
                <c:pt idx="245">
                  <c:v>-7.7844602975594199</c:v>
                </c:pt>
                <c:pt idx="246">
                  <c:v>3.2649591759010179</c:v>
                </c:pt>
                <c:pt idx="247">
                  <c:v>4.644939440984504</c:v>
                </c:pt>
                <c:pt idx="248">
                  <c:v>0.365019515305196</c:v>
                </c:pt>
                <c:pt idx="249">
                  <c:v>-6.9018296165764159</c:v>
                </c:pt>
                <c:pt idx="250">
                  <c:v>0.20042539364998826</c:v>
                </c:pt>
                <c:pt idx="251">
                  <c:v>-2.0800142039106926</c:v>
                </c:pt>
                <c:pt idx="252">
                  <c:v>-0.66140823526269599</c:v>
                </c:pt>
                <c:pt idx="253">
                  <c:v>-1.4081948674452143</c:v>
                </c:pt>
                <c:pt idx="254">
                  <c:v>-7.1925985547958398</c:v>
                </c:pt>
                <c:pt idx="255">
                  <c:v>-17.680594409696688</c:v>
                </c:pt>
                <c:pt idx="256">
                  <c:v>13.552134494939356</c:v>
                </c:pt>
                <c:pt idx="257">
                  <c:v>-0.40039553375601011</c:v>
                </c:pt>
                <c:pt idx="258">
                  <c:v>-0.25201237397249943</c:v>
                </c:pt>
                <c:pt idx="259">
                  <c:v>10.553450265151779</c:v>
                </c:pt>
                <c:pt idx="260">
                  <c:v>-4.8039765347729979</c:v>
                </c:pt>
                <c:pt idx="261">
                  <c:v>-0.66237989480426362</c:v>
                </c:pt>
                <c:pt idx="262">
                  <c:v>-7.0672102083675652</c:v>
                </c:pt>
                <c:pt idx="263">
                  <c:v>-0.45552232381293284</c:v>
                </c:pt>
                <c:pt idx="264">
                  <c:v>5.0679080697166805</c:v>
                </c:pt>
                <c:pt idx="265">
                  <c:v>-3.2327770814741608</c:v>
                </c:pt>
                <c:pt idx="266">
                  <c:v>6.9843584187257068</c:v>
                </c:pt>
                <c:pt idx="267">
                  <c:v>-1.0256264246759816</c:v>
                </c:pt>
                <c:pt idx="268">
                  <c:v>7.8882072258551137</c:v>
                </c:pt>
                <c:pt idx="269">
                  <c:v>-0.39368022443044731</c:v>
                </c:pt>
                <c:pt idx="270">
                  <c:v>-0.54633974460632762</c:v>
                </c:pt>
                <c:pt idx="271">
                  <c:v>4.4029372251204899</c:v>
                </c:pt>
                <c:pt idx="272">
                  <c:v>0.96923180873036174</c:v>
                </c:pt>
                <c:pt idx="273">
                  <c:v>-4.020712401728796E-2</c:v>
                </c:pt>
                <c:pt idx="274">
                  <c:v>-1.9997224219171976</c:v>
                </c:pt>
                <c:pt idx="275">
                  <c:v>-2.238972963623072</c:v>
                </c:pt>
                <c:pt idx="276">
                  <c:v>2.407113796832844</c:v>
                </c:pt>
                <c:pt idx="277">
                  <c:v>1.1618166477733234</c:v>
                </c:pt>
                <c:pt idx="278">
                  <c:v>1.4503390667337197</c:v>
                </c:pt>
                <c:pt idx="279">
                  <c:v>3.8886315398261586</c:v>
                </c:pt>
                <c:pt idx="280">
                  <c:v>3.531875139567898</c:v>
                </c:pt>
                <c:pt idx="281">
                  <c:v>-0.29620024066504747</c:v>
                </c:pt>
                <c:pt idx="282">
                  <c:v>1.2691616356786395</c:v>
                </c:pt>
                <c:pt idx="283">
                  <c:v>11.877660424669365</c:v>
                </c:pt>
                <c:pt idx="284">
                  <c:v>3.6976609678516943</c:v>
                </c:pt>
                <c:pt idx="285">
                  <c:v>3.2711080944207902</c:v>
                </c:pt>
                <c:pt idx="286">
                  <c:v>-2.3725907385849223</c:v>
                </c:pt>
                <c:pt idx="287">
                  <c:v>1.2437843078868862</c:v>
                </c:pt>
                <c:pt idx="288">
                  <c:v>-2.830815433986253</c:v>
                </c:pt>
                <c:pt idx="289">
                  <c:v>-0.40718089692794923</c:v>
                </c:pt>
                <c:pt idx="290">
                  <c:v>2.1788119495138414</c:v>
                </c:pt>
                <c:pt idx="291">
                  <c:v>5.0381171371086264</c:v>
                </c:pt>
                <c:pt idx="292">
                  <c:v>0.2256712758642114</c:v>
                </c:pt>
                <c:pt idx="293">
                  <c:v>-0.39684743116215754</c:v>
                </c:pt>
                <c:pt idx="294">
                  <c:v>-1.3334686296079146</c:v>
                </c:pt>
                <c:pt idx="295">
                  <c:v>-6.8440577548036954</c:v>
                </c:pt>
                <c:pt idx="296">
                  <c:v>3.9289916803466518</c:v>
                </c:pt>
                <c:pt idx="297">
                  <c:v>2.6436775358625342</c:v>
                </c:pt>
                <c:pt idx="298">
                  <c:v>-2.1121314648101914</c:v>
                </c:pt>
                <c:pt idx="299">
                  <c:v>-0.66050955596682726</c:v>
                </c:pt>
                <c:pt idx="300">
                  <c:v>7.0925015845907557</c:v>
                </c:pt>
                <c:pt idx="301">
                  <c:v>-0.37875499572210786</c:v>
                </c:pt>
                <c:pt idx="302">
                  <c:v>5.2011161891686166</c:v>
                </c:pt>
                <c:pt idx="303">
                  <c:v>4.3458133420739893</c:v>
                </c:pt>
                <c:pt idx="304">
                  <c:v>4.1717674777561742</c:v>
                </c:pt>
                <c:pt idx="305">
                  <c:v>1.7960647663237455</c:v>
                </c:pt>
                <c:pt idx="306">
                  <c:v>2.9167287595435534</c:v>
                </c:pt>
                <c:pt idx="307">
                  <c:v>0.3490736157887821</c:v>
                </c:pt>
                <c:pt idx="308">
                  <c:v>-5.9998003965039608</c:v>
                </c:pt>
                <c:pt idx="309">
                  <c:v>2.0413196958147468</c:v>
                </c:pt>
                <c:pt idx="310">
                  <c:v>4.6974665706452798</c:v>
                </c:pt>
                <c:pt idx="311">
                  <c:v>-4.3202969440325827</c:v>
                </c:pt>
                <c:pt idx="312">
                  <c:v>-8.2379370596187904</c:v>
                </c:pt>
                <c:pt idx="313">
                  <c:v>-3.501767248391964</c:v>
                </c:pt>
                <c:pt idx="314">
                  <c:v>-7.5618002068122321</c:v>
                </c:pt>
                <c:pt idx="315">
                  <c:v>10.401138810876432</c:v>
                </c:pt>
                <c:pt idx="316">
                  <c:v>1.1374023015538086</c:v>
                </c:pt>
                <c:pt idx="317">
                  <c:v>9.8948976869113459</c:v>
                </c:pt>
                <c:pt idx="318">
                  <c:v>7.5409139643931535</c:v>
                </c:pt>
                <c:pt idx="319">
                  <c:v>-1.9768376423559082</c:v>
                </c:pt>
                <c:pt idx="320">
                  <c:v>1.0459462599158114</c:v>
                </c:pt>
                <c:pt idx="321">
                  <c:v>3.3084089570851951</c:v>
                </c:pt>
                <c:pt idx="322">
                  <c:v>2.4811969258075135</c:v>
                </c:pt>
                <c:pt idx="323">
                  <c:v>-1.7708998792316137</c:v>
                </c:pt>
                <c:pt idx="324">
                  <c:v>1.6478359359947781</c:v>
                </c:pt>
                <c:pt idx="325">
                  <c:v>-2.7222328986961242</c:v>
                </c:pt>
                <c:pt idx="326">
                  <c:v>2.3115322146237389</c:v>
                </c:pt>
                <c:pt idx="327">
                  <c:v>6.5357846285778027</c:v>
                </c:pt>
                <c:pt idx="328">
                  <c:v>6.2403529656193131</c:v>
                </c:pt>
                <c:pt idx="329">
                  <c:v>4.3549635453136535</c:v>
                </c:pt>
                <c:pt idx="330">
                  <c:v>1.7601950232524941</c:v>
                </c:pt>
                <c:pt idx="331">
                  <c:v>-0.69064643774558232</c:v>
                </c:pt>
                <c:pt idx="332">
                  <c:v>1.1008662264211349</c:v>
                </c:pt>
                <c:pt idx="333">
                  <c:v>8.7974794460150054</c:v>
                </c:pt>
                <c:pt idx="334">
                  <c:v>0.47083332288661839</c:v>
                </c:pt>
                <c:pt idx="335">
                  <c:v>3.0101185311271355</c:v>
                </c:pt>
                <c:pt idx="336">
                  <c:v>3.3033000634763243</c:v>
                </c:pt>
                <c:pt idx="337">
                  <c:v>0.37113026819333733</c:v>
                </c:pt>
                <c:pt idx="338">
                  <c:v>16.423206457787888</c:v>
                </c:pt>
                <c:pt idx="339">
                  <c:v>20.336150335894366</c:v>
                </c:pt>
                <c:pt idx="340">
                  <c:v>-4.8809125424689102</c:v>
                </c:pt>
                <c:pt idx="341">
                  <c:v>-7.8003259421718134</c:v>
                </c:pt>
                <c:pt idx="342">
                  <c:v>1.4458992185204393</c:v>
                </c:pt>
                <c:pt idx="343">
                  <c:v>10.53354814790327</c:v>
                </c:pt>
                <c:pt idx="344">
                  <c:v>2.0785356458899691</c:v>
                </c:pt>
                <c:pt idx="345">
                  <c:v>-4.7780307760697776</c:v>
                </c:pt>
                <c:pt idx="346">
                  <c:v>1.1057446976920662</c:v>
                </c:pt>
                <c:pt idx="347">
                  <c:v>6.6760793515785011</c:v>
                </c:pt>
                <c:pt idx="348">
                  <c:v>9.4284885110219694</c:v>
                </c:pt>
                <c:pt idx="349">
                  <c:v>-1.4567883740537368</c:v>
                </c:pt>
                <c:pt idx="350">
                  <c:v>-0.49103587987408398</c:v>
                </c:pt>
                <c:pt idx="351">
                  <c:v>-7.9426824408951466</c:v>
                </c:pt>
                <c:pt idx="352">
                  <c:v>-6.2501378255996638</c:v>
                </c:pt>
                <c:pt idx="353">
                  <c:v>-5.1725100338116947</c:v>
                </c:pt>
                <c:pt idx="354">
                  <c:v>-13.449214784392332</c:v>
                </c:pt>
                <c:pt idx="355">
                  <c:v>5.2146719038714693</c:v>
                </c:pt>
                <c:pt idx="356">
                  <c:v>-4.3042277043825843</c:v>
                </c:pt>
                <c:pt idx="357">
                  <c:v>0.31523978227882504</c:v>
                </c:pt>
                <c:pt idx="358">
                  <c:v>13.016432268718003</c:v>
                </c:pt>
                <c:pt idx="359">
                  <c:v>-2.1809340933698169</c:v>
                </c:pt>
                <c:pt idx="360">
                  <c:v>-6.8309520830205406</c:v>
                </c:pt>
                <c:pt idx="361">
                  <c:v>-4.2582352863411471E-2</c:v>
                </c:pt>
                <c:pt idx="362">
                  <c:v>-13.846503079086791</c:v>
                </c:pt>
                <c:pt idx="363">
                  <c:v>10.006704267333792</c:v>
                </c:pt>
                <c:pt idx="364">
                  <c:v>-2.9715748652754357</c:v>
                </c:pt>
                <c:pt idx="365">
                  <c:v>9.2924679163169657</c:v>
                </c:pt>
                <c:pt idx="366">
                  <c:v>2.6914356617769126</c:v>
                </c:pt>
                <c:pt idx="367">
                  <c:v>0.15466418349100047</c:v>
                </c:pt>
                <c:pt idx="368">
                  <c:v>11.056575792415108</c:v>
                </c:pt>
                <c:pt idx="369">
                  <c:v>1.2747820540224688</c:v>
                </c:pt>
                <c:pt idx="370">
                  <c:v>-5.6549615712507979</c:v>
                </c:pt>
                <c:pt idx="371">
                  <c:v>-8.0287733631156399</c:v>
                </c:pt>
                <c:pt idx="372">
                  <c:v>-3.4486398647015055</c:v>
                </c:pt>
                <c:pt idx="373">
                  <c:v>3.0694539366236469</c:v>
                </c:pt>
                <c:pt idx="374">
                  <c:v>-11.429854517341379</c:v>
                </c:pt>
                <c:pt idx="375">
                  <c:v>3.9279062439843457</c:v>
                </c:pt>
                <c:pt idx="376">
                  <c:v>2.8625053956093387</c:v>
                </c:pt>
                <c:pt idx="377">
                  <c:v>-4.3367775620084279</c:v>
                </c:pt>
                <c:pt idx="378">
                  <c:v>-4.8770453846178438E-2</c:v>
                </c:pt>
                <c:pt idx="379">
                  <c:v>-18.916653655949169</c:v>
                </c:pt>
                <c:pt idx="380">
                  <c:v>-1.0674103214875434</c:v>
                </c:pt>
                <c:pt idx="381">
                  <c:v>0.11478086801448065</c:v>
                </c:pt>
                <c:pt idx="382">
                  <c:v>3.0511749520675746</c:v>
                </c:pt>
                <c:pt idx="383">
                  <c:v>10.395227427000989</c:v>
                </c:pt>
                <c:pt idx="384">
                  <c:v>-10.151031930282024</c:v>
                </c:pt>
                <c:pt idx="385">
                  <c:v>-6.5789700724964293</c:v>
                </c:pt>
                <c:pt idx="386">
                  <c:v>0.4033642178721068</c:v>
                </c:pt>
                <c:pt idx="387">
                  <c:v>5.1232417051173966</c:v>
                </c:pt>
                <c:pt idx="388">
                  <c:v>-2.0001806814085401</c:v>
                </c:pt>
                <c:pt idx="389">
                  <c:v>-3.5259629012790983</c:v>
                </c:pt>
                <c:pt idx="390">
                  <c:v>6.1873517372237377</c:v>
                </c:pt>
                <c:pt idx="391">
                  <c:v>2.5406288568465318</c:v>
                </c:pt>
                <c:pt idx="392">
                  <c:v>-5.8511071928148892</c:v>
                </c:pt>
                <c:pt idx="393">
                  <c:v>-8.3097776302942439</c:v>
                </c:pt>
                <c:pt idx="394">
                  <c:v>-0.99194800886622314</c:v>
                </c:pt>
                <c:pt idx="395">
                  <c:v>-11.355179136393271</c:v>
                </c:pt>
                <c:pt idx="396">
                  <c:v>-2.8179776995981225</c:v>
                </c:pt>
                <c:pt idx="397">
                  <c:v>3.7035859322067615</c:v>
                </c:pt>
                <c:pt idx="398">
                  <c:v>-7.9687212053759549</c:v>
                </c:pt>
                <c:pt idx="399">
                  <c:v>-20.908192637479992</c:v>
                </c:pt>
                <c:pt idx="400">
                  <c:v>11.084867320176141</c:v>
                </c:pt>
                <c:pt idx="401">
                  <c:v>2.8249249303024042</c:v>
                </c:pt>
                <c:pt idx="402">
                  <c:v>4.84118104203991</c:v>
                </c:pt>
                <c:pt idx="403">
                  <c:v>4.0338714566942393</c:v>
                </c:pt>
                <c:pt idx="404">
                  <c:v>-0.15511751046718342</c:v>
                </c:pt>
                <c:pt idx="405">
                  <c:v>-3.1374997200678614</c:v>
                </c:pt>
                <c:pt idx="406">
                  <c:v>6.8008744692044969</c:v>
                </c:pt>
                <c:pt idx="407">
                  <c:v>-3.6842384723844948</c:v>
                </c:pt>
                <c:pt idx="408">
                  <c:v>9.7364033262811702</c:v>
                </c:pt>
                <c:pt idx="409">
                  <c:v>6.4748686395648418</c:v>
                </c:pt>
                <c:pt idx="410">
                  <c:v>1.3105191056342282</c:v>
                </c:pt>
                <c:pt idx="411">
                  <c:v>6.8877551666086045</c:v>
                </c:pt>
                <c:pt idx="412">
                  <c:v>-3.2157314572031406</c:v>
                </c:pt>
                <c:pt idx="413">
                  <c:v>4.5410315666454881</c:v>
                </c:pt>
                <c:pt idx="414">
                  <c:v>3.08265754734717</c:v>
                </c:pt>
                <c:pt idx="415">
                  <c:v>-8.723383339227027</c:v>
                </c:pt>
                <c:pt idx="416">
                  <c:v>-5.0470720193744549</c:v>
                </c:pt>
                <c:pt idx="417">
                  <c:v>1.9655944942884429</c:v>
                </c:pt>
                <c:pt idx="418">
                  <c:v>-5.4392319175416199</c:v>
                </c:pt>
                <c:pt idx="419">
                  <c:v>0.63755396065656433</c:v>
                </c:pt>
                <c:pt idx="420">
                  <c:v>6.7586986292239279</c:v>
                </c:pt>
                <c:pt idx="421">
                  <c:v>3.6519849925248677</c:v>
                </c:pt>
                <c:pt idx="422">
                  <c:v>-3.0308052759887816</c:v>
                </c:pt>
                <c:pt idx="423">
                  <c:v>5.1011274427917384</c:v>
                </c:pt>
                <c:pt idx="424">
                  <c:v>1.3228451604076406</c:v>
                </c:pt>
                <c:pt idx="425">
                  <c:v>2.5023358357585845</c:v>
                </c:pt>
                <c:pt idx="426">
                  <c:v>8.5331488202195951E-2</c:v>
                </c:pt>
                <c:pt idx="427">
                  <c:v>1.4181946159077818</c:v>
                </c:pt>
                <c:pt idx="428">
                  <c:v>-7.1476775512649207</c:v>
                </c:pt>
                <c:pt idx="429">
                  <c:v>-7.9842263651494587</c:v>
                </c:pt>
                <c:pt idx="430">
                  <c:v>-6.8643029674360463</c:v>
                </c:pt>
                <c:pt idx="431">
                  <c:v>-0.54043689999265487</c:v>
                </c:pt>
                <c:pt idx="432">
                  <c:v>-4.2883734645825271</c:v>
                </c:pt>
                <c:pt idx="433">
                  <c:v>7.3072680362307532</c:v>
                </c:pt>
                <c:pt idx="434">
                  <c:v>-4.9370690112831843</c:v>
                </c:pt>
                <c:pt idx="435">
                  <c:v>1.1278444874746936</c:v>
                </c:pt>
                <c:pt idx="436">
                  <c:v>-11.263602573760405</c:v>
                </c:pt>
                <c:pt idx="437">
                  <c:v>1.731156396392181</c:v>
                </c:pt>
                <c:pt idx="438">
                  <c:v>1.9590994671516444</c:v>
                </c:pt>
                <c:pt idx="439">
                  <c:v>-5.7530234746115747</c:v>
                </c:pt>
                <c:pt idx="440">
                  <c:v>1.6959136018484495</c:v>
                </c:pt>
                <c:pt idx="441">
                  <c:v>4.280416416365453</c:v>
                </c:pt>
                <c:pt idx="442">
                  <c:v>5.0641980007105696</c:v>
                </c:pt>
                <c:pt idx="443">
                  <c:v>-1.2879879752184857</c:v>
                </c:pt>
                <c:pt idx="444">
                  <c:v>-1.6308847821591144</c:v>
                </c:pt>
                <c:pt idx="445">
                  <c:v>-0.39447056608673181</c:v>
                </c:pt>
                <c:pt idx="446">
                  <c:v>-0.24034393896354908</c:v>
                </c:pt>
                <c:pt idx="447">
                  <c:v>-0.13635916265590803</c:v>
                </c:pt>
                <c:pt idx="448">
                  <c:v>-9.0129413197703574</c:v>
                </c:pt>
                <c:pt idx="449">
                  <c:v>1.5001469203187725</c:v>
                </c:pt>
                <c:pt idx="450">
                  <c:v>-1.48634289065999</c:v>
                </c:pt>
                <c:pt idx="451">
                  <c:v>-10.72943930539472</c:v>
                </c:pt>
                <c:pt idx="452">
                  <c:v>-2.3442122466094681</c:v>
                </c:pt>
                <c:pt idx="453">
                  <c:v>0.18902520700936118</c:v>
                </c:pt>
                <c:pt idx="454">
                  <c:v>-1.4059485862778129</c:v>
                </c:pt>
                <c:pt idx="455">
                  <c:v>2.2768038569024016</c:v>
                </c:pt>
                <c:pt idx="456">
                  <c:v>6.2648132106979366</c:v>
                </c:pt>
                <c:pt idx="457">
                  <c:v>-8.5351894310985088</c:v>
                </c:pt>
                <c:pt idx="458">
                  <c:v>-1.4857863557389419</c:v>
                </c:pt>
                <c:pt idx="459">
                  <c:v>-1.7641014311736092</c:v>
                </c:pt>
                <c:pt idx="460">
                  <c:v>5.3952369315986406</c:v>
                </c:pt>
                <c:pt idx="461">
                  <c:v>0.47228132485424634</c:v>
                </c:pt>
                <c:pt idx="462">
                  <c:v>-4.2474854452473565</c:v>
                </c:pt>
                <c:pt idx="463">
                  <c:v>2.2989855675369038</c:v>
                </c:pt>
                <c:pt idx="464">
                  <c:v>0.68140210838272519</c:v>
                </c:pt>
                <c:pt idx="465">
                  <c:v>12.24349090328135</c:v>
                </c:pt>
                <c:pt idx="466">
                  <c:v>0.59738480917771852</c:v>
                </c:pt>
                <c:pt idx="467">
                  <c:v>2.1399485781158551</c:v>
                </c:pt>
                <c:pt idx="468">
                  <c:v>3.2470317645805933</c:v>
                </c:pt>
                <c:pt idx="469">
                  <c:v>-3.544864960951486</c:v>
                </c:pt>
                <c:pt idx="470">
                  <c:v>-1.1583539773594296</c:v>
                </c:pt>
                <c:pt idx="471">
                  <c:v>3.3813048842053739</c:v>
                </c:pt>
                <c:pt idx="472">
                  <c:v>1.0004806088665232</c:v>
                </c:pt>
                <c:pt idx="473">
                  <c:v>2.7808134800691322</c:v>
                </c:pt>
                <c:pt idx="474">
                  <c:v>3.118974784626555</c:v>
                </c:pt>
                <c:pt idx="475">
                  <c:v>1.5514339454381947</c:v>
                </c:pt>
                <c:pt idx="476">
                  <c:v>0.24217306200989952</c:v>
                </c:pt>
                <c:pt idx="477">
                  <c:v>5.5903475153531996</c:v>
                </c:pt>
                <c:pt idx="478">
                  <c:v>-3.295698771681097</c:v>
                </c:pt>
                <c:pt idx="479">
                  <c:v>-0.73740577626489601</c:v>
                </c:pt>
                <c:pt idx="480">
                  <c:v>-1.1779615430360872</c:v>
                </c:pt>
                <c:pt idx="481">
                  <c:v>3.2575108847857677</c:v>
                </c:pt>
                <c:pt idx="482">
                  <c:v>0.38430260596447469</c:v>
                </c:pt>
                <c:pt idx="483">
                  <c:v>-1.0411015161019717</c:v>
                </c:pt>
                <c:pt idx="484">
                  <c:v>-1.6220968220076915</c:v>
                </c:pt>
                <c:pt idx="485">
                  <c:v>1.652414158125699</c:v>
                </c:pt>
                <c:pt idx="486">
                  <c:v>4.5416879872863749</c:v>
                </c:pt>
                <c:pt idx="487">
                  <c:v>0.62712682594108204</c:v>
                </c:pt>
                <c:pt idx="488">
                  <c:v>0.63568209936927467</c:v>
                </c:pt>
                <c:pt idx="489">
                  <c:v>-2.4560918250827548</c:v>
                </c:pt>
                <c:pt idx="490">
                  <c:v>-1.5502354378113945</c:v>
                </c:pt>
                <c:pt idx="491">
                  <c:v>-2.2100792519587174</c:v>
                </c:pt>
                <c:pt idx="492">
                  <c:v>0.6550899441594854</c:v>
                </c:pt>
                <c:pt idx="493">
                  <c:v>-1.57538253946234</c:v>
                </c:pt>
                <c:pt idx="494">
                  <c:v>-8.131544130575115</c:v>
                </c:pt>
                <c:pt idx="495">
                  <c:v>0.23642260627813774</c:v>
                </c:pt>
                <c:pt idx="496">
                  <c:v>2.9169643918745747</c:v>
                </c:pt>
                <c:pt idx="497">
                  <c:v>0.75886128868388947</c:v>
                </c:pt>
                <c:pt idx="498">
                  <c:v>-2.7546230883886862</c:v>
                </c:pt>
                <c:pt idx="499">
                  <c:v>-2.6048020906985254</c:v>
                </c:pt>
                <c:pt idx="500">
                  <c:v>-1.4315543433332274</c:v>
                </c:pt>
                <c:pt idx="501">
                  <c:v>0.88831918623293815</c:v>
                </c:pt>
                <c:pt idx="502">
                  <c:v>-0.25465302263745632</c:v>
                </c:pt>
                <c:pt idx="503">
                  <c:v>3.8489450941381822</c:v>
                </c:pt>
                <c:pt idx="504">
                  <c:v>-1.5568838220280801</c:v>
                </c:pt>
                <c:pt idx="505">
                  <c:v>-4.0158524518206224</c:v>
                </c:pt>
                <c:pt idx="506">
                  <c:v>-5.5547598491525951</c:v>
                </c:pt>
                <c:pt idx="507">
                  <c:v>-1.4135475191188955</c:v>
                </c:pt>
                <c:pt idx="508">
                  <c:v>-1.0747380924395176</c:v>
                </c:pt>
                <c:pt idx="509">
                  <c:v>0.40418110028207899</c:v>
                </c:pt>
                <c:pt idx="510">
                  <c:v>-1.8555084819451833</c:v>
                </c:pt>
                <c:pt idx="511">
                  <c:v>-2.3820163276128552</c:v>
                </c:pt>
                <c:pt idx="512">
                  <c:v>4.555647514952792</c:v>
                </c:pt>
                <c:pt idx="513">
                  <c:v>-2.0593252432326952</c:v>
                </c:pt>
                <c:pt idx="514">
                  <c:v>2.7625591939737268</c:v>
                </c:pt>
                <c:pt idx="515">
                  <c:v>-1.3862264945769316</c:v>
                </c:pt>
                <c:pt idx="516">
                  <c:v>2.4350983513760243</c:v>
                </c:pt>
                <c:pt idx="517">
                  <c:v>0.81878329020561114</c:v>
                </c:pt>
                <c:pt idx="518">
                  <c:v>-2.0179229100176435</c:v>
                </c:pt>
                <c:pt idx="519">
                  <c:v>0.7387014499189315</c:v>
                </c:pt>
                <c:pt idx="520">
                  <c:v>0.89973806158825764</c:v>
                </c:pt>
                <c:pt idx="521">
                  <c:v>5.707301591650879E-2</c:v>
                </c:pt>
                <c:pt idx="522">
                  <c:v>-0.1431350197705937</c:v>
                </c:pt>
                <c:pt idx="523">
                  <c:v>-0.41635870343575798</c:v>
                </c:pt>
                <c:pt idx="524">
                  <c:v>-12.306946535235632</c:v>
                </c:pt>
                <c:pt idx="525">
                  <c:v>0.46574444642509727</c:v>
                </c:pt>
                <c:pt idx="526">
                  <c:v>-3.4945129696031425</c:v>
                </c:pt>
                <c:pt idx="527">
                  <c:v>-4.0553835193837138</c:v>
                </c:pt>
                <c:pt idx="528">
                  <c:v>5.7104165712357231</c:v>
                </c:pt>
                <c:pt idx="529">
                  <c:v>-2.6203701620331739</c:v>
                </c:pt>
                <c:pt idx="530">
                  <c:v>0.80975832737291853</c:v>
                </c:pt>
                <c:pt idx="531">
                  <c:v>-0.31265272254944415</c:v>
                </c:pt>
                <c:pt idx="532">
                  <c:v>3.1110579187000766</c:v>
                </c:pt>
                <c:pt idx="533">
                  <c:v>1.4276685156410625E-2</c:v>
                </c:pt>
                <c:pt idx="534">
                  <c:v>-5.1167558505079237E-2</c:v>
                </c:pt>
                <c:pt idx="535">
                  <c:v>-0.11686131233552351</c:v>
                </c:pt>
                <c:pt idx="536">
                  <c:v>-10.840149830222586</c:v>
                </c:pt>
                <c:pt idx="537">
                  <c:v>3.3281036860977031</c:v>
                </c:pt>
                <c:pt idx="538">
                  <c:v>-0.98077178614738481</c:v>
                </c:pt>
                <c:pt idx="539">
                  <c:v>1.78331068265055</c:v>
                </c:pt>
                <c:pt idx="540">
                  <c:v>-0.63327507332632582</c:v>
                </c:pt>
                <c:pt idx="541">
                  <c:v>-1.7358416922535183</c:v>
                </c:pt>
                <c:pt idx="542">
                  <c:v>-3.1962975264357563</c:v>
                </c:pt>
                <c:pt idx="543">
                  <c:v>-0.28248296693396119</c:v>
                </c:pt>
                <c:pt idx="544">
                  <c:v>6.7320300438868301</c:v>
                </c:pt>
                <c:pt idx="545">
                  <c:v>0.34974521928909624</c:v>
                </c:pt>
                <c:pt idx="546">
                  <c:v>4.5142855777682307</c:v>
                </c:pt>
                <c:pt idx="547">
                  <c:v>-0.60066854307829798</c:v>
                </c:pt>
                <c:pt idx="548">
                  <c:v>1.2720237601558004</c:v>
                </c:pt>
                <c:pt idx="549">
                  <c:v>-2.9490967673522968</c:v>
                </c:pt>
                <c:pt idx="550">
                  <c:v>1.3600516488711341</c:v>
                </c:pt>
                <c:pt idx="551">
                  <c:v>-0.82100152767645485</c:v>
                </c:pt>
                <c:pt idx="552">
                  <c:v>3.3244371313891166</c:v>
                </c:pt>
                <c:pt idx="553">
                  <c:v>-0.54548706867143415</c:v>
                </c:pt>
                <c:pt idx="554">
                  <c:v>-5.227343820841587</c:v>
                </c:pt>
                <c:pt idx="555">
                  <c:v>-2.2428434957847774E-2</c:v>
                </c:pt>
                <c:pt idx="556">
                  <c:v>-3.1741816747364133</c:v>
                </c:pt>
                <c:pt idx="557">
                  <c:v>0.85290219867444839</c:v>
                </c:pt>
                <c:pt idx="558">
                  <c:v>0.73722099410184105</c:v>
                </c:pt>
                <c:pt idx="559">
                  <c:v>1.7866727920948808</c:v>
                </c:pt>
                <c:pt idx="560">
                  <c:v>4.461257983047247</c:v>
                </c:pt>
                <c:pt idx="561">
                  <c:v>9.7871192461673981</c:v>
                </c:pt>
                <c:pt idx="562">
                  <c:v>-0.36829849294647843</c:v>
                </c:pt>
                <c:pt idx="563">
                  <c:v>1.3839908932511877</c:v>
                </c:pt>
                <c:pt idx="564">
                  <c:v>-1.9132393925586471</c:v>
                </c:pt>
                <c:pt idx="565">
                  <c:v>1.4612338281802104</c:v>
                </c:pt>
                <c:pt idx="566">
                  <c:v>-0.47060311220682344</c:v>
                </c:pt>
                <c:pt idx="567">
                  <c:v>4.9991101749808999</c:v>
                </c:pt>
                <c:pt idx="568">
                  <c:v>6.2504484230441042</c:v>
                </c:pt>
                <c:pt idx="569">
                  <c:v>0.38913214199846691</c:v>
                </c:pt>
                <c:pt idx="570">
                  <c:v>-3.8579959238276706</c:v>
                </c:pt>
                <c:pt idx="571">
                  <c:v>3.5572983623616805</c:v>
                </c:pt>
                <c:pt idx="572">
                  <c:v>-1.0502579740676419</c:v>
                </c:pt>
                <c:pt idx="573">
                  <c:v>0.24651250025703622</c:v>
                </c:pt>
                <c:pt idx="574">
                  <c:v>-0.72870243274237911</c:v>
                </c:pt>
                <c:pt idx="575">
                  <c:v>-5.2205229288683652</c:v>
                </c:pt>
                <c:pt idx="576">
                  <c:v>-3.0869027791542689</c:v>
                </c:pt>
                <c:pt idx="577">
                  <c:v>0.69343474761888868</c:v>
                </c:pt>
                <c:pt idx="578">
                  <c:v>-1.6023647519737096</c:v>
                </c:pt>
                <c:pt idx="579">
                  <c:v>-5.8311245851495075</c:v>
                </c:pt>
                <c:pt idx="580">
                  <c:v>0.91892757699001404</c:v>
                </c:pt>
                <c:pt idx="581">
                  <c:v>-2.6857230866923638</c:v>
                </c:pt>
                <c:pt idx="582">
                  <c:v>-1.7951668942758889</c:v>
                </c:pt>
                <c:pt idx="583">
                  <c:v>-6.854737329584518</c:v>
                </c:pt>
                <c:pt idx="584">
                  <c:v>4.484216216583838</c:v>
                </c:pt>
                <c:pt idx="585">
                  <c:v>-8.1822023682055747</c:v>
                </c:pt>
                <c:pt idx="586">
                  <c:v>5.1159224125726208</c:v>
                </c:pt>
                <c:pt idx="587">
                  <c:v>-0.30933761470248217</c:v>
                </c:pt>
                <c:pt idx="588">
                  <c:v>-1.9518671719077447</c:v>
                </c:pt>
                <c:pt idx="589">
                  <c:v>-2.1808438266364605</c:v>
                </c:pt>
                <c:pt idx="590">
                  <c:v>4.7410776560449808</c:v>
                </c:pt>
                <c:pt idx="591">
                  <c:v>-1.9933419616218726</c:v>
                </c:pt>
                <c:pt idx="592">
                  <c:v>3.7083030463117699</c:v>
                </c:pt>
                <c:pt idx="593">
                  <c:v>-1.7676751588525119</c:v>
                </c:pt>
                <c:pt idx="594">
                  <c:v>1.6159795210363224</c:v>
                </c:pt>
                <c:pt idx="595">
                  <c:v>-1.272123576670122</c:v>
                </c:pt>
                <c:pt idx="596">
                  <c:v>0.57588888820639073</c:v>
                </c:pt>
                <c:pt idx="597">
                  <c:v>-1.3905672006062566</c:v>
                </c:pt>
                <c:pt idx="598">
                  <c:v>1.6494485369392593</c:v>
                </c:pt>
                <c:pt idx="599">
                  <c:v>3.3106273045784382</c:v>
                </c:pt>
                <c:pt idx="600">
                  <c:v>0.19921705520696306</c:v>
                </c:pt>
                <c:pt idx="601">
                  <c:v>-0.2930774160959807</c:v>
                </c:pt>
                <c:pt idx="602">
                  <c:v>0.70915266914257835</c:v>
                </c:pt>
                <c:pt idx="603">
                  <c:v>4.759671195972345</c:v>
                </c:pt>
                <c:pt idx="604">
                  <c:v>-4.2978525536795556E-2</c:v>
                </c:pt>
                <c:pt idx="605">
                  <c:v>-1.717489236774622</c:v>
                </c:pt>
                <c:pt idx="606">
                  <c:v>1.2665164449199049</c:v>
                </c:pt>
                <c:pt idx="607">
                  <c:v>2.1896423846547148</c:v>
                </c:pt>
                <c:pt idx="608">
                  <c:v>1.2442061358046652</c:v>
                </c:pt>
                <c:pt idx="609">
                  <c:v>0.45231688850244578</c:v>
                </c:pt>
                <c:pt idx="610">
                  <c:v>0.6808370060868435</c:v>
                </c:pt>
                <c:pt idx="611">
                  <c:v>-5.9715727257730196</c:v>
                </c:pt>
                <c:pt idx="612">
                  <c:v>-7.3889142583023846</c:v>
                </c:pt>
                <c:pt idx="613">
                  <c:v>-0.23199236476275148</c:v>
                </c:pt>
                <c:pt idx="614">
                  <c:v>-3.7164623020543219</c:v>
                </c:pt>
                <c:pt idx="615">
                  <c:v>2.8720076007750266</c:v>
                </c:pt>
                <c:pt idx="616">
                  <c:v>-1.0840398247641871</c:v>
                </c:pt>
                <c:pt idx="617">
                  <c:v>6.62269517189739E-2</c:v>
                </c:pt>
                <c:pt idx="618">
                  <c:v>-3.4533942614503474E-2</c:v>
                </c:pt>
                <c:pt idx="619">
                  <c:v>2.4493422159294265</c:v>
                </c:pt>
                <c:pt idx="620">
                  <c:v>0.75241422881322739</c:v>
                </c:pt>
                <c:pt idx="621">
                  <c:v>-0.11192578754581346</c:v>
                </c:pt>
                <c:pt idx="622">
                  <c:v>-0.10636107818713561</c:v>
                </c:pt>
                <c:pt idx="623">
                  <c:v>-3.8949969145006094</c:v>
                </c:pt>
                <c:pt idx="624">
                  <c:v>1.2809597855426971</c:v>
                </c:pt>
                <c:pt idx="625">
                  <c:v>1.0377075314329716</c:v>
                </c:pt>
                <c:pt idx="626">
                  <c:v>1.9117816319894201</c:v>
                </c:pt>
                <c:pt idx="627">
                  <c:v>3.0887345899784209</c:v>
                </c:pt>
                <c:pt idx="628">
                  <c:v>-0.49743082276190564</c:v>
                </c:pt>
                <c:pt idx="629">
                  <c:v>-0.23789402586275968</c:v>
                </c:pt>
                <c:pt idx="630">
                  <c:v>-0.88263949727482482</c:v>
                </c:pt>
                <c:pt idx="631">
                  <c:v>-3.4742986582768887</c:v>
                </c:pt>
                <c:pt idx="632">
                  <c:v>1.2621900160289528</c:v>
                </c:pt>
                <c:pt idx="633">
                  <c:v>3.6319335295830304</c:v>
                </c:pt>
                <c:pt idx="634">
                  <c:v>-1.0112184245664422</c:v>
                </c:pt>
                <c:pt idx="635">
                  <c:v>-0.79296042008237189</c:v>
                </c:pt>
                <c:pt idx="636">
                  <c:v>-0.20670853726709928</c:v>
                </c:pt>
                <c:pt idx="637">
                  <c:v>0.16606836298616698</c:v>
                </c:pt>
                <c:pt idx="638">
                  <c:v>-0.6325018214509498</c:v>
                </c:pt>
                <c:pt idx="639">
                  <c:v>-1.6187583715615148</c:v>
                </c:pt>
                <c:pt idx="640">
                  <c:v>2.0575375929018773</c:v>
                </c:pt>
                <c:pt idx="641">
                  <c:v>0.16732796989935025</c:v>
                </c:pt>
                <c:pt idx="642">
                  <c:v>3.9589333239619204E-2</c:v>
                </c:pt>
                <c:pt idx="643">
                  <c:v>-0.31958857423201803</c:v>
                </c:pt>
                <c:pt idx="644">
                  <c:v>1.3246828208629182</c:v>
                </c:pt>
                <c:pt idx="645">
                  <c:v>-0.56807598414345228</c:v>
                </c:pt>
                <c:pt idx="646">
                  <c:v>-0.84397259733579677</c:v>
                </c:pt>
                <c:pt idx="647">
                  <c:v>-4.8926989620458459</c:v>
                </c:pt>
                <c:pt idx="648">
                  <c:v>0.19697137025199096</c:v>
                </c:pt>
                <c:pt idx="649">
                  <c:v>-0.10043407842523205</c:v>
                </c:pt>
                <c:pt idx="650">
                  <c:v>0.57759248154919218</c:v>
                </c:pt>
                <c:pt idx="651">
                  <c:v>3.8568797630370342</c:v>
                </c:pt>
                <c:pt idx="652">
                  <c:v>0.49635912864475279</c:v>
                </c:pt>
                <c:pt idx="653">
                  <c:v>-0.13406061820748896</c:v>
                </c:pt>
                <c:pt idx="654">
                  <c:v>-1.6037157158863724</c:v>
                </c:pt>
                <c:pt idx="655">
                  <c:v>4.9966084433402357E-2</c:v>
                </c:pt>
                <c:pt idx="656">
                  <c:v>-0.49534793011843331</c:v>
                </c:pt>
                <c:pt idx="657">
                  <c:v>1.5505406008779647</c:v>
                </c:pt>
                <c:pt idx="658">
                  <c:v>-0.78660842927905905</c:v>
                </c:pt>
                <c:pt idx="659">
                  <c:v>-0.15420489148338257</c:v>
                </c:pt>
                <c:pt idx="660">
                  <c:v>0.28260459128457277</c:v>
                </c:pt>
                <c:pt idx="661">
                  <c:v>-0.32694970203580237</c:v>
                </c:pt>
                <c:pt idx="662">
                  <c:v>-0.19894500768182963</c:v>
                </c:pt>
                <c:pt idx="663">
                  <c:v>0.31478801785014843</c:v>
                </c:pt>
                <c:pt idx="664">
                  <c:v>-0.27422433696051968</c:v>
                </c:pt>
                <c:pt idx="665">
                  <c:v>-2.3262817114088485</c:v>
                </c:pt>
                <c:pt idx="666">
                  <c:v>-3.1692004689457397E-2</c:v>
                </c:pt>
                <c:pt idx="667">
                  <c:v>0.64658478828496346</c:v>
                </c:pt>
                <c:pt idx="668">
                  <c:v>0.45309727497536295</c:v>
                </c:pt>
                <c:pt idx="669">
                  <c:v>0.20841936934088107</c:v>
                </c:pt>
                <c:pt idx="670">
                  <c:v>-0.2800806357313661</c:v>
                </c:pt>
                <c:pt idx="671">
                  <c:v>1.1362757200264246</c:v>
                </c:pt>
                <c:pt idx="672">
                  <c:v>-0.23104344669548729</c:v>
                </c:pt>
                <c:pt idx="673">
                  <c:v>0.54754987922444232</c:v>
                </c:pt>
                <c:pt idx="674">
                  <c:v>0.93512914434495631</c:v>
                </c:pt>
                <c:pt idx="675">
                  <c:v>-1.2486888741952424</c:v>
                </c:pt>
                <c:pt idx="676">
                  <c:v>-1.0984460398207472</c:v>
                </c:pt>
                <c:pt idx="677">
                  <c:v>0.52312621205061405</c:v>
                </c:pt>
                <c:pt idx="678">
                  <c:v>-0.69779737491305016</c:v>
                </c:pt>
                <c:pt idx="679">
                  <c:v>0.11098998069498554</c:v>
                </c:pt>
                <c:pt idx="680">
                  <c:v>-0.2611086497707672</c:v>
                </c:pt>
                <c:pt idx="681">
                  <c:v>-11.910098484461484</c:v>
                </c:pt>
                <c:pt idx="682">
                  <c:v>-1.4572896180491701</c:v>
                </c:pt>
                <c:pt idx="683">
                  <c:v>-0.91327145105091434</c:v>
                </c:pt>
                <c:pt idx="684">
                  <c:v>0.93232937821743544</c:v>
                </c:pt>
                <c:pt idx="685">
                  <c:v>0.78218851760708896</c:v>
                </c:pt>
                <c:pt idx="686">
                  <c:v>-14.100508927610175</c:v>
                </c:pt>
                <c:pt idx="687">
                  <c:v>-11.734668732028902</c:v>
                </c:pt>
                <c:pt idx="688">
                  <c:v>4.4246490533446847</c:v>
                </c:pt>
                <c:pt idx="689">
                  <c:v>-1.2529332856689537</c:v>
                </c:pt>
                <c:pt idx="690">
                  <c:v>-2.0057373535037777</c:v>
                </c:pt>
                <c:pt idx="691">
                  <c:v>-14.259857759571887</c:v>
                </c:pt>
                <c:pt idx="692">
                  <c:v>5.2179193758618334</c:v>
                </c:pt>
                <c:pt idx="693">
                  <c:v>-7.7604947470007666</c:v>
                </c:pt>
                <c:pt idx="694">
                  <c:v>3.8232993580120547</c:v>
                </c:pt>
                <c:pt idx="695">
                  <c:v>9.5188010969442658</c:v>
                </c:pt>
                <c:pt idx="696">
                  <c:v>0.7240496292858094</c:v>
                </c:pt>
                <c:pt idx="697">
                  <c:v>-6.7353768552492115</c:v>
                </c:pt>
                <c:pt idx="698">
                  <c:v>6.0432250398159457</c:v>
                </c:pt>
                <c:pt idx="699">
                  <c:v>-1.6146898594627999</c:v>
                </c:pt>
                <c:pt idx="700">
                  <c:v>-7.0430316131311139</c:v>
                </c:pt>
                <c:pt idx="701">
                  <c:v>1.5485321589088974</c:v>
                </c:pt>
                <c:pt idx="702">
                  <c:v>-4.9281348735815387</c:v>
                </c:pt>
                <c:pt idx="703">
                  <c:v>-3.3660111101136856</c:v>
                </c:pt>
                <c:pt idx="704">
                  <c:v>-5.7385390982055196</c:v>
                </c:pt>
                <c:pt idx="705">
                  <c:v>3.4423943459895514</c:v>
                </c:pt>
                <c:pt idx="706">
                  <c:v>1.2002274303768741</c:v>
                </c:pt>
                <c:pt idx="707">
                  <c:v>-3.1202481499293842</c:v>
                </c:pt>
                <c:pt idx="708">
                  <c:v>-1.8615066488328957</c:v>
                </c:pt>
                <c:pt idx="709">
                  <c:v>1.487985573728003</c:v>
                </c:pt>
                <c:pt idx="710">
                  <c:v>-4.6728601198807524</c:v>
                </c:pt>
                <c:pt idx="711">
                  <c:v>-1.5099902632481919</c:v>
                </c:pt>
                <c:pt idx="712">
                  <c:v>-0.40812679961009479</c:v>
                </c:pt>
                <c:pt idx="713">
                  <c:v>0.39462100130479449</c:v>
                </c:pt>
                <c:pt idx="714">
                  <c:v>7.9353911636218317</c:v>
                </c:pt>
                <c:pt idx="715">
                  <c:v>2.2558296113300607</c:v>
                </c:pt>
                <c:pt idx="716">
                  <c:v>4.3939603483608289</c:v>
                </c:pt>
                <c:pt idx="717">
                  <c:v>9.0286350407920111</c:v>
                </c:pt>
                <c:pt idx="718">
                  <c:v>-6.0345136428255159</c:v>
                </c:pt>
                <c:pt idx="719">
                  <c:v>1.0560128049832758</c:v>
                </c:pt>
                <c:pt idx="720">
                  <c:v>2.2262668848270675</c:v>
                </c:pt>
                <c:pt idx="721">
                  <c:v>2.3103224007258434</c:v>
                </c:pt>
                <c:pt idx="722">
                  <c:v>-7.2238673180116963</c:v>
                </c:pt>
                <c:pt idx="723">
                  <c:v>0.77897485273072209</c:v>
                </c:pt>
                <c:pt idx="724">
                  <c:v>-5.423112688755551</c:v>
                </c:pt>
                <c:pt idx="725">
                  <c:v>7.4518540948018659</c:v>
                </c:pt>
                <c:pt idx="726">
                  <c:v>0.72945183777839562</c:v>
                </c:pt>
                <c:pt idx="727">
                  <c:v>-1.8593090441067599</c:v>
                </c:pt>
                <c:pt idx="728">
                  <c:v>-3.7168845195124112</c:v>
                </c:pt>
                <c:pt idx="729">
                  <c:v>0.99641623172021832</c:v>
                </c:pt>
                <c:pt idx="730">
                  <c:v>4.6426608063509969</c:v>
                </c:pt>
                <c:pt idx="731">
                  <c:v>-2.9837738879930202</c:v>
                </c:pt>
                <c:pt idx="732">
                  <c:v>0.67892126329123148</c:v>
                </c:pt>
                <c:pt idx="733">
                  <c:v>-8.1155199549717602E-2</c:v>
                </c:pt>
                <c:pt idx="734">
                  <c:v>5.5713307252826665</c:v>
                </c:pt>
                <c:pt idx="735">
                  <c:v>-1.1706368440846968</c:v>
                </c:pt>
                <c:pt idx="736">
                  <c:v>0.19058619038487784</c:v>
                </c:pt>
                <c:pt idx="737">
                  <c:v>6.9145875599566356E-3</c:v>
                </c:pt>
                <c:pt idx="738">
                  <c:v>-9.937914492863209</c:v>
                </c:pt>
                <c:pt idx="739">
                  <c:v>-0.37627364506845928</c:v>
                </c:pt>
                <c:pt idx="740">
                  <c:v>0.41472296538457171</c:v>
                </c:pt>
                <c:pt idx="741">
                  <c:v>-3.529796166282309</c:v>
                </c:pt>
                <c:pt idx="742">
                  <c:v>4.4281797008100279</c:v>
                </c:pt>
                <c:pt idx="743">
                  <c:v>-2.3970697695881507</c:v>
                </c:pt>
                <c:pt idx="744">
                  <c:v>0.12999011693068943</c:v>
                </c:pt>
                <c:pt idx="745">
                  <c:v>1.4967538542405399</c:v>
                </c:pt>
                <c:pt idx="746">
                  <c:v>-0.66577941989999168</c:v>
                </c:pt>
                <c:pt idx="747">
                  <c:v>2.374950466571665</c:v>
                </c:pt>
                <c:pt idx="748">
                  <c:v>-4.302012066250974</c:v>
                </c:pt>
                <c:pt idx="749">
                  <c:v>-0.27142601981016129</c:v>
                </c:pt>
                <c:pt idx="750">
                  <c:v>1.0197570500615369</c:v>
                </c:pt>
                <c:pt idx="751">
                  <c:v>-0.95561165911722346</c:v>
                </c:pt>
                <c:pt idx="752">
                  <c:v>0.57908374235449633</c:v>
                </c:pt>
                <c:pt idx="753">
                  <c:v>-0.17945321756891802</c:v>
                </c:pt>
                <c:pt idx="754">
                  <c:v>0.57678081270494452</c:v>
                </c:pt>
                <c:pt idx="755">
                  <c:v>-0.95009282170288289</c:v>
                </c:pt>
                <c:pt idx="756">
                  <c:v>-3.3858112510054004</c:v>
                </c:pt>
                <c:pt idx="757">
                  <c:v>-0.97280966456313323</c:v>
                </c:pt>
                <c:pt idx="758">
                  <c:v>1.4878168902199549</c:v>
                </c:pt>
                <c:pt idx="759">
                  <c:v>-0.69210230473024181</c:v>
                </c:pt>
                <c:pt idx="760">
                  <c:v>0.59842575290149269</c:v>
                </c:pt>
                <c:pt idx="761">
                  <c:v>2.0183904269943691E-2</c:v>
                </c:pt>
                <c:pt idx="762">
                  <c:v>-0.91146030646749254</c:v>
                </c:pt>
                <c:pt idx="763">
                  <c:v>-0.11644867822060581</c:v>
                </c:pt>
                <c:pt idx="764">
                  <c:v>0.21241685905000868</c:v>
                </c:pt>
                <c:pt idx="765">
                  <c:v>-1.3340378294430122</c:v>
                </c:pt>
                <c:pt idx="766">
                  <c:v>-0.48605280440239551</c:v>
                </c:pt>
                <c:pt idx="767">
                  <c:v>7.1638086310773232</c:v>
                </c:pt>
                <c:pt idx="768">
                  <c:v>0.49174456409587103</c:v>
                </c:pt>
                <c:pt idx="769">
                  <c:v>0.27218054092368771</c:v>
                </c:pt>
                <c:pt idx="770">
                  <c:v>-1.0652772773750363</c:v>
                </c:pt>
                <c:pt idx="771">
                  <c:v>-0.2002994093538818</c:v>
                </c:pt>
                <c:pt idx="772">
                  <c:v>-0.25454902025943843</c:v>
                </c:pt>
                <c:pt idx="773">
                  <c:v>-0.30364311367757568</c:v>
                </c:pt>
                <c:pt idx="774">
                  <c:v>2.8401338952059985E-2</c:v>
                </c:pt>
                <c:pt idx="775">
                  <c:v>0.89578071587137353</c:v>
                </c:pt>
                <c:pt idx="776">
                  <c:v>0.7351074179871675</c:v>
                </c:pt>
                <c:pt idx="777">
                  <c:v>6.640188075986865</c:v>
                </c:pt>
                <c:pt idx="778">
                  <c:v>1.0306530590168819</c:v>
                </c:pt>
                <c:pt idx="779">
                  <c:v>0.352242775861489</c:v>
                </c:pt>
                <c:pt idx="780">
                  <c:v>-0.76200753145246125</c:v>
                </c:pt>
                <c:pt idx="781">
                  <c:v>1.5907304296218636</c:v>
                </c:pt>
                <c:pt idx="782">
                  <c:v>4.0481989973555921</c:v>
                </c:pt>
                <c:pt idx="783">
                  <c:v>-8.9478625419862574</c:v>
                </c:pt>
                <c:pt idx="784">
                  <c:v>1.3275954695927485</c:v>
                </c:pt>
                <c:pt idx="785">
                  <c:v>-0.77569102718078242</c:v>
                </c:pt>
                <c:pt idx="786">
                  <c:v>-0.37670855179376911</c:v>
                </c:pt>
                <c:pt idx="787">
                  <c:v>0.59980762783036656</c:v>
                </c:pt>
                <c:pt idx="788">
                  <c:v>0.23667785429331073</c:v>
                </c:pt>
                <c:pt idx="789">
                  <c:v>0.16250553725044256</c:v>
                </c:pt>
                <c:pt idx="790">
                  <c:v>-0.87527625146442745</c:v>
                </c:pt>
                <c:pt idx="791">
                  <c:v>-2.3021873601508882</c:v>
                </c:pt>
                <c:pt idx="792">
                  <c:v>3.7138847430928186</c:v>
                </c:pt>
                <c:pt idx="793">
                  <c:v>0.30700871746898323</c:v>
                </c:pt>
                <c:pt idx="794">
                  <c:v>0.33281844219555329</c:v>
                </c:pt>
                <c:pt idx="795">
                  <c:v>-0.8857513322067212</c:v>
                </c:pt>
                <c:pt idx="796">
                  <c:v>1.9353967432894896</c:v>
                </c:pt>
                <c:pt idx="797">
                  <c:v>0.10784387085539615</c:v>
                </c:pt>
                <c:pt idx="798">
                  <c:v>-1.3654998192488483</c:v>
                </c:pt>
                <c:pt idx="799">
                  <c:v>0.36707295079586427</c:v>
                </c:pt>
                <c:pt idx="800">
                  <c:v>-0.44983104280191766</c:v>
                </c:pt>
                <c:pt idx="801">
                  <c:v>0.13814969270663052</c:v>
                </c:pt>
                <c:pt idx="802">
                  <c:v>0.99234775318600632</c:v>
                </c:pt>
                <c:pt idx="803">
                  <c:v>2.5940502179670641</c:v>
                </c:pt>
                <c:pt idx="804">
                  <c:v>-0.52969102362888909</c:v>
                </c:pt>
                <c:pt idx="805">
                  <c:v>-0.26840617213113288</c:v>
                </c:pt>
                <c:pt idx="806">
                  <c:v>0.63146986763622992</c:v>
                </c:pt>
                <c:pt idx="807">
                  <c:v>0.95495384323927013</c:v>
                </c:pt>
                <c:pt idx="808">
                  <c:v>-1.405239306228528</c:v>
                </c:pt>
                <c:pt idx="809">
                  <c:v>0.11319864820651772</c:v>
                </c:pt>
                <c:pt idx="810">
                  <c:v>-3.5719950971353991E-2</c:v>
                </c:pt>
                <c:pt idx="811">
                  <c:v>-0.28546822006658307</c:v>
                </c:pt>
                <c:pt idx="812">
                  <c:v>-1.7163725435364188</c:v>
                </c:pt>
                <c:pt idx="813">
                  <c:v>0.23854359765781477</c:v>
                </c:pt>
                <c:pt idx="814">
                  <c:v>2.4976062353837643</c:v>
                </c:pt>
                <c:pt idx="815">
                  <c:v>3.5706581548609659E-2</c:v>
                </c:pt>
                <c:pt idx="816">
                  <c:v>1.7105484563035904</c:v>
                </c:pt>
                <c:pt idx="817">
                  <c:v>0.15196164919274932</c:v>
                </c:pt>
                <c:pt idx="818">
                  <c:v>8.1973099415079714E-2</c:v>
                </c:pt>
                <c:pt idx="819">
                  <c:v>0.85029626057928531</c:v>
                </c:pt>
                <c:pt idx="820">
                  <c:v>14.691924603367735</c:v>
                </c:pt>
                <c:pt idx="821">
                  <c:v>7.5314035303595119</c:v>
                </c:pt>
                <c:pt idx="822">
                  <c:v>-4.757578726175824</c:v>
                </c:pt>
                <c:pt idx="823">
                  <c:v>1.6046325372061589</c:v>
                </c:pt>
                <c:pt idx="824">
                  <c:v>7.8066659346258671E-2</c:v>
                </c:pt>
                <c:pt idx="825">
                  <c:v>2.8683024221549887</c:v>
                </c:pt>
                <c:pt idx="826">
                  <c:v>2.2068349104850031</c:v>
                </c:pt>
                <c:pt idx="827">
                  <c:v>-1.0909212937344235</c:v>
                </c:pt>
                <c:pt idx="828">
                  <c:v>1.3400038994299628</c:v>
                </c:pt>
                <c:pt idx="829">
                  <c:v>-5.1390555097842041</c:v>
                </c:pt>
                <c:pt idx="830">
                  <c:v>0.73073878813813953</c:v>
                </c:pt>
                <c:pt idx="831">
                  <c:v>0.38017956145180692</c:v>
                </c:pt>
                <c:pt idx="832">
                  <c:v>0.49261038514043359</c:v>
                </c:pt>
                <c:pt idx="833">
                  <c:v>-1.6627599628466088</c:v>
                </c:pt>
                <c:pt idx="834">
                  <c:v>3.5924103120840036</c:v>
                </c:pt>
                <c:pt idx="835">
                  <c:v>0.5789168249780926</c:v>
                </c:pt>
                <c:pt idx="836">
                  <c:v>1.1009222870177173</c:v>
                </c:pt>
                <c:pt idx="837">
                  <c:v>-0.42792862352693711</c:v>
                </c:pt>
                <c:pt idx="838">
                  <c:v>0.10223420472836818</c:v>
                </c:pt>
                <c:pt idx="839">
                  <c:v>-3.1605712380462357E-2</c:v>
                </c:pt>
                <c:pt idx="840">
                  <c:v>2.1206363984731027</c:v>
                </c:pt>
                <c:pt idx="841">
                  <c:v>3.3271224113424807</c:v>
                </c:pt>
                <c:pt idx="842">
                  <c:v>-2.4213458526679363</c:v>
                </c:pt>
                <c:pt idx="843">
                  <c:v>-0.75726516340744088</c:v>
                </c:pt>
                <c:pt idx="844">
                  <c:v>-3.5884261311934216</c:v>
                </c:pt>
                <c:pt idx="845">
                  <c:v>1.027542550268012</c:v>
                </c:pt>
                <c:pt idx="846">
                  <c:v>-0.19401339096039066</c:v>
                </c:pt>
                <c:pt idx="847">
                  <c:v>-0.85405380381898521</c:v>
                </c:pt>
                <c:pt idx="848">
                  <c:v>2.5892008448955206</c:v>
                </c:pt>
                <c:pt idx="849">
                  <c:v>0.43033283315189308</c:v>
                </c:pt>
                <c:pt idx="850">
                  <c:v>2.5247633479626419</c:v>
                </c:pt>
                <c:pt idx="851">
                  <c:v>5.0074649028610159</c:v>
                </c:pt>
                <c:pt idx="852">
                  <c:v>0.96651808751434709</c:v>
                </c:pt>
                <c:pt idx="853">
                  <c:v>-0.40326918098775372</c:v>
                </c:pt>
                <c:pt idx="854">
                  <c:v>-1.1541700658710141</c:v>
                </c:pt>
                <c:pt idx="855">
                  <c:v>3.3469183228970216</c:v>
                </c:pt>
                <c:pt idx="856">
                  <c:v>4.2814293240168243E-2</c:v>
                </c:pt>
                <c:pt idx="857">
                  <c:v>3.0409669812108495</c:v>
                </c:pt>
                <c:pt idx="858">
                  <c:v>3.3255266207696672</c:v>
                </c:pt>
                <c:pt idx="859">
                  <c:v>10.492301654195504</c:v>
                </c:pt>
                <c:pt idx="860">
                  <c:v>1.2908495812940137</c:v>
                </c:pt>
                <c:pt idx="861">
                  <c:v>12.293207897082528</c:v>
                </c:pt>
                <c:pt idx="862">
                  <c:v>-3.8134825230090237</c:v>
                </c:pt>
                <c:pt idx="863">
                  <c:v>4.5201443169969293</c:v>
                </c:pt>
                <c:pt idx="864">
                  <c:v>-2.5857637649787319</c:v>
                </c:pt>
                <c:pt idx="865">
                  <c:v>-8.719133623949606</c:v>
                </c:pt>
                <c:pt idx="866">
                  <c:v>1.0368803818852741</c:v>
                </c:pt>
                <c:pt idx="867">
                  <c:v>9.5717544316375331</c:v>
                </c:pt>
                <c:pt idx="868">
                  <c:v>-0.37667023542882699</c:v>
                </c:pt>
                <c:pt idx="869">
                  <c:v>-0.66363829490539328</c:v>
                </c:pt>
                <c:pt idx="870">
                  <c:v>-4.0508801509768091</c:v>
                </c:pt>
                <c:pt idx="871">
                  <c:v>3.0121491646171039</c:v>
                </c:pt>
                <c:pt idx="872">
                  <c:v>1.8620413295023359</c:v>
                </c:pt>
                <c:pt idx="873">
                  <c:v>-0.20242695638131103</c:v>
                </c:pt>
                <c:pt idx="874">
                  <c:v>7.2014108072231746</c:v>
                </c:pt>
                <c:pt idx="875">
                  <c:v>1.8520745769113802</c:v>
                </c:pt>
                <c:pt idx="876">
                  <c:v>-1.1070086815561568</c:v>
                </c:pt>
                <c:pt idx="877">
                  <c:v>-0.55276525549550937</c:v>
                </c:pt>
                <c:pt idx="878">
                  <c:v>-5.2594276606965682</c:v>
                </c:pt>
                <c:pt idx="879">
                  <c:v>3.6656483433834137</c:v>
                </c:pt>
                <c:pt idx="880">
                  <c:v>0.81513412273883301</c:v>
                </c:pt>
                <c:pt idx="881">
                  <c:v>1.318550028115415</c:v>
                </c:pt>
                <c:pt idx="882">
                  <c:v>-2.6511807688367237</c:v>
                </c:pt>
                <c:pt idx="883">
                  <c:v>-12.216678789830768</c:v>
                </c:pt>
                <c:pt idx="884">
                  <c:v>3.1080566809731005</c:v>
                </c:pt>
                <c:pt idx="885">
                  <c:v>2.2600927767418094E-2</c:v>
                </c:pt>
                <c:pt idx="886">
                  <c:v>2.7198064060374447</c:v>
                </c:pt>
                <c:pt idx="887">
                  <c:v>-0.79220352148647366</c:v>
                </c:pt>
                <c:pt idx="888">
                  <c:v>-3.1560756681834152</c:v>
                </c:pt>
                <c:pt idx="889">
                  <c:v>3.8517190124828793</c:v>
                </c:pt>
                <c:pt idx="890">
                  <c:v>-0.44995571952767671</c:v>
                </c:pt>
                <c:pt idx="891">
                  <c:v>2.9851736738925552</c:v>
                </c:pt>
                <c:pt idx="892">
                  <c:v>1.9191952461565254</c:v>
                </c:pt>
                <c:pt idx="893">
                  <c:v>3.5925880480958452</c:v>
                </c:pt>
                <c:pt idx="894">
                  <c:v>2.3684581208037065</c:v>
                </c:pt>
                <c:pt idx="895">
                  <c:v>2.412955830209417</c:v>
                </c:pt>
                <c:pt idx="896">
                  <c:v>2.744287254130541</c:v>
                </c:pt>
                <c:pt idx="897">
                  <c:v>-3.0273866426059044</c:v>
                </c:pt>
                <c:pt idx="898">
                  <c:v>2.3563087888350616</c:v>
                </c:pt>
                <c:pt idx="899">
                  <c:v>3.145658470252914</c:v>
                </c:pt>
                <c:pt idx="900">
                  <c:v>4.1716524828076631</c:v>
                </c:pt>
                <c:pt idx="901">
                  <c:v>6.4989115183160555</c:v>
                </c:pt>
                <c:pt idx="902">
                  <c:v>3.2985800119418531</c:v>
                </c:pt>
                <c:pt idx="903">
                  <c:v>-8.8718219503929621E-2</c:v>
                </c:pt>
                <c:pt idx="904">
                  <c:v>5.4416773360619271</c:v>
                </c:pt>
                <c:pt idx="905">
                  <c:v>7.3424971126421585</c:v>
                </c:pt>
                <c:pt idx="906">
                  <c:v>-14.561592017709179</c:v>
                </c:pt>
                <c:pt idx="907">
                  <c:v>13.279418344899648</c:v>
                </c:pt>
                <c:pt idx="908">
                  <c:v>-2.7177540373963089</c:v>
                </c:pt>
                <c:pt idx="909">
                  <c:v>-5.6734233047195657</c:v>
                </c:pt>
                <c:pt idx="910">
                  <c:v>-6.4254186872673964</c:v>
                </c:pt>
                <c:pt idx="911">
                  <c:v>0.99903335242592062</c:v>
                </c:pt>
                <c:pt idx="912">
                  <c:v>6.5216819036291227</c:v>
                </c:pt>
                <c:pt idx="913">
                  <c:v>1.5063188986416123</c:v>
                </c:pt>
                <c:pt idx="914">
                  <c:v>-4.4541984752730714</c:v>
                </c:pt>
                <c:pt idx="915">
                  <c:v>1.0410105509501368</c:v>
                </c:pt>
                <c:pt idx="916">
                  <c:v>3.0254923044476647</c:v>
                </c:pt>
                <c:pt idx="917">
                  <c:v>6.7139685529549116</c:v>
                </c:pt>
                <c:pt idx="918">
                  <c:v>1.7272088849404035</c:v>
                </c:pt>
                <c:pt idx="919">
                  <c:v>-5.0571354740343599</c:v>
                </c:pt>
                <c:pt idx="920">
                  <c:v>-5.4482367294666867</c:v>
                </c:pt>
                <c:pt idx="921">
                  <c:v>4.3118000606968385</c:v>
                </c:pt>
                <c:pt idx="922">
                  <c:v>-6.8003753009429717</c:v>
                </c:pt>
                <c:pt idx="923">
                  <c:v>-3.3225273774647346</c:v>
                </c:pt>
                <c:pt idx="924">
                  <c:v>0.79658179584066124</c:v>
                </c:pt>
                <c:pt idx="925">
                  <c:v>-10.844131127457251</c:v>
                </c:pt>
                <c:pt idx="926">
                  <c:v>1.8448837104543356</c:v>
                </c:pt>
                <c:pt idx="927">
                  <c:v>7.5574210685572769</c:v>
                </c:pt>
                <c:pt idx="928">
                  <c:v>-0.30899478480486137</c:v>
                </c:pt>
                <c:pt idx="929">
                  <c:v>3.6697409511598118</c:v>
                </c:pt>
                <c:pt idx="930">
                  <c:v>-3.6208090984346999</c:v>
                </c:pt>
                <c:pt idx="931">
                  <c:v>-2.8590061815421919</c:v>
                </c:pt>
                <c:pt idx="932">
                  <c:v>-1.4237576171466928</c:v>
                </c:pt>
                <c:pt idx="933">
                  <c:v>-3.4863626265483054</c:v>
                </c:pt>
                <c:pt idx="934">
                  <c:v>1.2277163959593749</c:v>
                </c:pt>
                <c:pt idx="935">
                  <c:v>-0.64791004532309981</c:v>
                </c:pt>
                <c:pt idx="936">
                  <c:v>-3.3760687994575322</c:v>
                </c:pt>
                <c:pt idx="937">
                  <c:v>-0.54509150466524181</c:v>
                </c:pt>
                <c:pt idx="938">
                  <c:v>0.50406793447134801</c:v>
                </c:pt>
                <c:pt idx="939">
                  <c:v>0.85286911529381026</c:v>
                </c:pt>
                <c:pt idx="940">
                  <c:v>4.7278963693146983</c:v>
                </c:pt>
                <c:pt idx="941">
                  <c:v>3.6059290272840889</c:v>
                </c:pt>
                <c:pt idx="942">
                  <c:v>8.1354167556075677E-2</c:v>
                </c:pt>
                <c:pt idx="943">
                  <c:v>3.8329391341233325</c:v>
                </c:pt>
                <c:pt idx="944">
                  <c:v>1.2008547435920236</c:v>
                </c:pt>
                <c:pt idx="945">
                  <c:v>6.7885276085718527</c:v>
                </c:pt>
                <c:pt idx="946">
                  <c:v>-3.1433545513704684</c:v>
                </c:pt>
                <c:pt idx="947">
                  <c:v>4.8476681431886739</c:v>
                </c:pt>
                <c:pt idx="948">
                  <c:v>-1.8360415964129417</c:v>
                </c:pt>
                <c:pt idx="949">
                  <c:v>1.6682874790179114</c:v>
                </c:pt>
                <c:pt idx="950">
                  <c:v>-5.2950829406251687</c:v>
                </c:pt>
                <c:pt idx="951">
                  <c:v>1.7644088991415563</c:v>
                </c:pt>
                <c:pt idx="952">
                  <c:v>-0.97161239848580527</c:v>
                </c:pt>
                <c:pt idx="953">
                  <c:v>-4.6612386847022993</c:v>
                </c:pt>
                <c:pt idx="954">
                  <c:v>-6.4696271327138826</c:v>
                </c:pt>
                <c:pt idx="955">
                  <c:v>1.43868734845497</c:v>
                </c:pt>
                <c:pt idx="956">
                  <c:v>1.0250895372879461</c:v>
                </c:pt>
                <c:pt idx="957">
                  <c:v>-2.9590503865252198</c:v>
                </c:pt>
                <c:pt idx="958">
                  <c:v>2.7384691779490464</c:v>
                </c:pt>
                <c:pt idx="959">
                  <c:v>2.8202159439084244</c:v>
                </c:pt>
                <c:pt idx="960">
                  <c:v>0.68210165818813084</c:v>
                </c:pt>
                <c:pt idx="961">
                  <c:v>-7.1184349091270356</c:v>
                </c:pt>
                <c:pt idx="962">
                  <c:v>0.86374589528557721</c:v>
                </c:pt>
                <c:pt idx="963">
                  <c:v>2.7459440754179156</c:v>
                </c:pt>
                <c:pt idx="964">
                  <c:v>-3.3917132716770029</c:v>
                </c:pt>
                <c:pt idx="965">
                  <c:v>-0.72371266298817338</c:v>
                </c:pt>
                <c:pt idx="966">
                  <c:v>2.6273206382227938</c:v>
                </c:pt>
                <c:pt idx="967">
                  <c:v>-1.2330921727575499</c:v>
                </c:pt>
                <c:pt idx="968">
                  <c:v>-4.1802893212415126</c:v>
                </c:pt>
                <c:pt idx="969">
                  <c:v>-2.1737840512960007</c:v>
                </c:pt>
                <c:pt idx="970">
                  <c:v>0.82696757272418242</c:v>
                </c:pt>
                <c:pt idx="971">
                  <c:v>0.80602754008658861</c:v>
                </c:pt>
                <c:pt idx="972">
                  <c:v>0.36836747559675254</c:v>
                </c:pt>
                <c:pt idx="973">
                  <c:v>6.8314785366695467</c:v>
                </c:pt>
                <c:pt idx="974">
                  <c:v>2.8449052805399715</c:v>
                </c:pt>
                <c:pt idx="975">
                  <c:v>-0.29795539423088985</c:v>
                </c:pt>
                <c:pt idx="976">
                  <c:v>-1.0094938145242678</c:v>
                </c:pt>
                <c:pt idx="977">
                  <c:v>-1.269799033321692</c:v>
                </c:pt>
                <c:pt idx="978">
                  <c:v>1.0023902907276112</c:v>
                </c:pt>
                <c:pt idx="979">
                  <c:v>-1.0304956582224416</c:v>
                </c:pt>
                <c:pt idx="980">
                  <c:v>-1.2975733406807168</c:v>
                </c:pt>
                <c:pt idx="981">
                  <c:v>-1.7929855218915776</c:v>
                </c:pt>
                <c:pt idx="982">
                  <c:v>0.6758967967462528</c:v>
                </c:pt>
                <c:pt idx="983">
                  <c:v>2.3694658862928386</c:v>
                </c:pt>
                <c:pt idx="984">
                  <c:v>-1.0690521108965501</c:v>
                </c:pt>
                <c:pt idx="985">
                  <c:v>0.8770045847305169</c:v>
                </c:pt>
                <c:pt idx="986">
                  <c:v>-0.90358918212072092</c:v>
                </c:pt>
                <c:pt idx="987">
                  <c:v>0.11405042147962913</c:v>
                </c:pt>
                <c:pt idx="988">
                  <c:v>-0.89298390647753745</c:v>
                </c:pt>
                <c:pt idx="989">
                  <c:v>-0.23312327558363044</c:v>
                </c:pt>
                <c:pt idx="990">
                  <c:v>0.73200441515823644</c:v>
                </c:pt>
                <c:pt idx="991">
                  <c:v>-1.5367765427006881</c:v>
                </c:pt>
                <c:pt idx="992">
                  <c:v>-1.2735136485257286</c:v>
                </c:pt>
                <c:pt idx="993">
                  <c:v>0.73947148304699839</c:v>
                </c:pt>
                <c:pt idx="994">
                  <c:v>-3.1164366686063967</c:v>
                </c:pt>
                <c:pt idx="995">
                  <c:v>-11.795408046189088</c:v>
                </c:pt>
                <c:pt idx="996">
                  <c:v>-0.81924248808953293</c:v>
                </c:pt>
                <c:pt idx="997">
                  <c:v>-6.1055420818587951</c:v>
                </c:pt>
                <c:pt idx="998">
                  <c:v>1.8581033444234876</c:v>
                </c:pt>
                <c:pt idx="999">
                  <c:v>-1.0454750157022255</c:v>
                </c:pt>
                <c:pt idx="1000">
                  <c:v>-1.1941349669319954</c:v>
                </c:pt>
                <c:pt idx="1001">
                  <c:v>2.5489681239755169</c:v>
                </c:pt>
                <c:pt idx="1002">
                  <c:v>0.69876163641337463</c:v>
                </c:pt>
                <c:pt idx="1003">
                  <c:v>-0.53671280142418265</c:v>
                </c:pt>
                <c:pt idx="1004">
                  <c:v>-1.0412645458514733</c:v>
                </c:pt>
                <c:pt idx="1005">
                  <c:v>-2.5868990789947918E-2</c:v>
                </c:pt>
                <c:pt idx="1006">
                  <c:v>-0.28904032525493634</c:v>
                </c:pt>
                <c:pt idx="1007">
                  <c:v>-2.8391662581422241</c:v>
                </c:pt>
                <c:pt idx="1008">
                  <c:v>3.368944246370245</c:v>
                </c:pt>
                <c:pt idx="1009">
                  <c:v>-0.4796096172317964</c:v>
                </c:pt>
                <c:pt idx="1010">
                  <c:v>4.7022781636710604</c:v>
                </c:pt>
                <c:pt idx="1011">
                  <c:v>9.4258850161553082E-2</c:v>
                </c:pt>
                <c:pt idx="1012">
                  <c:v>-2.9428904356711252</c:v>
                </c:pt>
                <c:pt idx="1013">
                  <c:v>0.3933426932733089</c:v>
                </c:pt>
                <c:pt idx="1014">
                  <c:v>1.2257868644251713</c:v>
                </c:pt>
                <c:pt idx="1015">
                  <c:v>-1.6627297315887655</c:v>
                </c:pt>
                <c:pt idx="1016">
                  <c:v>-1.9382092559388857</c:v>
                </c:pt>
                <c:pt idx="1017">
                  <c:v>-2.1619672895333979</c:v>
                </c:pt>
                <c:pt idx="1018">
                  <c:v>1.2104998459734446</c:v>
                </c:pt>
                <c:pt idx="1019">
                  <c:v>-1.5192575586954966</c:v>
                </c:pt>
                <c:pt idx="1020">
                  <c:v>0.12447020219805231</c:v>
                </c:pt>
                <c:pt idx="1021">
                  <c:v>3.0429839324865258</c:v>
                </c:pt>
                <c:pt idx="1022">
                  <c:v>9.5804546615036665E-2</c:v>
                </c:pt>
                <c:pt idx="1023">
                  <c:v>-1.4022972845752344</c:v>
                </c:pt>
                <c:pt idx="1024">
                  <c:v>-8.582463457211043</c:v>
                </c:pt>
                <c:pt idx="1025">
                  <c:v>0.22265868929381896</c:v>
                </c:pt>
                <c:pt idx="1026">
                  <c:v>14.25659316893714</c:v>
                </c:pt>
                <c:pt idx="1027">
                  <c:v>7.2225740458047696</c:v>
                </c:pt>
                <c:pt idx="1028">
                  <c:v>3.4141435510950564</c:v>
                </c:pt>
                <c:pt idx="1029">
                  <c:v>-1.1243007588592515</c:v>
                </c:pt>
                <c:pt idx="1030">
                  <c:v>-3.3804769011198921E-3</c:v>
                </c:pt>
                <c:pt idx="1031">
                  <c:v>-2.4849951852508747</c:v>
                </c:pt>
                <c:pt idx="1032">
                  <c:v>-1.0724833264466933</c:v>
                </c:pt>
                <c:pt idx="1033">
                  <c:v>1.0697757955576641</c:v>
                </c:pt>
                <c:pt idx="1034">
                  <c:v>0.88319574867648298</c:v>
                </c:pt>
                <c:pt idx="1035">
                  <c:v>-0.87929692741961463</c:v>
                </c:pt>
                <c:pt idx="1036">
                  <c:v>1.7883819538349783</c:v>
                </c:pt>
                <c:pt idx="1037">
                  <c:v>-0.58840738498051104</c:v>
                </c:pt>
                <c:pt idx="1038">
                  <c:v>4.8783150240687925E-2</c:v>
                </c:pt>
                <c:pt idx="1039">
                  <c:v>-1.1990610679405456</c:v>
                </c:pt>
                <c:pt idx="1040">
                  <c:v>-4.6801955428927693</c:v>
                </c:pt>
                <c:pt idx="1041">
                  <c:v>0.15629935352100482</c:v>
                </c:pt>
                <c:pt idx="1042">
                  <c:v>3.005443504762277</c:v>
                </c:pt>
                <c:pt idx="1043">
                  <c:v>-4.2269566003616648</c:v>
                </c:pt>
                <c:pt idx="1044">
                  <c:v>0.64634389471439846</c:v>
                </c:pt>
                <c:pt idx="1045">
                  <c:v>-0.15012852656468809</c:v>
                </c:pt>
                <c:pt idx="1046">
                  <c:v>-1.2079416725562608</c:v>
                </c:pt>
                <c:pt idx="1047">
                  <c:v>-1.7053245135371837</c:v>
                </c:pt>
                <c:pt idx="1048">
                  <c:v>-0.21822645648648659</c:v>
                </c:pt>
                <c:pt idx="1049">
                  <c:v>0.70574853365608625</c:v>
                </c:pt>
                <c:pt idx="1050">
                  <c:v>-4.018997356920714</c:v>
                </c:pt>
                <c:pt idx="1051">
                  <c:v>-0.93257495180333883</c:v>
                </c:pt>
                <c:pt idx="1052">
                  <c:v>-0.54221098976093707</c:v>
                </c:pt>
                <c:pt idx="1053">
                  <c:v>-5.9418330072765668</c:v>
                </c:pt>
                <c:pt idx="1054">
                  <c:v>-4.6736067139116546</c:v>
                </c:pt>
                <c:pt idx="1055">
                  <c:v>0.60493618702713781</c:v>
                </c:pt>
                <c:pt idx="1056">
                  <c:v>-3.7429829119530607</c:v>
                </c:pt>
                <c:pt idx="1057">
                  <c:v>2.3333435036151671</c:v>
                </c:pt>
                <c:pt idx="1058">
                  <c:v>-0.92069530299493252</c:v>
                </c:pt>
                <c:pt idx="1059">
                  <c:v>5.3746818199445707</c:v>
                </c:pt>
                <c:pt idx="1060">
                  <c:v>-2.0025727281316046</c:v>
                </c:pt>
                <c:pt idx="1061">
                  <c:v>4.5906194758884116</c:v>
                </c:pt>
                <c:pt idx="1062">
                  <c:v>-2.4071026944729614</c:v>
                </c:pt>
                <c:pt idx="1063">
                  <c:v>-2.1778441413672334</c:v>
                </c:pt>
                <c:pt idx="1064">
                  <c:v>-0.72818191691212497</c:v>
                </c:pt>
                <c:pt idx="1065">
                  <c:v>-0.29006240529771221</c:v>
                </c:pt>
                <c:pt idx="1066">
                  <c:v>-1.4205725138514111</c:v>
                </c:pt>
                <c:pt idx="1067">
                  <c:v>2.5709522866805372</c:v>
                </c:pt>
                <c:pt idx="1068">
                  <c:v>1.6544426162778441</c:v>
                </c:pt>
                <c:pt idx="1069">
                  <c:v>0.13615680683304335</c:v>
                </c:pt>
                <c:pt idx="1070">
                  <c:v>0.3362161297077299</c:v>
                </c:pt>
                <c:pt idx="1071">
                  <c:v>-3.0000581343993713</c:v>
                </c:pt>
                <c:pt idx="1072">
                  <c:v>-1.3241924943557062</c:v>
                </c:pt>
                <c:pt idx="1073">
                  <c:v>-0.53764796766671696</c:v>
                </c:pt>
                <c:pt idx="1074">
                  <c:v>-0.14010500455192315</c:v>
                </c:pt>
                <c:pt idx="1075">
                  <c:v>0.65251822342213417</c:v>
                </c:pt>
                <c:pt idx="1076">
                  <c:v>-2.0433553954704968</c:v>
                </c:pt>
                <c:pt idx="1077">
                  <c:v>0.46511123899729173</c:v>
                </c:pt>
                <c:pt idx="1078">
                  <c:v>-3.2798462734032543</c:v>
                </c:pt>
                <c:pt idx="1079">
                  <c:v>-4.4698375405369264</c:v>
                </c:pt>
                <c:pt idx="1080">
                  <c:v>10.915862313660702</c:v>
                </c:pt>
                <c:pt idx="1081">
                  <c:v>-2.7916766048453709</c:v>
                </c:pt>
                <c:pt idx="1082">
                  <c:v>0.65916386873779043</c:v>
                </c:pt>
                <c:pt idx="1083">
                  <c:v>-0.61813507823242253</c:v>
                </c:pt>
                <c:pt idx="1084">
                  <c:v>3.4192326181172636</c:v>
                </c:pt>
                <c:pt idx="1085">
                  <c:v>-1.5611070081871821</c:v>
                </c:pt>
                <c:pt idx="1086">
                  <c:v>-0.67031526754084969</c:v>
                </c:pt>
                <c:pt idx="1087">
                  <c:v>-0.34985522853916312</c:v>
                </c:pt>
                <c:pt idx="1088">
                  <c:v>-0.24922139910963301</c:v>
                </c:pt>
                <c:pt idx="1089">
                  <c:v>0.55108370982017374</c:v>
                </c:pt>
                <c:pt idx="1090">
                  <c:v>1.0571117328728288</c:v>
                </c:pt>
                <c:pt idx="1091">
                  <c:v>1.1415046406179692</c:v>
                </c:pt>
                <c:pt idx="1092">
                  <c:v>-1.8760727667341877</c:v>
                </c:pt>
                <c:pt idx="1093">
                  <c:v>-1.1522595053538578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F-4C70-A689-BAAAAFEA3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389407"/>
        <c:axId val="1072391791"/>
      </c:lineChart>
      <c:catAx>
        <c:axId val="123638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91791"/>
        <c:crosses val="autoZero"/>
        <c:auto val="1"/>
        <c:lblAlgn val="ctr"/>
        <c:lblOffset val="100"/>
        <c:noMultiLvlLbl val="0"/>
      </c:catAx>
      <c:valAx>
        <c:axId val="10723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8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'R, r and ACFs'!$G$12</c:f>
              <c:strCache>
                <c:ptCount val="1"/>
                <c:pt idx="0">
                  <c:v>r^2(t)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ACFs'!$G$13:$G$1106</c:f>
              <c:numCache>
                <c:formatCode>General</c:formatCode>
                <c:ptCount val="1094"/>
                <c:pt idx="0">
                  <c:v>4.6124901147836352</c:v>
                </c:pt>
                <c:pt idx="1">
                  <c:v>2.5126320989557667</c:v>
                </c:pt>
                <c:pt idx="2">
                  <c:v>88.804717462973898</c:v>
                </c:pt>
                <c:pt idx="3">
                  <c:v>189.61547865642288</c:v>
                </c:pt>
                <c:pt idx="4">
                  <c:v>121.33163631149114</c:v>
                </c:pt>
                <c:pt idx="5">
                  <c:v>9.323690590908483E-2</c:v>
                </c:pt>
                <c:pt idx="6">
                  <c:v>1.7952970460998117</c:v>
                </c:pt>
                <c:pt idx="7">
                  <c:v>1.4389768909836186E-2</c:v>
                </c:pt>
                <c:pt idx="8">
                  <c:v>0.2589059022385739</c:v>
                </c:pt>
                <c:pt idx="9">
                  <c:v>198.83038962752977</c:v>
                </c:pt>
                <c:pt idx="10">
                  <c:v>9.5720330643464511</c:v>
                </c:pt>
                <c:pt idx="11">
                  <c:v>3.2426154163660565</c:v>
                </c:pt>
                <c:pt idx="12">
                  <c:v>0.39996588088164775</c:v>
                </c:pt>
                <c:pt idx="13">
                  <c:v>3.5236307662254836E-2</c:v>
                </c:pt>
                <c:pt idx="14">
                  <c:v>0.56033945495492488</c:v>
                </c:pt>
                <c:pt idx="15">
                  <c:v>70.226376166776063</c:v>
                </c:pt>
                <c:pt idx="16">
                  <c:v>9.7300868804490293</c:v>
                </c:pt>
                <c:pt idx="17">
                  <c:v>6.8824902364791694</c:v>
                </c:pt>
                <c:pt idx="18">
                  <c:v>6.6179399306309838E-2</c:v>
                </c:pt>
                <c:pt idx="19">
                  <c:v>8.8291882175577729</c:v>
                </c:pt>
                <c:pt idx="20">
                  <c:v>1.1831716983886836E-2</c:v>
                </c:pt>
                <c:pt idx="21">
                  <c:v>8.1074804211782703E-2</c:v>
                </c:pt>
                <c:pt idx="22">
                  <c:v>9.3228086217971562</c:v>
                </c:pt>
                <c:pt idx="23">
                  <c:v>5.4492301433616422E-3</c:v>
                </c:pt>
                <c:pt idx="24">
                  <c:v>5.4623247681629667</c:v>
                </c:pt>
                <c:pt idx="25">
                  <c:v>7.1416356175799708E-2</c:v>
                </c:pt>
                <c:pt idx="26">
                  <c:v>2.9648907624052114E-3</c:v>
                </c:pt>
                <c:pt idx="27">
                  <c:v>0.18668024115467532</c:v>
                </c:pt>
                <c:pt idx="28">
                  <c:v>0.45356085016867842</c:v>
                </c:pt>
                <c:pt idx="29">
                  <c:v>22.532974944954177</c:v>
                </c:pt>
                <c:pt idx="30">
                  <c:v>3.0252862070140405</c:v>
                </c:pt>
                <c:pt idx="31">
                  <c:v>4.7038343875741715</c:v>
                </c:pt>
                <c:pt idx="32">
                  <c:v>0.80529590108840254</c:v>
                </c:pt>
                <c:pt idx="33">
                  <c:v>3.3919838503937245</c:v>
                </c:pt>
                <c:pt idx="34">
                  <c:v>2.3628905776730966</c:v>
                </c:pt>
                <c:pt idx="35">
                  <c:v>0.70375296187683589</c:v>
                </c:pt>
                <c:pt idx="36">
                  <c:v>5.7602012138958809</c:v>
                </c:pt>
                <c:pt idx="37">
                  <c:v>0.31742917766144896</c:v>
                </c:pt>
                <c:pt idx="38">
                  <c:v>56.655140967040957</c:v>
                </c:pt>
                <c:pt idx="39">
                  <c:v>3.5613859609594831</c:v>
                </c:pt>
                <c:pt idx="40">
                  <c:v>1.1402908501068942</c:v>
                </c:pt>
                <c:pt idx="41">
                  <c:v>1.3857171715635102</c:v>
                </c:pt>
                <c:pt idx="42">
                  <c:v>1.3565934817661484E-2</c:v>
                </c:pt>
                <c:pt idx="43">
                  <c:v>1.6786344437964471</c:v>
                </c:pt>
                <c:pt idx="44">
                  <c:v>2.2132635729061459E-4</c:v>
                </c:pt>
                <c:pt idx="45">
                  <c:v>5.4168798305288375</c:v>
                </c:pt>
                <c:pt idx="46">
                  <c:v>2.8214815106797597</c:v>
                </c:pt>
                <c:pt idx="47">
                  <c:v>7.4591099531869251E-2</c:v>
                </c:pt>
                <c:pt idx="48">
                  <c:v>0.10412086287087743</c:v>
                </c:pt>
                <c:pt idx="49">
                  <c:v>7.2720634755483706</c:v>
                </c:pt>
                <c:pt idx="50">
                  <c:v>14.260451298185247</c:v>
                </c:pt>
                <c:pt idx="51">
                  <c:v>1.6309247720230839E-2</c:v>
                </c:pt>
                <c:pt idx="52">
                  <c:v>20.156132045167194</c:v>
                </c:pt>
                <c:pt idx="53">
                  <c:v>0.15214157405950465</c:v>
                </c:pt>
                <c:pt idx="54">
                  <c:v>5.5695600409639585</c:v>
                </c:pt>
                <c:pt idx="55">
                  <c:v>3.7704905903878498</c:v>
                </c:pt>
                <c:pt idx="56">
                  <c:v>2.1363812702416745</c:v>
                </c:pt>
                <c:pt idx="57">
                  <c:v>1.3693205579790165E-3</c:v>
                </c:pt>
                <c:pt idx="58">
                  <c:v>7.6668845388454203</c:v>
                </c:pt>
                <c:pt idx="59">
                  <c:v>7.0125349366672323</c:v>
                </c:pt>
                <c:pt idx="60">
                  <c:v>4.80700398132225</c:v>
                </c:pt>
                <c:pt idx="61">
                  <c:v>2.2202361962508093</c:v>
                </c:pt>
                <c:pt idx="62">
                  <c:v>0.29622341503662541</c:v>
                </c:pt>
                <c:pt idx="63">
                  <c:v>0.20651013231352866</c:v>
                </c:pt>
                <c:pt idx="64">
                  <c:v>12.47688515420155</c:v>
                </c:pt>
                <c:pt idx="65">
                  <c:v>51.948186923248429</c:v>
                </c:pt>
                <c:pt idx="66">
                  <c:v>14.399480536073128</c:v>
                </c:pt>
                <c:pt idx="67">
                  <c:v>47.004017925310578</c:v>
                </c:pt>
                <c:pt idx="68">
                  <c:v>34.03829709617434</c:v>
                </c:pt>
                <c:pt idx="69">
                  <c:v>14.575163846093757</c:v>
                </c:pt>
                <c:pt idx="70">
                  <c:v>1.1278439887499014</c:v>
                </c:pt>
                <c:pt idx="71">
                  <c:v>0.15918512718854907</c:v>
                </c:pt>
                <c:pt idx="72">
                  <c:v>0.67952926398849722</c:v>
                </c:pt>
                <c:pt idx="73">
                  <c:v>44.118197499909137</c:v>
                </c:pt>
                <c:pt idx="74">
                  <c:v>81.372593665964985</c:v>
                </c:pt>
                <c:pt idx="75">
                  <c:v>96.615220635566885</c:v>
                </c:pt>
                <c:pt idx="76">
                  <c:v>26.405150133426943</c:v>
                </c:pt>
                <c:pt idx="77">
                  <c:v>5.7924530928407103</c:v>
                </c:pt>
                <c:pt idx="78">
                  <c:v>46.326929745111215</c:v>
                </c:pt>
                <c:pt idx="79">
                  <c:v>50.02860398001944</c:v>
                </c:pt>
                <c:pt idx="80">
                  <c:v>0.86834351404111298</c:v>
                </c:pt>
                <c:pt idx="81">
                  <c:v>93.363936005912109</c:v>
                </c:pt>
                <c:pt idx="82">
                  <c:v>7.7917295144479404</c:v>
                </c:pt>
                <c:pt idx="83">
                  <c:v>0.10525094419600849</c:v>
                </c:pt>
                <c:pt idx="84">
                  <c:v>56.531663999339834</c:v>
                </c:pt>
                <c:pt idx="85">
                  <c:v>4.7491438719990415E-3</c:v>
                </c:pt>
                <c:pt idx="86">
                  <c:v>5.8357899616098698E-2</c:v>
                </c:pt>
                <c:pt idx="87">
                  <c:v>0.14721752910030594</c:v>
                </c:pt>
                <c:pt idx="88">
                  <c:v>15.153542692174099</c:v>
                </c:pt>
                <c:pt idx="89">
                  <c:v>0.41926729882965852</c:v>
                </c:pt>
                <c:pt idx="90">
                  <c:v>1.0675090586753551</c:v>
                </c:pt>
                <c:pt idx="91">
                  <c:v>19.975718286962682</c:v>
                </c:pt>
                <c:pt idx="92">
                  <c:v>0.25585986824323509</c:v>
                </c:pt>
                <c:pt idx="93">
                  <c:v>1.0976979289756432</c:v>
                </c:pt>
                <c:pt idx="94">
                  <c:v>25.763432104805744</c:v>
                </c:pt>
                <c:pt idx="95">
                  <c:v>2.2641644416545856E-2</c:v>
                </c:pt>
                <c:pt idx="96">
                  <c:v>0.670720054924278</c:v>
                </c:pt>
                <c:pt idx="97">
                  <c:v>3.9031779063232266</c:v>
                </c:pt>
                <c:pt idx="98">
                  <c:v>3.8649557807885648E-2</c:v>
                </c:pt>
                <c:pt idx="99">
                  <c:v>1.3362398488095442</c:v>
                </c:pt>
                <c:pt idx="100">
                  <c:v>0.45537480499630661</c:v>
                </c:pt>
                <c:pt idx="101">
                  <c:v>9.2538751840583249</c:v>
                </c:pt>
                <c:pt idx="102">
                  <c:v>9.2209882357400224E-3</c:v>
                </c:pt>
                <c:pt idx="103">
                  <c:v>8.3423200523017357E-4</c:v>
                </c:pt>
                <c:pt idx="104">
                  <c:v>2.6063441948036677E-4</c:v>
                </c:pt>
                <c:pt idx="105">
                  <c:v>2.1078683759327892</c:v>
                </c:pt>
                <c:pt idx="106">
                  <c:v>1.013310447962751</c:v>
                </c:pt>
                <c:pt idx="107">
                  <c:v>0.5662487119627303</c:v>
                </c:pt>
                <c:pt idx="108">
                  <c:v>3.4824028170062418</c:v>
                </c:pt>
                <c:pt idx="109">
                  <c:v>0.86223116047796167</c:v>
                </c:pt>
                <c:pt idx="110">
                  <c:v>0.49373750290481089</c:v>
                </c:pt>
                <c:pt idx="111">
                  <c:v>0.4390984536394531</c:v>
                </c:pt>
                <c:pt idx="112">
                  <c:v>5.9109067724677023E-3</c:v>
                </c:pt>
                <c:pt idx="113">
                  <c:v>1.6486633196741238</c:v>
                </c:pt>
                <c:pt idx="114">
                  <c:v>3.0624573609304719</c:v>
                </c:pt>
                <c:pt idx="115">
                  <c:v>12.487830816776933</c:v>
                </c:pt>
                <c:pt idx="116">
                  <c:v>6.107496257844891E-2</c:v>
                </c:pt>
                <c:pt idx="117">
                  <c:v>0.24964481324096163</c:v>
                </c:pt>
                <c:pt idx="118">
                  <c:v>1.3522836994901746</c:v>
                </c:pt>
                <c:pt idx="119">
                  <c:v>21.329062618952246</c:v>
                </c:pt>
                <c:pt idx="120">
                  <c:v>4.4314071423710342</c:v>
                </c:pt>
                <c:pt idx="121">
                  <c:v>7.3074853557449631</c:v>
                </c:pt>
                <c:pt idx="122">
                  <c:v>4.3228259705643186</c:v>
                </c:pt>
                <c:pt idx="123">
                  <c:v>0.35339966997994543</c:v>
                </c:pt>
                <c:pt idx="124">
                  <c:v>6.0416936727401529</c:v>
                </c:pt>
                <c:pt idx="125">
                  <c:v>0.34930349559333529</c:v>
                </c:pt>
                <c:pt idx="126">
                  <c:v>46.765040020712718</c:v>
                </c:pt>
                <c:pt idx="127">
                  <c:v>3.8611566224902165</c:v>
                </c:pt>
                <c:pt idx="128">
                  <c:v>10.098627057019355</c:v>
                </c:pt>
                <c:pt idx="129">
                  <c:v>14.071049487510484</c:v>
                </c:pt>
                <c:pt idx="130">
                  <c:v>57.541578488968312</c:v>
                </c:pt>
                <c:pt idx="131">
                  <c:v>20.112000302111205</c:v>
                </c:pt>
                <c:pt idx="132">
                  <c:v>0.24826635000461558</c:v>
                </c:pt>
                <c:pt idx="133">
                  <c:v>13.364578058357747</c:v>
                </c:pt>
                <c:pt idx="134">
                  <c:v>1.4109260430258677</c:v>
                </c:pt>
                <c:pt idx="135">
                  <c:v>16.620945331162481</c:v>
                </c:pt>
                <c:pt idx="136">
                  <c:v>18.73990120645162</c:v>
                </c:pt>
                <c:pt idx="137">
                  <c:v>17.779822796324346</c:v>
                </c:pt>
                <c:pt idx="138">
                  <c:v>15.267523214007744</c:v>
                </c:pt>
                <c:pt idx="139">
                  <c:v>3.8556611585318583E-2</c:v>
                </c:pt>
                <c:pt idx="140">
                  <c:v>14.816720754671692</c:v>
                </c:pt>
                <c:pt idx="141">
                  <c:v>45.456766238601233</c:v>
                </c:pt>
                <c:pt idx="142">
                  <c:v>53.646668110634764</c:v>
                </c:pt>
                <c:pt idx="143">
                  <c:v>33.775042339264246</c:v>
                </c:pt>
                <c:pt idx="144">
                  <c:v>7.5003760111295348</c:v>
                </c:pt>
                <c:pt idx="145">
                  <c:v>80.339071135224245</c:v>
                </c:pt>
                <c:pt idx="146">
                  <c:v>41.511602226445042</c:v>
                </c:pt>
                <c:pt idx="147">
                  <c:v>15.948914293166803</c:v>
                </c:pt>
                <c:pt idx="148">
                  <c:v>14.68790056124633</c:v>
                </c:pt>
                <c:pt idx="149">
                  <c:v>24.299963784479672</c:v>
                </c:pt>
                <c:pt idx="150">
                  <c:v>21.497581993467399</c:v>
                </c:pt>
                <c:pt idx="151">
                  <c:v>10.628000296685162</c:v>
                </c:pt>
                <c:pt idx="152">
                  <c:v>4.3987730210058587</c:v>
                </c:pt>
                <c:pt idx="153">
                  <c:v>0.71079708672796726</c:v>
                </c:pt>
                <c:pt idx="154">
                  <c:v>47.911880851289325</c:v>
                </c:pt>
                <c:pt idx="155">
                  <c:v>35.282537778143436</c:v>
                </c:pt>
                <c:pt idx="156">
                  <c:v>41.452809408880853</c:v>
                </c:pt>
                <c:pt idx="157">
                  <c:v>15.27342814389397</c:v>
                </c:pt>
                <c:pt idx="158">
                  <c:v>0.20336877771893483</c:v>
                </c:pt>
                <c:pt idx="159">
                  <c:v>9.6743949893439218</c:v>
                </c:pt>
                <c:pt idx="160">
                  <c:v>6.213032151547071</c:v>
                </c:pt>
                <c:pt idx="161">
                  <c:v>126.81416504907084</c:v>
                </c:pt>
                <c:pt idx="162">
                  <c:v>4.3849400625476092</c:v>
                </c:pt>
                <c:pt idx="163">
                  <c:v>90.134272944847865</c:v>
                </c:pt>
                <c:pt idx="164">
                  <c:v>1.0214231431127057</c:v>
                </c:pt>
                <c:pt idx="165">
                  <c:v>7.1348435181317003</c:v>
                </c:pt>
                <c:pt idx="166">
                  <c:v>32.223177630060803</c:v>
                </c:pt>
                <c:pt idx="167">
                  <c:v>19.794918895643846</c:v>
                </c:pt>
                <c:pt idx="168">
                  <c:v>8.981411082831487</c:v>
                </c:pt>
                <c:pt idx="169">
                  <c:v>26.247723116494821</c:v>
                </c:pt>
                <c:pt idx="170">
                  <c:v>7.9885548475455934</c:v>
                </c:pt>
                <c:pt idx="171">
                  <c:v>2.804657931856251</c:v>
                </c:pt>
                <c:pt idx="172">
                  <c:v>0.2107082017594902</c:v>
                </c:pt>
                <c:pt idx="173">
                  <c:v>20.618843201029396</c:v>
                </c:pt>
                <c:pt idx="174">
                  <c:v>3.5628478501879908</c:v>
                </c:pt>
                <c:pt idx="175">
                  <c:v>14.68973831174066</c:v>
                </c:pt>
                <c:pt idx="176">
                  <c:v>29.994630006949418</c:v>
                </c:pt>
                <c:pt idx="177">
                  <c:v>5.4232440363058014E-2</c:v>
                </c:pt>
                <c:pt idx="178">
                  <c:v>0.56892460661362754</c:v>
                </c:pt>
                <c:pt idx="179">
                  <c:v>9.5270003422925313</c:v>
                </c:pt>
                <c:pt idx="180">
                  <c:v>5.2138292296741895</c:v>
                </c:pt>
                <c:pt idx="181">
                  <c:v>20.338946741957557</c:v>
                </c:pt>
                <c:pt idx="182">
                  <c:v>1.9872875597195017</c:v>
                </c:pt>
                <c:pt idx="183">
                  <c:v>2.9874933011609852</c:v>
                </c:pt>
                <c:pt idx="184">
                  <c:v>0.16151824573891271</c:v>
                </c:pt>
                <c:pt idx="185">
                  <c:v>0.27002598447597048</c:v>
                </c:pt>
                <c:pt idx="186">
                  <c:v>15.32413071548917</c:v>
                </c:pt>
                <c:pt idx="187">
                  <c:v>4.0306665147732756</c:v>
                </c:pt>
                <c:pt idx="188">
                  <c:v>4.4316919761117939</c:v>
                </c:pt>
                <c:pt idx="189">
                  <c:v>47.589175218617086</c:v>
                </c:pt>
                <c:pt idx="190">
                  <c:v>0.71449625703101538</c:v>
                </c:pt>
                <c:pt idx="191">
                  <c:v>11.116084897459352</c:v>
                </c:pt>
                <c:pt idx="192">
                  <c:v>2.9105813525508597</c:v>
                </c:pt>
                <c:pt idx="193">
                  <c:v>31.16451704388194</c:v>
                </c:pt>
                <c:pt idx="194">
                  <c:v>151.93247145963119</c:v>
                </c:pt>
                <c:pt idx="195">
                  <c:v>9.8386296778901112</c:v>
                </c:pt>
                <c:pt idx="196">
                  <c:v>238.01792824139281</c:v>
                </c:pt>
                <c:pt idx="197">
                  <c:v>14.550950505828643</c:v>
                </c:pt>
                <c:pt idx="198">
                  <c:v>2.6764752341539602</c:v>
                </c:pt>
                <c:pt idx="199">
                  <c:v>518.09920048919514</c:v>
                </c:pt>
                <c:pt idx="200">
                  <c:v>47.534159628653875</c:v>
                </c:pt>
                <c:pt idx="201">
                  <c:v>34.342164032630947</c:v>
                </c:pt>
                <c:pt idx="202">
                  <c:v>8.1680555188369297</c:v>
                </c:pt>
                <c:pt idx="203">
                  <c:v>6.0879598523852343E-2</c:v>
                </c:pt>
                <c:pt idx="204">
                  <c:v>45.806018659704911</c:v>
                </c:pt>
                <c:pt idx="205">
                  <c:v>0.8263322956638659</c:v>
                </c:pt>
                <c:pt idx="206">
                  <c:v>25.54414630929222</c:v>
                </c:pt>
                <c:pt idx="207">
                  <c:v>17.461864720547844</c:v>
                </c:pt>
                <c:pt idx="208">
                  <c:v>6.9930581556370148</c:v>
                </c:pt>
                <c:pt idx="209">
                  <c:v>1.4391671574948155</c:v>
                </c:pt>
                <c:pt idx="210">
                  <c:v>17.094667466304045</c:v>
                </c:pt>
                <c:pt idx="211">
                  <c:v>23.444286071559546</c:v>
                </c:pt>
                <c:pt idx="212">
                  <c:v>0.93684057372983454</c:v>
                </c:pt>
                <c:pt idx="213">
                  <c:v>10.467949275498073</c:v>
                </c:pt>
                <c:pt idx="214">
                  <c:v>5.8008368333593578</c:v>
                </c:pt>
                <c:pt idx="215">
                  <c:v>157.05070154731723</c:v>
                </c:pt>
                <c:pt idx="216">
                  <c:v>0.89781303462988005</c:v>
                </c:pt>
                <c:pt idx="217">
                  <c:v>26.241661666575578</c:v>
                </c:pt>
                <c:pt idx="218">
                  <c:v>0.64680973441862977</c:v>
                </c:pt>
                <c:pt idx="219">
                  <c:v>5.6550743656420304</c:v>
                </c:pt>
                <c:pt idx="220">
                  <c:v>5.1519858934345786</c:v>
                </c:pt>
                <c:pt idx="221">
                  <c:v>41.766024300325263</c:v>
                </c:pt>
                <c:pt idx="222">
                  <c:v>33.349830801927787</c:v>
                </c:pt>
                <c:pt idx="223">
                  <c:v>23.184358505840137</c:v>
                </c:pt>
                <c:pt idx="224">
                  <c:v>40.029050528526319</c:v>
                </c:pt>
                <c:pt idx="225">
                  <c:v>15.348878749376233</c:v>
                </c:pt>
                <c:pt idx="226">
                  <c:v>27.902443299809917</c:v>
                </c:pt>
                <c:pt idx="227">
                  <c:v>6.268090675260126</c:v>
                </c:pt>
                <c:pt idx="228">
                  <c:v>17.143548526665249</c:v>
                </c:pt>
                <c:pt idx="229">
                  <c:v>1.19265822524447</c:v>
                </c:pt>
                <c:pt idx="230">
                  <c:v>4.1654738839068761</c:v>
                </c:pt>
                <c:pt idx="231">
                  <c:v>2.3221860236993352</c:v>
                </c:pt>
                <c:pt idx="232">
                  <c:v>4.3693828248249904</c:v>
                </c:pt>
                <c:pt idx="233">
                  <c:v>1.5593567016229324</c:v>
                </c:pt>
                <c:pt idx="234">
                  <c:v>17.568124546151008</c:v>
                </c:pt>
                <c:pt idx="235">
                  <c:v>1.1256423196646654</c:v>
                </c:pt>
                <c:pt idx="236">
                  <c:v>7.7204682527179644E-2</c:v>
                </c:pt>
                <c:pt idx="237">
                  <c:v>2.2682919724982025E-2</c:v>
                </c:pt>
                <c:pt idx="238">
                  <c:v>1.0407026781677526</c:v>
                </c:pt>
                <c:pt idx="239">
                  <c:v>21.225840526791469</c:v>
                </c:pt>
                <c:pt idx="240">
                  <c:v>9.6918919732416189E-2</c:v>
                </c:pt>
                <c:pt idx="241">
                  <c:v>10.658127767455513</c:v>
                </c:pt>
                <c:pt idx="242">
                  <c:v>14.961051485436503</c:v>
                </c:pt>
                <c:pt idx="243">
                  <c:v>53.787712724519707</c:v>
                </c:pt>
                <c:pt idx="244">
                  <c:v>0.72534057810506436</c:v>
                </c:pt>
                <c:pt idx="245">
                  <c:v>60.597822124278892</c:v>
                </c:pt>
                <c:pt idx="246">
                  <c:v>10.659958420300255</c:v>
                </c:pt>
                <c:pt idx="247">
                  <c:v>21.575462410413436</c:v>
                </c:pt>
                <c:pt idx="248">
                  <c:v>0.13323924655364022</c:v>
                </c:pt>
                <c:pt idx="249">
                  <c:v>47.635252056251353</c:v>
                </c:pt>
                <c:pt idx="250">
                  <c:v>4.0170338419752753E-2</c:v>
                </c:pt>
                <c:pt idx="251">
                  <c:v>4.3264590884702319</c:v>
                </c:pt>
                <c:pt idx="252">
                  <c:v>0.43746085367331378</c:v>
                </c:pt>
                <c:pt idx="253">
                  <c:v>1.9830127846990446</c:v>
                </c:pt>
                <c:pt idx="254">
                  <c:v>51.7334739704512</c:v>
                </c:pt>
                <c:pt idx="255">
                  <c:v>312.60341868019776</c:v>
                </c:pt>
                <c:pt idx="256">
                  <c:v>183.66034936892518</c:v>
                </c:pt>
                <c:pt idx="257">
                  <c:v>0.16031658345176023</c:v>
                </c:pt>
                <c:pt idx="258">
                  <c:v>6.3510236635254902E-2</c:v>
                </c:pt>
                <c:pt idx="259">
                  <c:v>111.37531249903216</c:v>
                </c:pt>
                <c:pt idx="260">
                  <c:v>23.07819054664958</c:v>
                </c:pt>
                <c:pt idx="261">
                  <c:v>0.43874712504090735</c:v>
                </c:pt>
                <c:pt idx="262">
                  <c:v>49.945460129254727</c:v>
                </c:pt>
                <c:pt idx="263">
                  <c:v>0.20750058749193445</c:v>
                </c:pt>
                <c:pt idx="264">
                  <c:v>25.683692203099451</c:v>
                </c:pt>
                <c:pt idx="265">
                  <c:v>10.450847658504593</c:v>
                </c:pt>
                <c:pt idx="266">
                  <c:v>48.781262521224654</c:v>
                </c:pt>
                <c:pt idx="267">
                  <c:v>1.051909562993637</c:v>
                </c:pt>
                <c:pt idx="268">
                  <c:v>62.223813238032825</c:v>
                </c:pt>
                <c:pt idx="269">
                  <c:v>0.15498411910760737</c:v>
                </c:pt>
                <c:pt idx="270">
                  <c:v>0.29848711653650728</c:v>
                </c:pt>
                <c:pt idx="271">
                  <c:v>19.385856208351719</c:v>
                </c:pt>
                <c:pt idx="272">
                  <c:v>0.9394102990547285</c:v>
                </c:pt>
                <c:pt idx="273">
                  <c:v>1.6166128217415742E-3</c:v>
                </c:pt>
                <c:pt idx="274">
                  <c:v>3.9988897647183825</c:v>
                </c:pt>
                <c:pt idx="275">
                  <c:v>5.0129999318350817</c:v>
                </c:pt>
                <c:pt idx="276">
                  <c:v>5.7941968309030303</c:v>
                </c:pt>
                <c:pt idx="277">
                  <c:v>1.3498179230432426</c:v>
                </c:pt>
                <c:pt idx="278">
                  <c:v>2.103483408494037</c:v>
                </c:pt>
                <c:pt idx="279">
                  <c:v>15.121455252530762</c:v>
                </c:pt>
                <c:pt idx="280">
                  <c:v>12.474142001497759</c:v>
                </c:pt>
                <c:pt idx="281">
                  <c:v>8.7734582570032041E-2</c:v>
                </c:pt>
                <c:pt idx="282">
                  <c:v>1.6107712574784796</c:v>
                </c:pt>
                <c:pt idx="283">
                  <c:v>141.07881716375684</c:v>
                </c:pt>
                <c:pt idx="284">
                  <c:v>13.672696633173928</c:v>
                </c:pt>
                <c:pt idx="285">
                  <c:v>10.700148165385214</c:v>
                </c:pt>
                <c:pt idx="286">
                  <c:v>5.6291868128189471</c:v>
                </c:pt>
                <c:pt idx="287">
                  <c:v>1.5469994045456605</c:v>
                </c:pt>
                <c:pt idx="288">
                  <c:v>8.0135160212947785</c:v>
                </c:pt>
                <c:pt idx="289">
                  <c:v>0.16579628282304923</c:v>
                </c:pt>
                <c:pt idx="290">
                  <c:v>4.7472215113443061</c:v>
                </c:pt>
                <c:pt idx="291">
                  <c:v>25.382624287227621</c:v>
                </c:pt>
                <c:pt idx="292">
                  <c:v>5.0927524750181002E-2</c:v>
                </c:pt>
                <c:pt idx="293">
                  <c:v>0.15748788362000338</c:v>
                </c:pt>
                <c:pt idx="294">
                  <c:v>1.7781385861484096</c:v>
                </c:pt>
                <c:pt idx="295">
                  <c:v>46.8411265510886</c:v>
                </c:pt>
                <c:pt idx="296">
                  <c:v>15.436975624233206</c:v>
                </c:pt>
                <c:pt idx="297">
                  <c:v>6.9890309136242008</c:v>
                </c:pt>
                <c:pt idx="298">
                  <c:v>4.4610993246412445</c:v>
                </c:pt>
                <c:pt idx="299">
                  <c:v>0.43627287352349531</c:v>
                </c:pt>
                <c:pt idx="300">
                  <c:v>50.303578727422384</c:v>
                </c:pt>
                <c:pt idx="301">
                  <c:v>0.14345534678445393</c:v>
                </c:pt>
                <c:pt idx="302">
                  <c:v>27.051609613231872</c:v>
                </c:pt>
                <c:pt idx="303">
                  <c:v>18.886093604148297</c:v>
                </c:pt>
                <c:pt idx="304">
                  <c:v>17.40364388846411</c:v>
                </c:pt>
                <c:pt idx="305">
                  <c:v>3.2258486448295702</c:v>
                </c:pt>
                <c:pt idx="306">
                  <c:v>8.5073066567484759</c:v>
                </c:pt>
                <c:pt idx="307">
                  <c:v>0.12185238923985427</c:v>
                </c:pt>
                <c:pt idx="308">
                  <c:v>35.997604797889082</c:v>
                </c:pt>
                <c:pt idx="309">
                  <c:v>4.1669861005212105</c:v>
                </c:pt>
                <c:pt idx="310">
                  <c:v>22.066192182329925</c:v>
                </c:pt>
                <c:pt idx="311">
                  <c:v>18.664965684617272</c:v>
                </c:pt>
                <c:pt idx="312">
                  <c:v>67.863606998240684</c:v>
                </c:pt>
                <c:pt idx="313">
                  <c:v>12.262373861910627</c:v>
                </c:pt>
                <c:pt idx="314">
                  <c:v>57.180822367745513</c:v>
                </c:pt>
                <c:pt idx="315">
                  <c:v>108.18368856312</c:v>
                </c:pt>
                <c:pt idx="316">
                  <c:v>1.2936839955799009</c:v>
                </c:pt>
                <c:pt idx="317">
                  <c:v>97.909000234443496</c:v>
                </c:pt>
                <c:pt idx="318">
                  <c:v>56.865383418379665</c:v>
                </c:pt>
                <c:pt idx="319">
                  <c:v>3.9078870642352657</c:v>
                </c:pt>
                <c:pt idx="320">
                  <c:v>1.094003578631874</c:v>
                </c:pt>
                <c:pt idx="321">
                  <c:v>10.945569827321549</c:v>
                </c:pt>
                <c:pt idx="322">
                  <c:v>6.1563381846366561</c:v>
                </c:pt>
                <c:pt idx="323">
                  <c:v>3.136086382262544</c:v>
                </c:pt>
                <c:pt idx="324">
                  <c:v>2.7153632719557863</c:v>
                </c:pt>
                <c:pt idx="325">
                  <c:v>7.4105519547435028</c:v>
                </c:pt>
                <c:pt idx="326">
                  <c:v>5.3431811792433273</c:v>
                </c:pt>
                <c:pt idx="327">
                  <c:v>42.716480711153885</c:v>
                </c:pt>
                <c:pt idx="328">
                  <c:v>38.942005135513753</c:v>
                </c:pt>
                <c:pt idx="329">
                  <c:v>18.965707481010867</c:v>
                </c:pt>
                <c:pt idx="330">
                  <c:v>3.0982865198828482</c:v>
                </c:pt>
                <c:pt idx="331">
                  <c:v>0.47699250197066251</c:v>
                </c:pt>
                <c:pt idx="332">
                  <c:v>1.2119064484747093</c:v>
                </c:pt>
                <c:pt idx="333">
                  <c:v>77.395644603056482</c:v>
                </c:pt>
                <c:pt idx="334">
                  <c:v>0.22168401794045464</c:v>
                </c:pt>
                <c:pt idx="335">
                  <c:v>9.0608135714349842</c:v>
                </c:pt>
                <c:pt idx="336">
                  <c:v>10.911791309362687</c:v>
                </c:pt>
                <c:pt idx="337">
                  <c:v>0.13773767596925848</c:v>
                </c:pt>
                <c:pt idx="338">
                  <c:v>269.72171035512577</c:v>
                </c:pt>
                <c:pt idx="339">
                  <c:v>413.55901048409658</c:v>
                </c:pt>
                <c:pt idx="340">
                  <c:v>23.823307247230321</c:v>
                </c:pt>
                <c:pt idx="341">
                  <c:v>60.845084804118585</c:v>
                </c:pt>
                <c:pt idx="342">
                  <c:v>2.0906245501180174</c:v>
                </c:pt>
                <c:pt idx="343">
                  <c:v>110.9556365841964</c:v>
                </c:pt>
                <c:pt idx="344">
                  <c:v>4.3203104312352307</c:v>
                </c:pt>
                <c:pt idx="345">
                  <c:v>22.829578097069962</c:v>
                </c:pt>
                <c:pt idx="346">
                  <c:v>1.2226713364741189</c:v>
                </c:pt>
                <c:pt idx="347">
                  <c:v>44.570035508572822</c:v>
                </c:pt>
                <c:pt idx="348">
                  <c:v>88.896395602473277</c:v>
                </c:pt>
                <c:pt idx="349">
                  <c:v>2.1222323667781304</c:v>
                </c:pt>
                <c:pt idx="350">
                  <c:v>0.24111623532371584</c:v>
                </c:pt>
                <c:pt idx="351">
                  <c:v>63.086204356904084</c:v>
                </c:pt>
                <c:pt idx="352">
                  <c:v>39.064222838991697</c:v>
                </c:pt>
                <c:pt idx="353">
                  <c:v>26.754860049882659</c:v>
                </c:pt>
                <c:pt idx="354">
                  <c:v>180.88137831671727</c:v>
                </c:pt>
                <c:pt idx="355">
                  <c:v>27.192803065026496</c:v>
                </c:pt>
                <c:pt idx="356">
                  <c:v>18.526376131174572</c:v>
                </c:pt>
                <c:pt idx="357">
                  <c:v>9.9376120331201009E-2</c:v>
                </c:pt>
                <c:pt idx="358">
                  <c:v>169.42750900612327</c:v>
                </c:pt>
                <c:pt idx="359">
                  <c:v>4.7564735196228254</c:v>
                </c:pt>
                <c:pt idx="360">
                  <c:v>46.661906360522664</c:v>
                </c:pt>
                <c:pt idx="361">
                  <c:v>1.8132567753840871E-3</c:v>
                </c:pt>
                <c:pt idx="362">
                  <c:v>191.72564751915996</c:v>
                </c:pt>
                <c:pt idx="363">
                  <c:v>100.13413029387631</c:v>
                </c:pt>
                <c:pt idx="364">
                  <c:v>8.8302571799367229</c:v>
                </c:pt>
                <c:pt idx="365">
                  <c:v>86.349959975780166</c:v>
                </c:pt>
                <c:pt idx="366">
                  <c:v>7.243825921484528</c:v>
                </c:pt>
                <c:pt idx="367">
                  <c:v>2.3921009654937864E-2</c:v>
                </c:pt>
                <c:pt idx="368">
                  <c:v>122.24786825341978</c:v>
                </c:pt>
                <c:pt idx="369">
                  <c:v>1.6250692852577446</c:v>
                </c:pt>
                <c:pt idx="370">
                  <c:v>31.978590372323293</c:v>
                </c:pt>
                <c:pt idx="371">
                  <c:v>64.461201716275227</c:v>
                </c:pt>
                <c:pt idx="372">
                  <c:v>11.893116916408419</c:v>
                </c:pt>
                <c:pt idx="373">
                  <c:v>9.4215474690544028</c:v>
                </c:pt>
                <c:pt idx="374">
                  <c:v>130.64157428758912</c:v>
                </c:pt>
                <c:pt idx="375">
                  <c:v>15.42844746153121</c:v>
                </c:pt>
                <c:pt idx="376">
                  <c:v>8.1939371398925758</c:v>
                </c:pt>
                <c:pt idx="377">
                  <c:v>18.807639622339764</c:v>
                </c:pt>
                <c:pt idx="378">
                  <c:v>2.3785571683622212E-3</c:v>
                </c:pt>
                <c:pt idx="379">
                  <c:v>357.83978553913505</c:v>
                </c:pt>
                <c:pt idx="380">
                  <c:v>1.1393647944181409</c:v>
                </c:pt>
                <c:pt idx="381">
                  <c:v>1.3174647662157627E-2</c:v>
                </c:pt>
                <c:pt idx="382">
                  <c:v>9.3096685881245662</c:v>
                </c:pt>
                <c:pt idx="383">
                  <c:v>108.06075325907361</c:v>
                </c:pt>
                <c:pt idx="384">
                  <c:v>103.04344924960519</c:v>
                </c:pt>
                <c:pt idx="385">
                  <c:v>43.282847214803674</c:v>
                </c:pt>
                <c:pt idx="386">
                  <c:v>0.16270269225957645</c:v>
                </c:pt>
                <c:pt idx="387">
                  <c:v>26.247605569054208</c:v>
                </c:pt>
                <c:pt idx="388">
                  <c:v>4.0007227582799318</c:v>
                </c:pt>
                <c:pt idx="389">
                  <c:v>12.432414381196516</c:v>
                </c:pt>
                <c:pt idx="390">
                  <c:v>38.283321520125604</c:v>
                </c:pt>
                <c:pt idx="391">
                  <c:v>6.4547949882413151</c:v>
                </c:pt>
                <c:pt idx="392">
                  <c:v>34.235455381810134</c:v>
                </c:pt>
                <c:pt idx="393">
                  <c:v>69.052404264938616</c:v>
                </c:pt>
                <c:pt idx="394">
                  <c:v>0.9839608522936647</c:v>
                </c:pt>
                <c:pt idx="395">
                  <c:v>128.94009321958103</c:v>
                </c:pt>
                <c:pt idx="396">
                  <c:v>7.940998315432326</c:v>
                </c:pt>
                <c:pt idx="397">
                  <c:v>13.716548757239826</c:v>
                </c:pt>
                <c:pt idx="398">
                  <c:v>63.500517649008408</c:v>
                </c:pt>
                <c:pt idx="399">
                  <c:v>437.15251936597252</c:v>
                </c:pt>
                <c:pt idx="400">
                  <c:v>122.87428350590898</c:v>
                </c:pt>
                <c:pt idx="401">
                  <c:v>7.9802008618440432</c:v>
                </c:pt>
                <c:pt idx="402">
                  <c:v>23.437033881806627</c:v>
                </c:pt>
                <c:pt idx="403">
                  <c:v>16.272118929132503</c:v>
                </c:pt>
                <c:pt idx="404">
                  <c:v>2.4061442053536757E-2</c:v>
                </c:pt>
                <c:pt idx="405">
                  <c:v>9.8439044934259083</c:v>
                </c:pt>
                <c:pt idx="406">
                  <c:v>46.25189354587755</c:v>
                </c:pt>
                <c:pt idx="407">
                  <c:v>13.573613121398035</c:v>
                </c:pt>
                <c:pt idx="408">
                  <c:v>94.797549732019036</c:v>
                </c:pt>
                <c:pt idx="409">
                  <c:v>41.923923899620263</c:v>
                </c:pt>
                <c:pt idx="410">
                  <c:v>1.7174603262323376</c:v>
                </c:pt>
                <c:pt idx="411">
                  <c:v>47.441171235143528</c:v>
                </c:pt>
                <c:pt idx="412">
                  <c:v>10.340928804845834</c:v>
                </c:pt>
                <c:pt idx="413">
                  <c:v>20.620967689270778</c:v>
                </c:pt>
                <c:pt idx="414">
                  <c:v>9.5027775542164701</c:v>
                </c:pt>
                <c:pt idx="415">
                  <c:v>76.097416883103676</c:v>
                </c:pt>
                <c:pt idx="416">
                  <c:v>25.472935968752537</c:v>
                </c:pt>
                <c:pt idx="417">
                  <c:v>3.8635617159770397</c:v>
                </c:pt>
                <c:pt idx="418">
                  <c:v>29.585243852803487</c:v>
                </c:pt>
                <c:pt idx="419">
                  <c:v>0.40647505274887197</c:v>
                </c:pt>
                <c:pt idx="420">
                  <c:v>45.680007160673405</c:v>
                </c:pt>
                <c:pt idx="421">
                  <c:v>13.336994385626859</c:v>
                </c:pt>
                <c:pt idx="422">
                  <c:v>9.1857806209614346</c:v>
                </c:pt>
                <c:pt idx="423">
                  <c:v>26.021501187602979</c:v>
                </c:pt>
                <c:pt idx="424">
                  <c:v>1.7499193184139163</c:v>
                </c:pt>
                <c:pt idx="425">
                  <c:v>6.2616846349216138</c:v>
                </c:pt>
                <c:pt idx="426">
                  <c:v>7.2814628788015071E-3</c:v>
                </c:pt>
                <c:pt idx="427">
                  <c:v>2.0112759685898207</c:v>
                </c:pt>
                <c:pt idx="428">
                  <c:v>51.089294376856493</c:v>
                </c:pt>
                <c:pt idx="429">
                  <c:v>63.747870649947735</c:v>
                </c:pt>
                <c:pt idx="430">
                  <c:v>47.118655228751308</c:v>
                </c:pt>
                <c:pt idx="431">
                  <c:v>0.29207204287367083</c:v>
                </c:pt>
                <c:pt idx="432">
                  <c:v>18.390146971735547</c:v>
                </c:pt>
                <c:pt idx="433">
                  <c:v>53.396166153319648</c:v>
                </c:pt>
                <c:pt idx="434">
                  <c:v>24.374650422172721</c:v>
                </c:pt>
                <c:pt idx="435">
                  <c:v>1.2720331879270541</c:v>
                </c:pt>
                <c:pt idx="436">
                  <c:v>126.86874293962202</c:v>
                </c:pt>
                <c:pt idx="437">
                  <c:v>2.9969024687695622</c:v>
                </c:pt>
                <c:pt idx="438">
                  <c:v>3.8380707221938568</c:v>
                </c:pt>
                <c:pt idx="439">
                  <c:v>33.097279099431837</c:v>
                </c:pt>
                <c:pt idx="440">
                  <c:v>2.8761229449345813</c:v>
                </c:pt>
                <c:pt idx="441">
                  <c:v>18.321964697490866</c:v>
                </c:pt>
                <c:pt idx="442">
                  <c:v>25.646101390400929</c:v>
                </c:pt>
                <c:pt idx="443">
                  <c:v>1.6589130243074146</c:v>
                </c:pt>
                <c:pt idx="444">
                  <c:v>2.6597851726781818</c:v>
                </c:pt>
                <c:pt idx="445">
                  <c:v>0.15560702750878666</c:v>
                </c:pt>
                <c:pt idx="446">
                  <c:v>5.7765208996514203E-2</c:v>
                </c:pt>
                <c:pt idx="447">
                  <c:v>1.8593821240220382E-2</c:v>
                </c:pt>
                <c:pt idx="448">
                  <c:v>81.233111233623831</c:v>
                </c:pt>
                <c:pt idx="449">
                  <c:v>2.2504407825418977</c:v>
                </c:pt>
                <c:pt idx="450">
                  <c:v>2.2092151886154952</c:v>
                </c:pt>
                <c:pt idx="451">
                  <c:v>115.12086780814914</c:v>
                </c:pt>
                <c:pt idx="452">
                  <c:v>5.4953310571538099</c:v>
                </c:pt>
                <c:pt idx="453">
                  <c:v>3.5730528884931848E-2</c:v>
                </c:pt>
                <c:pt idx="454">
                  <c:v>1.9766914272565808</c:v>
                </c:pt>
                <c:pt idx="455">
                  <c:v>5.1838358028056515</c:v>
                </c:pt>
                <c:pt idx="456">
                  <c:v>39.24788456493539</c:v>
                </c:pt>
                <c:pt idx="457">
                  <c:v>72.849458624735689</c:v>
                </c:pt>
                <c:pt idx="458">
                  <c:v>2.2075610949000057</c:v>
                </c:pt>
                <c:pt idx="459">
                  <c:v>3.1120538594687761</c:v>
                </c:pt>
                <c:pt idx="460">
                  <c:v>29.108581548085915</c:v>
                </c:pt>
                <c:pt idx="461">
                  <c:v>0.22304964980608216</c:v>
                </c:pt>
                <c:pt idx="462">
                  <c:v>18.041132607588136</c:v>
                </c:pt>
                <c:pt idx="463">
                  <c:v>5.2853346397429792</c:v>
                </c:pt>
                <c:pt idx="464">
                  <c:v>0.46430883330842315</c:v>
                </c:pt>
                <c:pt idx="465">
                  <c:v>149.90306949873317</c:v>
                </c:pt>
                <c:pt idx="466">
                  <c:v>0.35686861023629918</c:v>
                </c:pt>
                <c:pt idx="467">
                  <c:v>4.57937991698007</c:v>
                </c:pt>
                <c:pt idx="468">
                  <c:v>10.543215280195362</c:v>
                </c:pt>
                <c:pt idx="469">
                  <c:v>12.56606759138158</c:v>
                </c:pt>
                <c:pt idx="470">
                  <c:v>1.34178393686441</c:v>
                </c:pt>
                <c:pt idx="471">
                  <c:v>11.433222719951116</c:v>
                </c:pt>
                <c:pt idx="472">
                  <c:v>1.000961448717929</c:v>
                </c:pt>
                <c:pt idx="473">
                  <c:v>7.7329236109341979</c:v>
                </c:pt>
                <c:pt idx="474">
                  <c:v>9.7280037071362653</c:v>
                </c:pt>
                <c:pt idx="475">
                  <c:v>2.4069472870579234</c:v>
                </c:pt>
                <c:pt idx="476">
                  <c:v>5.8647791963250637E-2</c:v>
                </c:pt>
                <c:pt idx="477">
                  <c:v>31.251985342415693</c:v>
                </c:pt>
                <c:pt idx="478">
                  <c:v>10.861630393660292</c:v>
                </c:pt>
                <c:pt idx="479">
                  <c:v>0.54376727886883391</c:v>
                </c:pt>
                <c:pt idx="480">
                  <c:v>1.3875933968719596</c:v>
                </c:pt>
                <c:pt idx="481">
                  <c:v>10.611377164497755</c:v>
                </c:pt>
                <c:pt idx="482">
                  <c:v>0.1476884929510863</c:v>
                </c:pt>
                <c:pt idx="483">
                  <c:v>1.0838923668298239</c:v>
                </c:pt>
                <c:pt idx="484">
                  <c:v>2.6311980999674525</c:v>
                </c:pt>
                <c:pt idx="485">
                  <c:v>2.7304725499742628</c:v>
                </c:pt>
                <c:pt idx="486">
                  <c:v>20.626929773861363</c:v>
                </c:pt>
                <c:pt idx="487">
                  <c:v>0.3932880558149362</c:v>
                </c:pt>
                <c:pt idx="488">
                  <c:v>0.40409173145852839</c:v>
                </c:pt>
                <c:pt idx="489">
                  <c:v>6.0323870532383372</c:v>
                </c:pt>
                <c:pt idx="490">
                  <c:v>2.4032299126462862</c:v>
                </c:pt>
                <c:pt idx="491">
                  <c:v>4.8844502999384041</c:v>
                </c:pt>
                <c:pt idx="492">
                  <c:v>0.42914283493887773</c:v>
                </c:pt>
                <c:pt idx="493">
                  <c:v>2.4818301456428111</c:v>
                </c:pt>
                <c:pt idx="494">
                  <c:v>66.122009947490611</c:v>
                </c:pt>
                <c:pt idx="495">
                  <c:v>5.5895648759347334E-2</c:v>
                </c:pt>
                <c:pt idx="496">
                  <c:v>8.5086812634642079</c:v>
                </c:pt>
                <c:pt idx="497">
                  <c:v>0.57587045546297344</c:v>
                </c:pt>
                <c:pt idx="498">
                  <c:v>7.5879483590840238</c:v>
                </c:pt>
                <c:pt idx="499">
                  <c:v>6.7849939317074091</c:v>
                </c:pt>
                <c:pt idx="500">
                  <c:v>2.049347837916228</c:v>
                </c:pt>
                <c:pt idx="501">
                  <c:v>0.78911097662954943</c:v>
                </c:pt>
                <c:pt idx="502">
                  <c:v>6.4848161938392837E-2</c:v>
                </c:pt>
                <c:pt idx="503">
                  <c:v>14.81437833769038</c:v>
                </c:pt>
                <c:pt idx="504">
                  <c:v>2.4238872352927623</c:v>
                </c:pt>
                <c:pt idx="505">
                  <c:v>16.127070914793705</c:v>
                </c:pt>
                <c:pt idx="506">
                  <c:v>30.855356981757762</c:v>
                </c:pt>
                <c:pt idx="507">
                  <c:v>1.9981165888071843</c:v>
                </c:pt>
                <c:pt idx="508">
                  <c:v>1.1550619673405329</c:v>
                </c:pt>
                <c:pt idx="509">
                  <c:v>0.16336236182523198</c:v>
                </c:pt>
                <c:pt idx="510">
                  <c:v>3.4429117265705185</c:v>
                </c:pt>
                <c:pt idx="511">
                  <c:v>5.6740017850142328</c:v>
                </c:pt>
                <c:pt idx="512">
                  <c:v>20.75392428049555</c:v>
                </c:pt>
                <c:pt idx="513">
                  <c:v>4.2408204574153991</c:v>
                </c:pt>
                <c:pt idx="514">
                  <c:v>7.6317333002087677</c:v>
                </c:pt>
                <c:pt idx="515">
                  <c:v>1.9216238942670478</c:v>
                </c:pt>
                <c:pt idx="516">
                  <c:v>5.9297039808742316</c:v>
                </c:pt>
                <c:pt idx="517">
                  <c:v>0.67040607631992599</c:v>
                </c:pt>
                <c:pt idx="518">
                  <c:v>4.0720128707740741</c:v>
                </c:pt>
                <c:pt idx="519">
                  <c:v>0.54567983211233162</c:v>
                </c:pt>
                <c:pt idx="520">
                  <c:v>0.80952857947059531</c:v>
                </c:pt>
                <c:pt idx="521">
                  <c:v>3.2573291458060658E-3</c:v>
                </c:pt>
                <c:pt idx="522">
                  <c:v>2.0487633884728251E-2</c:v>
                </c:pt>
                <c:pt idx="523">
                  <c:v>0.17335456992670548</c:v>
                </c:pt>
                <c:pt idx="524">
                  <c:v>151.46093302114832</c:v>
                </c:pt>
                <c:pt idx="525">
                  <c:v>0.21691788937582029</c:v>
                </c:pt>
                <c:pt idx="526">
                  <c:v>12.211620894724573</c:v>
                </c:pt>
                <c:pt idx="527">
                  <c:v>16.446135489289038</c:v>
                </c:pt>
                <c:pt idx="528">
                  <c:v>32.608857417043552</c:v>
                </c:pt>
                <c:pt idx="529">
                  <c:v>6.8663397860737616</c:v>
                </c:pt>
                <c:pt idx="530">
                  <c:v>0.65570854874978668</c:v>
                </c:pt>
                <c:pt idx="531">
                  <c:v>9.7751724917579705E-2</c:v>
                </c:pt>
                <c:pt idx="532">
                  <c:v>9.6786813735064534</c:v>
                </c:pt>
                <c:pt idx="533">
                  <c:v>2.0382373905527548E-4</c:v>
                </c:pt>
                <c:pt idx="534">
                  <c:v>2.6181190433707067E-3</c:v>
                </c:pt>
                <c:pt idx="535">
                  <c:v>1.3656566320780779E-2</c:v>
                </c:pt>
                <c:pt idx="536">
                  <c:v>117.50884834167476</c:v>
                </c:pt>
                <c:pt idx="537">
                  <c:v>11.076274145417118</c:v>
                </c:pt>
                <c:pt idx="538">
                  <c:v>0.9619132965027315</c:v>
                </c:pt>
                <c:pt idx="539">
                  <c:v>3.1801969908555709</c:v>
                </c:pt>
                <c:pt idx="540">
                  <c:v>0.40103731849646335</c:v>
                </c:pt>
                <c:pt idx="541">
                  <c:v>3.0131463805655581</c:v>
                </c:pt>
                <c:pt idx="542">
                  <c:v>10.216317877499334</c:v>
                </c:pt>
                <c:pt idx="543">
                  <c:v>7.9796626607813406E-2</c:v>
                </c:pt>
                <c:pt idx="544">
                  <c:v>45.320228511794916</c:v>
                </c:pt>
                <c:pt idx="545">
                  <c:v>0.12232171841557801</c:v>
                </c:pt>
                <c:pt idx="546">
                  <c:v>20.378774277646247</c:v>
                </c:pt>
                <c:pt idx="547">
                  <c:v>0.3608026986438051</c:v>
                </c:pt>
                <c:pt idx="548">
                  <c:v>1.6180444464009014</c:v>
                </c:pt>
                <c:pt idx="549">
                  <c:v>8.6971717432077664</c:v>
                </c:pt>
                <c:pt idx="550">
                  <c:v>1.8497404875970904</c:v>
                </c:pt>
                <c:pt idx="551">
                  <c:v>0.67404350844707261</c:v>
                </c:pt>
                <c:pt idx="552">
                  <c:v>11.051882240558697</c:v>
                </c:pt>
                <c:pt idx="553">
                  <c:v>0.29755614208775394</c:v>
                </c:pt>
                <c:pt idx="554">
                  <c:v>27.325123421290723</c:v>
                </c:pt>
                <c:pt idx="555">
                  <c:v>5.0303469465840802E-4</c:v>
                </c:pt>
                <c:pt idx="556">
                  <c:v>10.075429304232461</c:v>
                </c:pt>
                <c:pt idx="557">
                  <c:v>0.72744216050370825</c:v>
                </c:pt>
                <c:pt idx="558">
                  <c:v>0.54349479414450674</c:v>
                </c:pt>
                <c:pt idx="559">
                  <c:v>3.1921996660121175</c:v>
                </c:pt>
                <c:pt idx="560">
                  <c:v>19.902822791302789</c:v>
                </c:pt>
                <c:pt idx="561">
                  <c:v>95.787703138700294</c:v>
                </c:pt>
                <c:pt idx="562">
                  <c:v>0.13564377990664722</c:v>
                </c:pt>
                <c:pt idx="563">
                  <c:v>1.9154307926022205</c:v>
                </c:pt>
                <c:pt idx="564">
                  <c:v>3.6604849732381806</c:v>
                </c:pt>
                <c:pt idx="565">
                  <c:v>2.1352043006181929</c:v>
                </c:pt>
                <c:pt idx="566">
                  <c:v>0.22146728921874806</c:v>
                </c:pt>
                <c:pt idx="567">
                  <c:v>24.991102541597563</c:v>
                </c:pt>
                <c:pt idx="568">
                  <c:v>39.068105489134531</c:v>
                </c:pt>
                <c:pt idx="569">
                  <c:v>0.15142382393631501</c:v>
                </c:pt>
                <c:pt idx="570">
                  <c:v>14.884132548270921</c:v>
                </c:pt>
                <c:pt idx="571">
                  <c:v>12.654371638861093</c:v>
                </c:pt>
                <c:pt idx="572">
                  <c:v>1.1030418120926675</c:v>
                </c:pt>
                <c:pt idx="573">
                  <c:v>6.0768412782975283E-2</c:v>
                </c:pt>
                <c:pt idx="574">
                  <c:v>0.53100723548466155</c:v>
                </c:pt>
                <c:pt idx="575">
                  <c:v>27.253859650840333</c:v>
                </c:pt>
                <c:pt idx="576">
                  <c:v>9.5289687679503494</c:v>
                </c:pt>
                <c:pt idx="577">
                  <c:v>0.48085174920527185</c:v>
                </c:pt>
                <c:pt idx="578">
                  <c:v>2.5675727983677681</c:v>
                </c:pt>
                <c:pt idx="579">
                  <c:v>34.002013927535018</c:v>
                </c:pt>
                <c:pt idx="580">
                  <c:v>0.84442789175273814</c:v>
                </c:pt>
                <c:pt idx="581">
                  <c:v>7.2131084983923586</c:v>
                </c:pt>
                <c:pt idx="582">
                  <c:v>3.2226241783041405</c:v>
                </c:pt>
                <c:pt idx="583">
                  <c:v>46.987423857599488</c:v>
                </c:pt>
                <c:pt idx="584">
                  <c:v>20.108195077073471</c:v>
                </c:pt>
                <c:pt idx="585">
                  <c:v>66.948435594268915</c:v>
                </c:pt>
                <c:pt idx="586">
                  <c:v>26.172662131462864</c:v>
                </c:pt>
                <c:pt idx="587">
                  <c:v>9.5689759869821311E-2</c:v>
                </c:pt>
                <c:pt idx="588">
                  <c:v>3.8097854567711376</c:v>
                </c:pt>
                <c:pt idx="589">
                  <c:v>4.7560797961783603</c:v>
                </c:pt>
                <c:pt idx="590">
                  <c:v>22.477817340648969</c:v>
                </c:pt>
                <c:pt idx="591">
                  <c:v>3.9734121759625349</c:v>
                </c:pt>
                <c:pt idx="592">
                  <c:v>13.751511483285153</c:v>
                </c:pt>
                <c:pt idx="593">
                  <c:v>3.1246754672242534</c:v>
                </c:pt>
                <c:pt idx="594">
                  <c:v>2.611389812408782</c:v>
                </c:pt>
                <c:pt idx="595">
                  <c:v>1.6182983943199838</c:v>
                </c:pt>
                <c:pt idx="596">
                  <c:v>0.33164801155959278</c:v>
                </c:pt>
                <c:pt idx="597">
                  <c:v>1.933677139401921</c:v>
                </c:pt>
                <c:pt idx="598">
                  <c:v>2.7206804760110632</c:v>
                </c:pt>
                <c:pt idx="599">
                  <c:v>10.960253149820295</c:v>
                </c:pt>
                <c:pt idx="600">
                  <c:v>3.968743508533417E-2</c:v>
                </c:pt>
                <c:pt idx="601">
                  <c:v>8.5894371825496613E-2</c:v>
                </c:pt>
                <c:pt idx="602">
                  <c:v>0.50289750815204315</c:v>
                </c:pt>
                <c:pt idx="603">
                  <c:v>22.654469893768812</c:v>
                </c:pt>
                <c:pt idx="604">
                  <c:v>1.8471536573169878E-3</c:v>
                </c:pt>
                <c:pt idx="605">
                  <c:v>2.9497692784366736</c:v>
                </c:pt>
                <c:pt idx="606">
                  <c:v>1.6040639052525545</c:v>
                </c:pt>
                <c:pt idx="607">
                  <c:v>4.7945337726763864</c:v>
                </c:pt>
                <c:pt idx="608">
                  <c:v>1.548048908373977</c:v>
                </c:pt>
                <c:pt idx="609">
                  <c:v>0.20459056762453398</c:v>
                </c:pt>
                <c:pt idx="610">
                  <c:v>0.46353902885729659</c:v>
                </c:pt>
                <c:pt idx="611">
                  <c:v>35.659680819196211</c:v>
                </c:pt>
                <c:pt idx="612">
                  <c:v>54.596053916544278</c:v>
                </c:pt>
                <c:pt idx="613">
                  <c:v>5.3820457308213533E-2</c:v>
                </c:pt>
                <c:pt idx="614">
                  <c:v>13.81209204259091</c:v>
                </c:pt>
                <c:pt idx="615">
                  <c:v>8.2484276589095238</c:v>
                </c:pt>
                <c:pt idx="616">
                  <c:v>1.1751423416747695</c:v>
                </c:pt>
                <c:pt idx="617">
                  <c:v>4.3860091339873002E-3</c:v>
                </c:pt>
                <c:pt idx="618">
                  <c:v>1.192593192501819E-3</c:v>
                </c:pt>
                <c:pt idx="619">
                  <c:v>5.9992772907340735</c:v>
                </c:pt>
                <c:pt idx="620">
                  <c:v>0.56612717172060367</c:v>
                </c:pt>
                <c:pt idx="621">
                  <c:v>1.2527381917750572E-2</c:v>
                </c:pt>
                <c:pt idx="622">
                  <c:v>1.1312678953129974E-2</c:v>
                </c:pt>
                <c:pt idx="623">
                  <c:v>15.171000963969266</c:v>
                </c:pt>
                <c:pt idx="624">
                  <c:v>1.6408579721775924</c:v>
                </c:pt>
                <c:pt idx="625">
                  <c:v>1.0768369207927118</c:v>
                </c:pt>
                <c:pt idx="626">
                  <c:v>3.6549090084121305</c:v>
                </c:pt>
                <c:pt idx="627">
                  <c:v>9.5402813673291629</c:v>
                </c:pt>
                <c:pt idx="628">
                  <c:v>0.24743742343358638</c:v>
                </c:pt>
                <c:pt idx="629">
                  <c:v>5.6593567541191374E-2</c:v>
                </c:pt>
                <c:pt idx="630">
                  <c:v>0.77905248214955547</c:v>
                </c:pt>
                <c:pt idx="631">
                  <c:v>12.070751166904589</c:v>
                </c:pt>
                <c:pt idx="632">
                  <c:v>1.593123636563168</c:v>
                </c:pt>
                <c:pt idx="633">
                  <c:v>13.19094116330945</c:v>
                </c:pt>
                <c:pt idx="634">
                  <c:v>1.0225627021826373</c:v>
                </c:pt>
                <c:pt idx="635">
                  <c:v>0.62878622781721172</c:v>
                </c:pt>
                <c:pt idx="636">
                  <c:v>4.2728419379103773E-2</c:v>
                </c:pt>
                <c:pt idx="637">
                  <c:v>2.7578701184905314E-2</c:v>
                </c:pt>
                <c:pt idx="638">
                  <c:v>0.40005855413876917</c:v>
                </c:pt>
                <c:pt idx="639">
                  <c:v>2.6203786655004873</c:v>
                </c:pt>
                <c:pt idx="640">
                  <c:v>4.2334609462044517</c:v>
                </c:pt>
                <c:pt idx="641">
                  <c:v>2.7998649510637866E-2</c:v>
                </c:pt>
                <c:pt idx="642">
                  <c:v>1.567315306357618E-3</c:v>
                </c:pt>
                <c:pt idx="643">
                  <c:v>0.1021368567796541</c:v>
                </c:pt>
                <c:pt idx="644">
                  <c:v>1.7547845758893383</c:v>
                </c:pt>
                <c:pt idx="645">
                  <c:v>0.32271032376055186</c:v>
                </c:pt>
                <c:pt idx="646">
                  <c:v>0.71228974505373099</c:v>
                </c:pt>
                <c:pt idx="647">
                  <c:v>23.938503133204499</c:v>
                </c:pt>
                <c:pt idx="648">
                  <c:v>3.8797720698946908E-2</c:v>
                </c:pt>
                <c:pt idx="649">
                  <c:v>1.0087004109125663E-2</c:v>
                </c:pt>
                <c:pt idx="650">
                  <c:v>0.3336130747421539</c:v>
                </c:pt>
                <c:pt idx="651">
                  <c:v>14.875521506524608</c:v>
                </c:pt>
                <c:pt idx="652">
                  <c:v>0.24637238458897825</c:v>
                </c:pt>
                <c:pt idx="653">
                  <c:v>1.797224935417412E-2</c:v>
                </c:pt>
                <c:pt idx="654">
                  <c:v>2.5719040973809397</c:v>
                </c:pt>
                <c:pt idx="655">
                  <c:v>2.4966095936058935E-3</c:v>
                </c:pt>
                <c:pt idx="656">
                  <c:v>0.24536957187261629</c:v>
                </c:pt>
                <c:pt idx="657">
                  <c:v>2.4041761549710001</c:v>
                </c:pt>
                <c:pt idx="658">
                  <c:v>0.61875282101286844</c:v>
                </c:pt>
                <c:pt idx="659">
                  <c:v>2.3779148557401795E-2</c:v>
                </c:pt>
                <c:pt idx="660">
                  <c:v>7.9865355015120418E-2</c:v>
                </c:pt>
                <c:pt idx="661">
                  <c:v>0.10689610766129995</c:v>
                </c:pt>
                <c:pt idx="662">
                  <c:v>3.9579116081523251E-2</c:v>
                </c:pt>
                <c:pt idx="663">
                  <c:v>9.9091496182025368E-2</c:v>
                </c:pt>
                <c:pt idx="664">
                  <c:v>7.5198986981436636E-2</c:v>
                </c:pt>
                <c:pt idx="665">
                  <c:v>5.4115866008352809</c:v>
                </c:pt>
                <c:pt idx="666">
                  <c:v>1.0043831612365896E-3</c:v>
                </c:pt>
                <c:pt idx="667">
                  <c:v>0.41807188844151105</c:v>
                </c:pt>
                <c:pt idx="668">
                  <c:v>0.20529714059009965</c:v>
                </c:pt>
                <c:pt idx="669">
                  <c:v>4.3438633516450595E-2</c:v>
                </c:pt>
                <c:pt idx="670">
                  <c:v>7.8445162511686192E-2</c:v>
                </c:pt>
                <c:pt idx="671">
                  <c:v>1.2911225119215697</c:v>
                </c:pt>
                <c:pt idx="672">
                  <c:v>5.3381074260930479E-2</c:v>
                </c:pt>
                <c:pt idx="673">
                  <c:v>0.29981087023870134</c:v>
                </c:pt>
                <c:pt idx="674">
                  <c:v>0.87446651660333008</c:v>
                </c:pt>
                <c:pt idx="675">
                  <c:v>1.559223904538982</c:v>
                </c:pt>
                <c:pt idx="676">
                  <c:v>1.2065837023978825</c:v>
                </c:pt>
                <c:pt idx="677">
                  <c:v>0.27366103373442402</c:v>
                </c:pt>
                <c:pt idx="678">
                  <c:v>0.48692117643554389</c:v>
                </c:pt>
                <c:pt idx="679">
                  <c:v>1.2318775814673263E-2</c:v>
                </c:pt>
                <c:pt idx="680">
                  <c:v>6.8177726985113166E-2</c:v>
                </c:pt>
                <c:pt idx="681">
                  <c:v>141.85044590957173</c:v>
                </c:pt>
                <c:pt idx="682">
                  <c:v>2.1236930308738962</c:v>
                </c:pt>
                <c:pt idx="683">
                  <c:v>0.83406474330464264</c:v>
                </c:pt>
                <c:pt idx="684">
                  <c:v>0.86923806948730975</c:v>
                </c:pt>
                <c:pt idx="685">
                  <c:v>0.61181887707637528</c:v>
                </c:pt>
                <c:pt idx="686">
                  <c:v>198.82435201761425</c:v>
                </c:pt>
                <c:pt idx="687">
                  <c:v>137.70245025045682</c:v>
                </c:pt>
                <c:pt idx="688">
                  <c:v>19.577519245264014</c:v>
                </c:pt>
                <c:pt idx="689">
                  <c:v>1.5698418183371998</c:v>
                </c:pt>
                <c:pt idx="690">
                  <c:v>4.0229823312403381</c:v>
                </c:pt>
                <c:pt idx="691">
                  <c:v>203.34354332322255</c:v>
                </c:pt>
                <c:pt idx="692">
                  <c:v>27.226682612994345</c:v>
                </c:pt>
                <c:pt idx="693">
                  <c:v>60.225278718226491</c:v>
                </c:pt>
                <c:pt idx="694">
                  <c:v>14.617617980975389</c:v>
                </c:pt>
                <c:pt idx="695">
                  <c:v>90.607574323187364</c:v>
                </c:pt>
                <c:pt idx="696">
                  <c:v>0.52424786566891801</c:v>
                </c:pt>
                <c:pt idx="697">
                  <c:v>45.365301382226761</c:v>
                </c:pt>
                <c:pt idx="698">
                  <c:v>36.520568881858438</c:v>
                </c:pt>
                <c:pt idx="699">
                  <c:v>2.6072233422519964</c:v>
                </c:pt>
                <c:pt idx="700">
                  <c:v>49.604294303564259</c:v>
                </c:pt>
                <c:pt idx="701">
                  <c:v>2.3979518471750505</c:v>
                </c:pt>
                <c:pt idx="702">
                  <c:v>24.286513332210529</c:v>
                </c:pt>
                <c:pt idx="703">
                  <c:v>11.330030793408765</c:v>
                </c:pt>
                <c:pt idx="704">
                  <c:v>32.93083098163342</c:v>
                </c:pt>
                <c:pt idx="705">
                  <c:v>11.850078833300831</c:v>
                </c:pt>
                <c:pt idx="706">
                  <c:v>1.4405458846290742</c:v>
                </c:pt>
                <c:pt idx="707">
                  <c:v>9.7359485171377447</c:v>
                </c:pt>
                <c:pt idx="708">
                  <c:v>3.4652070036490779</c:v>
                </c:pt>
                <c:pt idx="709">
                  <c:v>2.2141010676226545</c:v>
                </c:pt>
                <c:pt idx="710">
                  <c:v>21.835621699971959</c:v>
                </c:pt>
                <c:pt idx="711">
                  <c:v>2.2800705951043438</c:v>
                </c:pt>
                <c:pt idx="712">
                  <c:v>0.16656748455997847</c:v>
                </c:pt>
                <c:pt idx="713">
                  <c:v>0.15572573467079862</c:v>
                </c:pt>
                <c:pt idx="714">
                  <c:v>62.970432919687447</c:v>
                </c:pt>
                <c:pt idx="715">
                  <c:v>5.0887672353535329</c:v>
                </c:pt>
                <c:pt idx="716">
                  <c:v>19.306887542967218</c:v>
                </c:pt>
                <c:pt idx="717">
                  <c:v>81.516250699817363</c:v>
                </c:pt>
                <c:pt idx="718">
                  <c:v>36.41535490544728</c:v>
                </c:pt>
                <c:pt idx="719">
                  <c:v>1.115163044288646</c:v>
                </c:pt>
                <c:pt idx="720">
                  <c:v>4.9562642424776149</c:v>
                </c:pt>
                <c:pt idx="721">
                  <c:v>5.3375895952956247</c:v>
                </c:pt>
                <c:pt idx="722">
                  <c:v>52.184259028237499</c:v>
                </c:pt>
                <c:pt idx="723">
                  <c:v>0.60680182118685022</c:v>
                </c:pt>
                <c:pt idx="724">
                  <c:v>29.410151234941463</c:v>
                </c:pt>
                <c:pt idx="725">
                  <c:v>55.530129450215334</c:v>
                </c:pt>
                <c:pt idx="726">
                  <c:v>0.53209998363827882</c:v>
                </c:pt>
                <c:pt idx="727">
                  <c:v>3.4570301214971932</c:v>
                </c:pt>
                <c:pt idx="728">
                  <c:v>13.815230531391007</c:v>
                </c:pt>
                <c:pt idx="729">
                  <c:v>0.99284530683551975</c:v>
                </c:pt>
                <c:pt idx="730">
                  <c:v>21.554299362827688</c:v>
                </c:pt>
                <c:pt idx="731">
                  <c:v>8.9029066146689839</c:v>
                </c:pt>
                <c:pt idx="732">
                  <c:v>0.46093408174896167</c:v>
                </c:pt>
                <c:pt idx="733">
                  <c:v>6.5861664139544845E-3</c:v>
                </c:pt>
                <c:pt idx="734">
                  <c:v>31.039726050478684</c:v>
                </c:pt>
                <c:pt idx="735">
                  <c:v>1.3703906207285788</c:v>
                </c:pt>
                <c:pt idx="736">
                  <c:v>3.6323095965420903E-2</c:v>
                </c:pt>
                <c:pt idx="737">
                  <c:v>4.7811521124307057E-5</c:v>
                </c:pt>
                <c:pt idx="738">
                  <c:v>98.762144467460615</c:v>
                </c:pt>
                <c:pt idx="739">
                  <c:v>0.14158185597310488</c:v>
                </c:pt>
                <c:pt idx="740">
                  <c:v>0.17199513801737265</c:v>
                </c:pt>
                <c:pt idx="741">
                  <c:v>12.459460975501285</c:v>
                </c:pt>
                <c:pt idx="742">
                  <c:v>19.608775462665989</c:v>
                </c:pt>
                <c:pt idx="743">
                  <c:v>5.7459434802733895</c:v>
                </c:pt>
                <c:pt idx="744">
                  <c:v>1.6897430499654312E-2</c:v>
                </c:pt>
                <c:pt idx="745">
                  <c:v>2.2402721001839114</c:v>
                </c:pt>
                <c:pt idx="746">
                  <c:v>0.44326223596236941</c:v>
                </c:pt>
                <c:pt idx="747">
                  <c:v>5.6403897186689695</c:v>
                </c:pt>
                <c:pt idx="748">
                  <c:v>18.507307818168975</c:v>
                </c:pt>
                <c:pt idx="749">
                  <c:v>7.3672084229986071E-2</c:v>
                </c:pt>
                <c:pt idx="750">
                  <c:v>1.0399044411502079</c:v>
                </c:pt>
                <c:pt idx="751">
                  <c:v>0.91319364304077244</c:v>
                </c:pt>
                <c:pt idx="752">
                  <c:v>0.33533798065928871</c:v>
                </c:pt>
                <c:pt idx="753">
                  <c:v>3.2203457295837429E-2</c:v>
                </c:pt>
                <c:pt idx="754">
                  <c:v>0.3326761059045763</c:v>
                </c:pt>
                <c:pt idx="755">
                  <c:v>0.90267636985134603</c:v>
                </c:pt>
                <c:pt idx="756">
                  <c:v>11.463717827434754</c:v>
                </c:pt>
                <c:pt idx="757">
                  <c:v>0.94635864346743581</c:v>
                </c:pt>
                <c:pt idx="758">
                  <c:v>2.2135990988237775</c:v>
                </c:pt>
                <c:pt idx="759">
                  <c:v>0.4790056002129125</c:v>
                </c:pt>
                <c:pt idx="760">
                  <c:v>0.35811338173571838</c:v>
                </c:pt>
                <c:pt idx="761">
                  <c:v>4.0738999157825117E-4</c:v>
                </c:pt>
                <c:pt idx="762">
                  <c:v>0.83075989026581543</c:v>
                </c:pt>
                <c:pt idx="763">
                  <c:v>1.3560294659326195E-2</c:v>
                </c:pt>
                <c:pt idx="764">
                  <c:v>4.5120922008671252E-2</c:v>
                </c:pt>
                <c:pt idx="765">
                  <c:v>1.7796569303850234</c:v>
                </c:pt>
                <c:pt idx="766">
                  <c:v>0.23624732866743334</c:v>
                </c:pt>
                <c:pt idx="767">
                  <c:v>51.320154102697948</c:v>
                </c:pt>
                <c:pt idx="768">
                  <c:v>0.24181271631783821</c:v>
                </c:pt>
                <c:pt idx="769">
                  <c:v>7.4082246857511233E-2</c:v>
                </c:pt>
                <c:pt idx="770">
                  <c:v>1.1348156776915701</c:v>
                </c:pt>
                <c:pt idx="771">
                  <c:v>4.0119853387513914E-2</c:v>
                </c:pt>
                <c:pt idx="772">
                  <c:v>6.4795203715039995E-2</c:v>
                </c:pt>
                <c:pt idx="773">
                  <c:v>9.2199140483813155E-2</c:v>
                </c:pt>
                <c:pt idx="774">
                  <c:v>8.0663605426979971E-4</c:v>
                </c:pt>
                <c:pt idx="775">
                  <c:v>0.80242309092703046</c:v>
                </c:pt>
                <c:pt idx="776">
                  <c:v>0.54038291597976018</c:v>
                </c:pt>
                <c:pt idx="777">
                  <c:v>44.092097684478141</c:v>
                </c:pt>
                <c:pt idx="778">
                  <c:v>1.0622457280608562</c:v>
                </c:pt>
                <c:pt idx="779">
                  <c:v>0.12407497314660718</c:v>
                </c:pt>
                <c:pt idx="780">
                  <c:v>0.58065547799027373</c:v>
                </c:pt>
                <c:pt idx="781">
                  <c:v>2.5304232997249589</c:v>
                </c:pt>
                <c:pt idx="782">
                  <c:v>16.387915122190822</c:v>
                </c:pt>
                <c:pt idx="783">
                  <c:v>80.064244070280765</c:v>
                </c:pt>
                <c:pt idx="784">
                  <c:v>1.7625097308831905</c:v>
                </c:pt>
                <c:pt idx="785">
                  <c:v>0.60169656964877738</c:v>
                </c:pt>
                <c:pt idx="786">
                  <c:v>0.14190933299455882</c:v>
                </c:pt>
                <c:pt idx="787">
                  <c:v>0.35976919040349153</c:v>
                </c:pt>
                <c:pt idx="788">
                  <c:v>5.6016406712885623E-2</c:v>
                </c:pt>
                <c:pt idx="789">
                  <c:v>2.6408049637054974E-2</c:v>
                </c:pt>
                <c:pt idx="790">
                  <c:v>0.76610851637761967</c:v>
                </c:pt>
                <c:pt idx="791">
                  <c:v>5.3000666412385158</c:v>
                </c:pt>
                <c:pt idx="792">
                  <c:v>13.792939884977612</c:v>
                </c:pt>
                <c:pt idx="793">
                  <c:v>9.4254352601949962E-2</c:v>
                </c:pt>
                <c:pt idx="794">
                  <c:v>0.11076811546547484</c:v>
                </c:pt>
                <c:pt idx="795">
                  <c:v>0.78455542250598143</c:v>
                </c:pt>
                <c:pt idx="796">
                  <c:v>3.7457605539355625</c:v>
                </c:pt>
                <c:pt idx="797">
                  <c:v>1.1630300481075363E-2</c:v>
                </c:pt>
                <c:pt idx="798">
                  <c:v>1.8645897563686376</c:v>
                </c:pt>
                <c:pt idx="799">
                  <c:v>0.134742551205983</c:v>
                </c:pt>
                <c:pt idx="800">
                  <c:v>0.20234796706826066</c:v>
                </c:pt>
                <c:pt idx="801">
                  <c:v>1.9085337594936441E-2</c:v>
                </c:pt>
                <c:pt idx="802">
                  <c:v>0.98475406325331494</c:v>
                </c:pt>
                <c:pt idx="803">
                  <c:v>6.7290965333349728</c:v>
                </c:pt>
                <c:pt idx="804">
                  <c:v>0.28057258051302036</c:v>
                </c:pt>
                <c:pt idx="805">
                  <c:v>7.2041873238087334E-2</c:v>
                </c:pt>
                <c:pt idx="806">
                  <c:v>0.39875419373251775</c:v>
                </c:pt>
                <c:pt idx="807">
                  <c:v>0.91193684271745246</c:v>
                </c:pt>
                <c:pt idx="808">
                  <c:v>1.9746975077696347</c:v>
                </c:pt>
                <c:pt idx="809">
                  <c:v>1.2813933955782958E-2</c:v>
                </c:pt>
                <c:pt idx="810">
                  <c:v>1.2759148973959329E-3</c:v>
                </c:pt>
                <c:pt idx="811">
                  <c:v>8.1492104667983095E-2</c:v>
                </c:pt>
                <c:pt idx="812">
                  <c:v>2.9459347082056757</c:v>
                </c:pt>
                <c:pt idx="813">
                  <c:v>5.6903047983533413E-2</c:v>
                </c:pt>
                <c:pt idx="814">
                  <c:v>6.2380369070278592</c:v>
                </c:pt>
                <c:pt idx="815">
                  <c:v>1.2749599658875117E-3</c:v>
                </c:pt>
                <c:pt idx="816">
                  <c:v>2.925976021362596</c:v>
                </c:pt>
                <c:pt idx="817">
                  <c:v>2.309234282538021E-2</c:v>
                </c:pt>
                <c:pt idx="818">
                  <c:v>6.7195890277145422E-3</c:v>
                </c:pt>
                <c:pt idx="819">
                  <c:v>0.72300373075511581</c:v>
                </c:pt>
                <c:pt idx="820">
                  <c:v>215.85264855104217</c:v>
                </c:pt>
                <c:pt idx="821">
                  <c:v>56.722039137111722</c:v>
                </c:pt>
                <c:pt idx="822">
                  <c:v>22.634555335760776</c:v>
                </c:pt>
                <c:pt idx="823">
                  <c:v>2.5748455794606753</c:v>
                </c:pt>
                <c:pt idx="824">
                  <c:v>6.0944033014847963E-3</c:v>
                </c:pt>
                <c:pt idx="825">
                  <c:v>8.2271587849401744</c:v>
                </c:pt>
                <c:pt idx="826">
                  <c:v>4.8701203221353522</c:v>
                </c:pt>
                <c:pt idx="827">
                  <c:v>1.1901092691231883</c:v>
                </c:pt>
                <c:pt idx="828">
                  <c:v>1.7956104504875059</c:v>
                </c:pt>
                <c:pt idx="829">
                  <c:v>26.409891532643385</c:v>
                </c:pt>
                <c:pt idx="830">
                  <c:v>0.53397917648959681</c:v>
                </c:pt>
                <c:pt idx="831">
                  <c:v>0.14453649894568824</c:v>
                </c:pt>
                <c:pt idx="832">
                  <c:v>0.24266499154820631</c:v>
                </c:pt>
                <c:pt idx="833">
                  <c:v>2.7647706940456556</c:v>
                </c:pt>
                <c:pt idx="834">
                  <c:v>12.905411850367488</c:v>
                </c:pt>
                <c:pt idx="835">
                  <c:v>0.33514469024271548</c:v>
                </c:pt>
                <c:pt idx="836">
                  <c:v>1.2120298820523212</c:v>
                </c:pt>
                <c:pt idx="837">
                  <c:v>0.18312290683365909</c:v>
                </c:pt>
                <c:pt idx="838">
                  <c:v>1.0451832616441899E-2</c:v>
                </c:pt>
                <c:pt idx="839">
                  <c:v>9.9892105507651155E-4</c:v>
                </c:pt>
                <c:pt idx="840">
                  <c:v>4.4970987345289721</c:v>
                </c:pt>
                <c:pt idx="841">
                  <c:v>11.069743540057402</c:v>
                </c:pt>
                <c:pt idx="842">
                  <c:v>5.8629157382322159</c:v>
                </c:pt>
                <c:pt idx="843">
                  <c:v>0.57345052771049809</c:v>
                </c:pt>
                <c:pt idx="844">
                  <c:v>12.876802099031787</c:v>
                </c:pt>
                <c:pt idx="845">
                  <c:v>1.05584369261129</c:v>
                </c:pt>
                <c:pt idx="846">
                  <c:v>3.7641195871949397E-2</c:v>
                </c:pt>
                <c:pt idx="847">
                  <c:v>0.72940789981767773</c:v>
                </c:pt>
                <c:pt idx="848">
                  <c:v>6.7039610152076774</c:v>
                </c:pt>
                <c:pt idx="849">
                  <c:v>0.18518634728853506</c:v>
                </c:pt>
                <c:pt idx="850">
                  <c:v>6.3744299632155288</c:v>
                </c:pt>
                <c:pt idx="851">
                  <c:v>25.074704753384882</c:v>
                </c:pt>
                <c:pt idx="852">
                  <c:v>0.93415721349239111</c:v>
                </c:pt>
                <c:pt idx="853">
                  <c:v>0.16262603233453365</c:v>
                </c:pt>
                <c:pt idx="854">
                  <c:v>1.3321085409527011</c:v>
                </c:pt>
                <c:pt idx="855">
                  <c:v>11.201862260143812</c:v>
                </c:pt>
                <c:pt idx="856">
                  <c:v>1.8330637056551162E-3</c:v>
                </c:pt>
                <c:pt idx="857">
                  <c:v>9.2474801808146267</c:v>
                </c:pt>
                <c:pt idx="858">
                  <c:v>11.059127305447722</c:v>
                </c:pt>
                <c:pt idx="859">
                  <c:v>110.08839400263372</c:v>
                </c:pt>
                <c:pt idx="860">
                  <c:v>1.6662926415269306</c:v>
                </c:pt>
                <c:pt idx="861">
                  <c:v>151.12296040089223</c:v>
                </c:pt>
                <c:pt idx="862">
                  <c:v>14.542648953295268</c:v>
                </c:pt>
                <c:pt idx="863">
                  <c:v>20.431704646479638</c:v>
                </c:pt>
                <c:pt idx="864">
                  <c:v>6.6861742482769868</c:v>
                </c:pt>
                <c:pt idx="865">
                  <c:v>76.023291152288593</c:v>
                </c:pt>
                <c:pt idx="866">
                  <c:v>1.0751209263385519</c:v>
                </c:pt>
                <c:pt idx="867">
                  <c:v>91.618482899572754</c:v>
                </c:pt>
                <c:pt idx="868">
                  <c:v>0.14188046625800796</c:v>
                </c:pt>
                <c:pt idx="869">
                  <c:v>0.44041578646493773</c:v>
                </c:pt>
                <c:pt idx="870">
                  <c:v>16.409629997577895</c:v>
                </c:pt>
                <c:pt idx="871">
                  <c:v>9.0730425899035172</c:v>
                </c:pt>
                <c:pt idx="872">
                  <c:v>3.4671979127748269</c:v>
                </c:pt>
                <c:pt idx="873">
                  <c:v>4.0976672669801199E-2</c:v>
                </c:pt>
                <c:pt idx="874">
                  <c:v>51.860317614390738</c:v>
                </c:pt>
                <c:pt idx="875">
                  <c:v>3.4301802384414679</c:v>
                </c:pt>
                <c:pt idx="876">
                  <c:v>1.2254682210407006</c:v>
                </c:pt>
                <c:pt idx="877">
                  <c:v>0.30554942768301574</c:v>
                </c:pt>
                <c:pt idx="878">
                  <c:v>27.661579318100177</c:v>
                </c:pt>
                <c:pt idx="879">
                  <c:v>13.436977777349565</c:v>
                </c:pt>
                <c:pt idx="880">
                  <c:v>0.66444363805320683</c:v>
                </c:pt>
                <c:pt idx="881">
                  <c:v>1.7385741766431617</c:v>
                </c:pt>
                <c:pt idx="882">
                  <c:v>7.0287594690496817</c:v>
                </c:pt>
                <c:pt idx="883">
                  <c:v>149.24724065390095</c:v>
                </c:pt>
                <c:pt idx="884">
                  <c:v>9.6600163321415256</c:v>
                </c:pt>
                <c:pt idx="885">
                  <c:v>5.1080193594805025E-4</c:v>
                </c:pt>
                <c:pt idx="886">
                  <c:v>7.397346886322322</c:v>
                </c:pt>
                <c:pt idx="887">
                  <c:v>0.6275864194555697</c:v>
                </c:pt>
                <c:pt idx="888">
                  <c:v>9.9608136232993907</c:v>
                </c:pt>
                <c:pt idx="889">
                  <c:v>14.835739351122086</c:v>
                </c:pt>
                <c:pt idx="890">
                  <c:v>0.20246014953566926</c:v>
                </c:pt>
                <c:pt idx="891">
                  <c:v>8.911261863301176</c:v>
                </c:pt>
                <c:pt idx="892">
                  <c:v>3.6833103928698061</c:v>
                </c:pt>
                <c:pt idx="893">
                  <c:v>12.906688883321115</c:v>
                </c:pt>
                <c:pt idx="894">
                  <c:v>5.6095938700010253</c:v>
                </c:pt>
                <c:pt idx="895">
                  <c:v>5.8223558385416165</c:v>
                </c:pt>
                <c:pt idx="896">
                  <c:v>7.5311125331833439</c:v>
                </c:pt>
                <c:pt idx="897">
                  <c:v>9.1650698838286502</c:v>
                </c:pt>
                <c:pt idx="898">
                  <c:v>5.5521911083413551</c:v>
                </c:pt>
                <c:pt idx="899">
                  <c:v>9.8951672114739022</c:v>
                </c:pt>
                <c:pt idx="900">
                  <c:v>17.40268443731534</c:v>
                </c:pt>
                <c:pt idx="901">
                  <c:v>42.235850922901101</c:v>
                </c:pt>
                <c:pt idx="902">
                  <c:v>10.880630095182315</c:v>
                </c:pt>
                <c:pt idx="903">
                  <c:v>7.8709224719474384E-3</c:v>
                </c:pt>
                <c:pt idx="904">
                  <c:v>29.61185222981003</c:v>
                </c:pt>
                <c:pt idx="905">
                  <c:v>53.912263849158435</c:v>
                </c:pt>
                <c:pt idx="906">
                  <c:v>212.03996209021167</c:v>
                </c:pt>
                <c:pt idx="907">
                  <c:v>176.34295157885731</c:v>
                </c:pt>
                <c:pt idx="908">
                  <c:v>7.3861870077839376</c:v>
                </c:pt>
                <c:pt idx="909">
                  <c:v>32.187731994535078</c:v>
                </c:pt>
                <c:pt idx="910">
                  <c:v>41.28600530668507</c:v>
                </c:pt>
                <c:pt idx="911">
                  <c:v>0.9980676392593737</c:v>
                </c:pt>
                <c:pt idx="912">
                  <c:v>42.532334852123576</c:v>
                </c:pt>
                <c:pt idx="913">
                  <c:v>2.2689966244048798</c:v>
                </c:pt>
                <c:pt idx="914">
                  <c:v>19.839884057124955</c:v>
                </c:pt>
                <c:pt idx="915">
                  <c:v>1.0837029671895075</c:v>
                </c:pt>
                <c:pt idx="916">
                  <c:v>9.1536036842720403</c:v>
                </c:pt>
                <c:pt idx="917">
                  <c:v>45.077373730067471</c:v>
                </c:pt>
                <c:pt idx="918">
                  <c:v>2.9832505322170721</c:v>
                </c:pt>
                <c:pt idx="919">
                  <c:v>25.574619202736731</c:v>
                </c:pt>
                <c:pt idx="920">
                  <c:v>29.683283460309859</c:v>
                </c:pt>
                <c:pt idx="921">
                  <c:v>18.59161976342526</c:v>
                </c:pt>
                <c:pt idx="922">
                  <c:v>46.245104233675214</c:v>
                </c:pt>
                <c:pt idx="923">
                  <c:v>11.039188174002687</c:v>
                </c:pt>
                <c:pt idx="924">
                  <c:v>0.63454255746473287</c:v>
                </c:pt>
                <c:pt idx="925">
                  <c:v>117.59517990948727</c:v>
                </c:pt>
                <c:pt idx="926">
                  <c:v>3.4035959050997571</c:v>
                </c:pt>
                <c:pt idx="927">
                  <c:v>57.114613207473411</c:v>
                </c:pt>
                <c:pt idx="928">
                  <c:v>9.5477777036602582E-2</c:v>
                </c:pt>
                <c:pt idx="929">
                  <c:v>13.46699864861932</c:v>
                </c:pt>
                <c:pt idx="930">
                  <c:v>13.110258527307504</c:v>
                </c:pt>
                <c:pt idx="931">
                  <c:v>8.1739163460964654</c:v>
                </c:pt>
                <c:pt idx="932">
                  <c:v>2.0270857523832286</c:v>
                </c:pt>
                <c:pt idx="933">
                  <c:v>12.154724363792798</c:v>
                </c:pt>
                <c:pt idx="934">
                  <c:v>1.5072875489074766</c:v>
                </c:pt>
                <c:pt idx="935">
                  <c:v>0.41978742683058123</c:v>
                </c:pt>
                <c:pt idx="936">
                  <c:v>11.397840538670623</c:v>
                </c:pt>
                <c:pt idx="937">
                  <c:v>0.29712474845821735</c:v>
                </c:pt>
                <c:pt idx="938">
                  <c:v>0.25408448256221117</c:v>
                </c:pt>
                <c:pt idx="939">
                  <c:v>0.72738572782204658</c:v>
                </c:pt>
                <c:pt idx="940">
                  <c:v>22.353004078979104</c:v>
                </c:pt>
                <c:pt idx="941">
                  <c:v>13.002724149809977</c:v>
                </c:pt>
                <c:pt idx="942">
                  <c:v>6.6185005787420363E-3</c:v>
                </c:pt>
                <c:pt idx="943">
                  <c:v>14.691422405894123</c:v>
                </c:pt>
                <c:pt idx="944">
                  <c:v>1.4420521152074648</c:v>
                </c:pt>
                <c:pt idx="945">
                  <c:v>46.084107092342279</c:v>
                </c:pt>
                <c:pt idx="946">
                  <c:v>9.8806778356214391</c:v>
                </c:pt>
                <c:pt idx="947">
                  <c:v>23.499886426486324</c:v>
                </c:pt>
                <c:pt idx="948">
                  <c:v>3.3710487437585837</c:v>
                </c:pt>
                <c:pt idx="949">
                  <c:v>2.7831831126479383</c:v>
                </c:pt>
                <c:pt idx="950">
                  <c:v>28.037903348099682</c:v>
                </c:pt>
                <c:pt idx="951">
                  <c:v>3.1131387633699186</c:v>
                </c:pt>
                <c:pt idx="952">
                  <c:v>0.94403065289133925</c:v>
                </c:pt>
                <c:pt idx="953">
                  <c:v>21.727146075765223</c:v>
                </c:pt>
                <c:pt idx="954">
                  <c:v>41.856075236347657</c:v>
                </c:pt>
                <c:pt idx="955">
                  <c:v>2.0698212866043924</c:v>
                </c:pt>
                <c:pt idx="956">
                  <c:v>1.0508085594572154</c:v>
                </c:pt>
                <c:pt idx="957">
                  <c:v>8.7559791899950525</c:v>
                </c:pt>
                <c:pt idx="958">
                  <c:v>7.499213438576926</c:v>
                </c:pt>
                <c:pt idx="959">
                  <c:v>7.9536179702752854</c:v>
                </c:pt>
                <c:pt idx="960">
                  <c:v>0.46526267210299771</c:v>
                </c:pt>
                <c:pt idx="961">
                  <c:v>50.672115555478427</c:v>
                </c:pt>
                <c:pt idx="962">
                  <c:v>0.74605697162268336</c:v>
                </c:pt>
                <c:pt idx="963">
                  <c:v>7.5402088653227519</c:v>
                </c:pt>
                <c:pt idx="964">
                  <c:v>11.503718917269918</c:v>
                </c:pt>
                <c:pt idx="965">
                  <c:v>0.52376001856943344</c:v>
                </c:pt>
                <c:pt idx="966">
                  <c:v>6.9028137360314288</c:v>
                </c:pt>
                <c:pt idx="967">
                  <c:v>1.5205163065159353</c:v>
                </c:pt>
                <c:pt idx="968">
                  <c:v>17.474818809285825</c:v>
                </c:pt>
                <c:pt idx="969">
                  <c:v>4.7253371016688535</c:v>
                </c:pt>
                <c:pt idx="970">
                  <c:v>0.68387536633732593</c:v>
                </c:pt>
                <c:pt idx="971">
                  <c:v>0.64968039537803723</c:v>
                </c:pt>
                <c:pt idx="972">
                  <c:v>0.13569459707752407</c:v>
                </c:pt>
                <c:pt idx="973">
                  <c:v>46.669098996976693</c:v>
                </c:pt>
                <c:pt idx="974">
                  <c:v>8.0934860552442132</c:v>
                </c:pt>
                <c:pt idx="975">
                  <c:v>8.8777416951284993E-2</c:v>
                </c:pt>
                <c:pt idx="976">
                  <c:v>1.0190777615627569</c:v>
                </c:pt>
                <c:pt idx="977">
                  <c:v>1.6123895850247034</c:v>
                </c:pt>
                <c:pt idx="978">
                  <c:v>1.0047862949449848</c:v>
                </c:pt>
                <c:pt idx="979">
                  <c:v>1.0619213016153031</c:v>
                </c:pt>
                <c:pt idx="980">
                  <c:v>1.6836965744453156</c:v>
                </c:pt>
                <c:pt idx="981">
                  <c:v>3.2147970817128129</c:v>
                </c:pt>
                <c:pt idx="982">
                  <c:v>0.45683647985184539</c:v>
                </c:pt>
                <c:pt idx="983">
                  <c:v>5.6143685863055071</c:v>
                </c:pt>
                <c:pt idx="984">
                  <c:v>1.1428724158123695</c:v>
                </c:pt>
                <c:pt idx="985">
                  <c:v>0.7691370416383464</c:v>
                </c:pt>
                <c:pt idx="986">
                  <c:v>0.81647341004559337</c:v>
                </c:pt>
                <c:pt idx="987">
                  <c:v>1.3007498639681049E-2</c:v>
                </c:pt>
                <c:pt idx="988">
                  <c:v>0.79742025722788334</c:v>
                </c:pt>
                <c:pt idx="989">
                  <c:v>5.4346461618841303E-2</c:v>
                </c:pt>
                <c:pt idx="990">
                  <c:v>0.53583046381115174</c:v>
                </c:pt>
                <c:pt idx="991">
                  <c:v>2.3616821421950798</c:v>
                </c:pt>
                <c:pt idx="992">
                  <c:v>1.6218370129813129</c:v>
                </c:pt>
                <c:pt idx="993">
                  <c:v>0.54681807423972728</c:v>
                </c:pt>
                <c:pt idx="994">
                  <c:v>9.7121775094345359</c:v>
                </c:pt>
                <c:pt idx="995">
                  <c:v>139.13165097610229</c:v>
                </c:pt>
                <c:pt idx="996">
                  <c:v>0.67115825429112852</c:v>
                </c:pt>
                <c:pt idx="997">
                  <c:v>37.277644113348629</c:v>
                </c:pt>
                <c:pt idx="998">
                  <c:v>3.4525480385577496</c:v>
                </c:pt>
                <c:pt idx="999">
                  <c:v>1.0930180084575685</c:v>
                </c:pt>
                <c:pt idx="1000">
                  <c:v>1.4259583192496776</c:v>
                </c:pt>
                <c:pt idx="1001">
                  <c:v>6.4972384970432655</c:v>
                </c:pt>
                <c:pt idx="1002">
                  <c:v>0.48826782452309714</c:v>
                </c:pt>
                <c:pt idx="1003">
                  <c:v>0.28806063121259412</c:v>
                </c:pt>
                <c:pt idx="1004">
                  <c:v>1.0842318544472749</c:v>
                </c:pt>
                <c:pt idx="1005">
                  <c:v>6.6920468449041016E-4</c:v>
                </c:pt>
                <c:pt idx="1006">
                  <c:v>8.354430962347939E-2</c:v>
                </c:pt>
                <c:pt idx="1007">
                  <c:v>8.0608650413733187</c:v>
                </c:pt>
                <c:pt idx="1008">
                  <c:v>11.349785335151179</c:v>
                </c:pt>
                <c:pt idx="1009">
                  <c:v>0.23002538494123026</c:v>
                </c:pt>
                <c:pt idx="1010">
                  <c:v>22.111419928537682</c:v>
                </c:pt>
                <c:pt idx="1011">
                  <c:v>8.8847308337781147E-3</c:v>
                </c:pt>
                <c:pt idx="1012">
                  <c:v>8.6606041163645848</c:v>
                </c:pt>
                <c:pt idx="1013">
                  <c:v>0.15471847435150035</c:v>
                </c:pt>
                <c:pt idx="1014">
                  <c:v>1.5025534369972933</c:v>
                </c:pt>
                <c:pt idx="1015">
                  <c:v>2.7646701603092483</c:v>
                </c:pt>
                <c:pt idx="1016">
                  <c:v>3.7566551198071689</c:v>
                </c:pt>
                <c:pt idx="1017">
                  <c:v>4.6741025610123872</c:v>
                </c:pt>
                <c:pt idx="1018">
                  <c:v>1.4653098771017332</c:v>
                </c:pt>
                <c:pt idx="1019">
                  <c:v>2.3081435296534005</c:v>
                </c:pt>
                <c:pt idx="1020">
                  <c:v>1.5492831235224026E-2</c:v>
                </c:pt>
                <c:pt idx="1021">
                  <c:v>9.2597512133711604</c:v>
                </c:pt>
                <c:pt idx="1022">
                  <c:v>9.1785111521127324E-3</c:v>
                </c:pt>
                <c:pt idx="1023">
                  <c:v>1.9664376743270759</c:v>
                </c:pt>
                <c:pt idx="1024">
                  <c:v>73.65867899436293</c:v>
                </c:pt>
                <c:pt idx="1025">
                  <c:v>4.9576891918041412E-2</c:v>
                </c:pt>
                <c:pt idx="1026">
                  <c:v>203.25044878458513</c:v>
                </c:pt>
                <c:pt idx="1027">
                  <c:v>52.165575847132679</c:v>
                </c:pt>
                <c:pt idx="1028">
                  <c:v>11.656376187483962</c:v>
                </c:pt>
                <c:pt idx="1029">
                  <c:v>1.2640521963714888</c:v>
                </c:pt>
                <c:pt idx="1030">
                  <c:v>1.1427624079005149E-5</c:v>
                </c:pt>
                <c:pt idx="1031">
                  <c:v>6.1752010707200293</c:v>
                </c:pt>
                <c:pt idx="1032">
                  <c:v>1.1502204855061646</c:v>
                </c:pt>
                <c:pt idx="1033">
                  <c:v>1.1444202527610332</c:v>
                </c:pt>
                <c:pt idx="1034">
                  <c:v>0.78003473048021332</c:v>
                </c:pt>
                <c:pt idx="1035">
                  <c:v>0.773163086569575</c:v>
                </c:pt>
                <c:pt idx="1036">
                  <c:v>3.1983100128026147</c:v>
                </c:pt>
                <c:pt idx="1037">
                  <c:v>0.3462232506996033</c:v>
                </c:pt>
                <c:pt idx="1038">
                  <c:v>2.3797957474055303E-3</c:v>
                </c:pt>
                <c:pt idx="1039">
                  <c:v>1.4377474446507217</c:v>
                </c:pt>
                <c:pt idx="1040">
                  <c:v>21.904230319713342</c:v>
                </c:pt>
                <c:pt idx="1041">
                  <c:v>2.4429487911084045E-2</c:v>
                </c:pt>
                <c:pt idx="1042">
                  <c:v>9.0326906603177584</c:v>
                </c:pt>
                <c:pt idx="1043">
                  <c:v>17.867162101341041</c:v>
                </c:pt>
                <c:pt idx="1044">
                  <c:v>0.41776043023457737</c:v>
                </c:pt>
                <c:pt idx="1045">
                  <c:v>2.2538574488484255E-2</c:v>
                </c:pt>
                <c:pt idx="1046">
                  <c:v>1.459123084298017</c:v>
                </c:pt>
                <c:pt idx="1047">
                  <c:v>2.9081316964708321</c:v>
                </c:pt>
                <c:pt idx="1048">
                  <c:v>4.7622786310648424E-2</c:v>
                </c:pt>
                <c:pt idx="1049">
                  <c:v>0.49808099275771589</c:v>
                </c:pt>
                <c:pt idx="1050">
                  <c:v>16.152339754935685</c:v>
                </c:pt>
                <c:pt idx="1051">
                  <c:v>0.86969604073099971</c:v>
                </c:pt>
                <c:pt idx="1052">
                  <c:v>0.293992757417535</c:v>
                </c:pt>
                <c:pt idx="1053">
                  <c:v>35.305379486361289</c:v>
                </c:pt>
                <c:pt idx="1054">
                  <c:v>21.842599716320095</c:v>
                </c:pt>
                <c:pt idx="1055">
                  <c:v>0.36594779037493225</c:v>
                </c:pt>
                <c:pt idx="1056">
                  <c:v>14.009921079172614</c:v>
                </c:pt>
                <c:pt idx="1057">
                  <c:v>5.4444919058631029</c:v>
                </c:pt>
                <c:pt idx="1058">
                  <c:v>0.84767984095693061</c:v>
                </c:pt>
                <c:pt idx="1059">
                  <c:v>28.887204665642685</c:v>
                </c:pt>
                <c:pt idx="1060">
                  <c:v>4.0102975314564571</c:v>
                </c:pt>
                <c:pt idx="1061">
                  <c:v>21.073787172405993</c:v>
                </c:pt>
                <c:pt idx="1062">
                  <c:v>5.7941433817389907</c:v>
                </c:pt>
                <c:pt idx="1063">
                  <c:v>4.7430051040875822</c:v>
                </c:pt>
                <c:pt idx="1064">
                  <c:v>0.53024890411781689</c:v>
                </c:pt>
                <c:pt idx="1065">
                  <c:v>8.4136198967094261E-2</c:v>
                </c:pt>
                <c:pt idx="1066">
                  <c:v>2.0180262671101179</c:v>
                </c:pt>
                <c:pt idx="1067">
                  <c:v>6.6097956603878831</c:v>
                </c:pt>
                <c:pt idx="1068">
                  <c:v>2.7371803705562776</c:v>
                </c:pt>
                <c:pt idx="1069">
                  <c:v>1.8538676046970681E-2</c:v>
                </c:pt>
                <c:pt idx="1070">
                  <c:v>0.11304128587564506</c:v>
                </c:pt>
                <c:pt idx="1071">
                  <c:v>9.0003488097758364</c:v>
                </c:pt>
                <c:pt idx="1072">
                  <c:v>1.7534857621079869</c:v>
                </c:pt>
                <c:pt idx="1073">
                  <c:v>0.28906533713615112</c:v>
                </c:pt>
                <c:pt idx="1074">
                  <c:v>1.9629412300494406E-2</c:v>
                </c:pt>
                <c:pt idx="1075">
                  <c:v>0.4257800318979782</c:v>
                </c:pt>
                <c:pt idx="1076">
                  <c:v>4.1753012721983902</c:v>
                </c:pt>
                <c:pt idx="1077">
                  <c:v>0.21632846464159583</c:v>
                </c:pt>
                <c:pt idx="1078">
                  <c:v>10.757391577157215</c:v>
                </c:pt>
                <c:pt idx="1079">
                  <c:v>19.9794476387932</c:v>
                </c:pt>
                <c:pt idx="1080">
                  <c:v>119.15605005079796</c:v>
                </c:pt>
                <c:pt idx="1081">
                  <c:v>7.793458266040977</c:v>
                </c:pt>
                <c:pt idx="1082">
                  <c:v>0.43449700584937101</c:v>
                </c:pt>
                <c:pt idx="1083">
                  <c:v>0.38209097494140309</c:v>
                </c:pt>
                <c:pt idx="1084">
                  <c:v>11.691151696797037</c:v>
                </c:pt>
                <c:pt idx="1085">
                  <c:v>2.4370550910111346</c:v>
                </c:pt>
                <c:pt idx="1086">
                  <c:v>0.4493225578983609</c:v>
                </c:pt>
                <c:pt idx="1087">
                  <c:v>0.12239868093619005</c:v>
                </c:pt>
                <c:pt idx="1088">
                  <c:v>6.2111305774162982E-2</c:v>
                </c:pt>
                <c:pt idx="1089">
                  <c:v>0.30369325522916546</c:v>
                </c:pt>
                <c:pt idx="1090">
                  <c:v>1.1174852157773949</c:v>
                </c:pt>
                <c:pt idx="1091">
                  <c:v>1.3030328445523589</c:v>
                </c:pt>
                <c:pt idx="1092">
                  <c:v>3.5196490260816695</c:v>
                </c:pt>
                <c:pt idx="1093">
                  <c:v>1.3277019676783171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3-45B4-8043-4547E36CA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877599"/>
        <c:axId val="1072393279"/>
      </c:lineChart>
      <c:catAx>
        <c:axId val="27587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93279"/>
        <c:crosses val="autoZero"/>
        <c:auto val="1"/>
        <c:lblAlgn val="ctr"/>
        <c:lblOffset val="100"/>
        <c:noMultiLvlLbl val="0"/>
      </c:catAx>
      <c:valAx>
        <c:axId val="107239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587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'R, r and ACFs'!$W$12</c:f>
          <c:strCache>
            <c:ptCount val="1"/>
            <c:pt idx="0">
              <c:v>ACF_r(t)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'R, r and ACFs'!$W$12</c:f>
              <c:strCache>
                <c:ptCount val="1"/>
                <c:pt idx="0">
                  <c:v>ACF_r(t)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'R, r and ACFs'!$W$13:$W$42</c:f>
              <c:numCache>
                <c:formatCode>General</c:formatCode>
                <c:ptCount val="30"/>
                <c:pt idx="0">
                  <c:v>2.9209185892477706E-3</c:v>
                </c:pt>
                <c:pt idx="1">
                  <c:v>1.3018061980063104E-2</c:v>
                </c:pt>
                <c:pt idx="2">
                  <c:v>9.8367158599867409E-3</c:v>
                </c:pt>
                <c:pt idx="3">
                  <c:v>-2.6184688443356568E-2</c:v>
                </c:pt>
                <c:pt idx="4">
                  <c:v>4.8182422771804956E-2</c:v>
                </c:pt>
                <c:pt idx="5">
                  <c:v>2.8011132192241009E-2</c:v>
                </c:pt>
                <c:pt idx="6">
                  <c:v>-9.6542811012856888E-3</c:v>
                </c:pt>
                <c:pt idx="7">
                  <c:v>1.4775288859754654E-2</c:v>
                </c:pt>
                <c:pt idx="8">
                  <c:v>-1.839431093463598E-2</c:v>
                </c:pt>
                <c:pt idx="9">
                  <c:v>7.1859313751930776E-2</c:v>
                </c:pt>
                <c:pt idx="10">
                  <c:v>1.8946502860060069E-2</c:v>
                </c:pt>
                <c:pt idx="11">
                  <c:v>-9.8461728232298734E-3</c:v>
                </c:pt>
                <c:pt idx="12">
                  <c:v>-2.7183599792723893E-2</c:v>
                </c:pt>
                <c:pt idx="13">
                  <c:v>1.6419415795038332E-4</c:v>
                </c:pt>
                <c:pt idx="14">
                  <c:v>3.8302792670730484E-3</c:v>
                </c:pt>
                <c:pt idx="15">
                  <c:v>6.8774411411285288E-3</c:v>
                </c:pt>
                <c:pt idx="16">
                  <c:v>3.2143004898674374E-2</c:v>
                </c:pt>
                <c:pt idx="17">
                  <c:v>5.3404453090704039E-2</c:v>
                </c:pt>
                <c:pt idx="18">
                  <c:v>5.454899908178211E-2</c:v>
                </c:pt>
                <c:pt idx="19">
                  <c:v>4.1255073471890433E-2</c:v>
                </c:pt>
                <c:pt idx="20">
                  <c:v>-3.3004918971718221E-2</c:v>
                </c:pt>
                <c:pt idx="21">
                  <c:v>-1.9042662761145594E-4</c:v>
                </c:pt>
                <c:pt idx="22">
                  <c:v>-1.1511364162215309E-2</c:v>
                </c:pt>
                <c:pt idx="23">
                  <c:v>-6.6067772694699531E-2</c:v>
                </c:pt>
                <c:pt idx="24">
                  <c:v>5.7645193939932858E-2</c:v>
                </c:pt>
                <c:pt idx="25">
                  <c:v>-4.3659591245547899E-2</c:v>
                </c:pt>
                <c:pt idx="26">
                  <c:v>1.8083398596145304E-2</c:v>
                </c:pt>
                <c:pt idx="27">
                  <c:v>-2.5088359108554652E-2</c:v>
                </c:pt>
                <c:pt idx="28">
                  <c:v>-4.7388153763701417E-2</c:v>
                </c:pt>
                <c:pt idx="29">
                  <c:v>1.4066925374416734E-3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9-49DF-977C-30FB12AF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993760"/>
        <c:axId val="1072341199"/>
      </c:barChart>
      <c:lineChart>
        <c:grouping val="standard"/>
        <c:varyColors val="0"/>
        <c:ser>
          <c:idx val="1"/>
          <c:order val="1"/>
          <c:tx>
            <c:strRef>
              <c:f>'R, r and ACFs'!$X$12</c:f>
              <c:strCache>
                <c:ptCount val="1"/>
                <c:pt idx="0">
                  <c:v>lowerband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ACFs'!$X$13:$X$42</c:f>
              <c:numCache>
                <c:formatCode>General</c:formatCode>
                <c:ptCount val="30"/>
                <c:pt idx="0">
                  <c:v>-5.925696852466554E-2</c:v>
                </c:pt>
                <c:pt idx="1">
                  <c:v>-5.925696852466554E-2</c:v>
                </c:pt>
                <c:pt idx="2">
                  <c:v>-5.925696852466554E-2</c:v>
                </c:pt>
                <c:pt idx="3">
                  <c:v>-5.925696852466554E-2</c:v>
                </c:pt>
                <c:pt idx="4">
                  <c:v>-5.925696852466554E-2</c:v>
                </c:pt>
                <c:pt idx="5">
                  <c:v>-5.925696852466554E-2</c:v>
                </c:pt>
                <c:pt idx="6">
                  <c:v>-5.925696852466554E-2</c:v>
                </c:pt>
                <c:pt idx="7">
                  <c:v>-5.925696852466554E-2</c:v>
                </c:pt>
                <c:pt idx="8">
                  <c:v>-5.925696852466554E-2</c:v>
                </c:pt>
                <c:pt idx="9">
                  <c:v>-5.925696852466554E-2</c:v>
                </c:pt>
                <c:pt idx="10">
                  <c:v>-5.925696852466554E-2</c:v>
                </c:pt>
                <c:pt idx="11">
                  <c:v>-5.925696852466554E-2</c:v>
                </c:pt>
                <c:pt idx="12">
                  <c:v>-5.925696852466554E-2</c:v>
                </c:pt>
                <c:pt idx="13">
                  <c:v>-5.925696852466554E-2</c:v>
                </c:pt>
                <c:pt idx="14">
                  <c:v>-5.925696852466554E-2</c:v>
                </c:pt>
                <c:pt idx="15">
                  <c:v>-5.925696852466554E-2</c:v>
                </c:pt>
                <c:pt idx="16">
                  <c:v>-5.925696852466554E-2</c:v>
                </c:pt>
                <c:pt idx="17">
                  <c:v>-5.925696852466554E-2</c:v>
                </c:pt>
                <c:pt idx="18">
                  <c:v>-5.925696852466554E-2</c:v>
                </c:pt>
                <c:pt idx="19">
                  <c:v>-5.925696852466554E-2</c:v>
                </c:pt>
                <c:pt idx="20">
                  <c:v>-5.925696852466554E-2</c:v>
                </c:pt>
                <c:pt idx="21">
                  <c:v>-5.925696852466554E-2</c:v>
                </c:pt>
                <c:pt idx="22">
                  <c:v>-5.925696852466554E-2</c:v>
                </c:pt>
                <c:pt idx="23">
                  <c:v>-5.925696852466554E-2</c:v>
                </c:pt>
                <c:pt idx="24">
                  <c:v>-5.925696852466554E-2</c:v>
                </c:pt>
                <c:pt idx="25">
                  <c:v>-5.925696852466554E-2</c:v>
                </c:pt>
                <c:pt idx="26">
                  <c:v>-5.925696852466554E-2</c:v>
                </c:pt>
                <c:pt idx="27">
                  <c:v>-5.925696852466554E-2</c:v>
                </c:pt>
                <c:pt idx="28">
                  <c:v>-5.925696852466554E-2</c:v>
                </c:pt>
                <c:pt idx="29">
                  <c:v>-5.925696852466554E-2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9-49DF-977C-30FB12AF3FC1}"/>
            </c:ext>
          </c:extLst>
        </c:ser>
        <c:ser>
          <c:idx val="2"/>
          <c:order val="2"/>
          <c:tx>
            <c:strRef>
              <c:f>'R, r and ACFs'!$Y$12</c:f>
              <c:strCache>
                <c:ptCount val="1"/>
                <c:pt idx="0">
                  <c:v>upperband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ACFs'!$Y$13:$Y$42</c:f>
              <c:numCache>
                <c:formatCode>General</c:formatCode>
                <c:ptCount val="30"/>
                <c:pt idx="0">
                  <c:v>5.925696852466554E-2</c:v>
                </c:pt>
                <c:pt idx="1">
                  <c:v>5.925696852466554E-2</c:v>
                </c:pt>
                <c:pt idx="2">
                  <c:v>5.925696852466554E-2</c:v>
                </c:pt>
                <c:pt idx="3">
                  <c:v>5.925696852466554E-2</c:v>
                </c:pt>
                <c:pt idx="4">
                  <c:v>5.925696852466554E-2</c:v>
                </c:pt>
                <c:pt idx="5">
                  <c:v>5.925696852466554E-2</c:v>
                </c:pt>
                <c:pt idx="6">
                  <c:v>5.925696852466554E-2</c:v>
                </c:pt>
                <c:pt idx="7">
                  <c:v>5.925696852466554E-2</c:v>
                </c:pt>
                <c:pt idx="8">
                  <c:v>5.925696852466554E-2</c:v>
                </c:pt>
                <c:pt idx="9">
                  <c:v>5.925696852466554E-2</c:v>
                </c:pt>
                <c:pt idx="10">
                  <c:v>5.925696852466554E-2</c:v>
                </c:pt>
                <c:pt idx="11">
                  <c:v>5.925696852466554E-2</c:v>
                </c:pt>
                <c:pt idx="12">
                  <c:v>5.925696852466554E-2</c:v>
                </c:pt>
                <c:pt idx="13">
                  <c:v>5.925696852466554E-2</c:v>
                </c:pt>
                <c:pt idx="14">
                  <c:v>5.925696852466554E-2</c:v>
                </c:pt>
                <c:pt idx="15">
                  <c:v>5.925696852466554E-2</c:v>
                </c:pt>
                <c:pt idx="16">
                  <c:v>5.925696852466554E-2</c:v>
                </c:pt>
                <c:pt idx="17">
                  <c:v>5.925696852466554E-2</c:v>
                </c:pt>
                <c:pt idx="18">
                  <c:v>5.925696852466554E-2</c:v>
                </c:pt>
                <c:pt idx="19">
                  <c:v>5.925696852466554E-2</c:v>
                </c:pt>
                <c:pt idx="20">
                  <c:v>5.925696852466554E-2</c:v>
                </c:pt>
                <c:pt idx="21">
                  <c:v>5.925696852466554E-2</c:v>
                </c:pt>
                <c:pt idx="22">
                  <c:v>5.925696852466554E-2</c:v>
                </c:pt>
                <c:pt idx="23">
                  <c:v>5.925696852466554E-2</c:v>
                </c:pt>
                <c:pt idx="24">
                  <c:v>5.925696852466554E-2</c:v>
                </c:pt>
                <c:pt idx="25">
                  <c:v>5.925696852466554E-2</c:v>
                </c:pt>
                <c:pt idx="26">
                  <c:v>5.925696852466554E-2</c:v>
                </c:pt>
                <c:pt idx="27">
                  <c:v>5.925696852466554E-2</c:v>
                </c:pt>
                <c:pt idx="28">
                  <c:v>5.925696852466554E-2</c:v>
                </c:pt>
                <c:pt idx="29">
                  <c:v>5.925696852466554E-2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9-49DF-977C-30FB12AF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993760"/>
        <c:axId val="1072341199"/>
      </c:lineChart>
      <c:catAx>
        <c:axId val="138993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2341199"/>
        <c:crosses val="autoZero"/>
        <c:auto val="1"/>
        <c:lblAlgn val="ctr"/>
        <c:lblOffset val="100"/>
        <c:noMultiLvlLbl val="0"/>
      </c:catAx>
      <c:valAx>
        <c:axId val="107234119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8993760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'R, r and ACFs'!$AB$12</c:f>
          <c:strCache>
            <c:ptCount val="1"/>
            <c:pt idx="0">
              <c:v>ACF_r^2(t)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'R, r and ACFs'!$AB$12</c:f>
              <c:strCache>
                <c:ptCount val="1"/>
                <c:pt idx="0">
                  <c:v>ACF_r^2(t)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'R, r and ACFs'!$AB$13:$AB$42</c:f>
              <c:numCache>
                <c:formatCode>General</c:formatCode>
                <c:ptCount val="30"/>
                <c:pt idx="0">
                  <c:v>0.16706274802568638</c:v>
                </c:pt>
                <c:pt idx="1">
                  <c:v>6.8838547779375939E-2</c:v>
                </c:pt>
                <c:pt idx="2">
                  <c:v>8.7886368062344539E-2</c:v>
                </c:pt>
                <c:pt idx="3">
                  <c:v>0.10152102295866575</c:v>
                </c:pt>
                <c:pt idx="4">
                  <c:v>0.15392302093073937</c:v>
                </c:pt>
                <c:pt idx="5">
                  <c:v>0.10659266863603546</c:v>
                </c:pt>
                <c:pt idx="6">
                  <c:v>3.3084651055041318E-2</c:v>
                </c:pt>
                <c:pt idx="7">
                  <c:v>3.9368400866067514E-2</c:v>
                </c:pt>
                <c:pt idx="8">
                  <c:v>5.809852138535461E-2</c:v>
                </c:pt>
                <c:pt idx="9">
                  <c:v>5.4939990644256531E-2</c:v>
                </c:pt>
                <c:pt idx="10">
                  <c:v>4.1572298213952592E-2</c:v>
                </c:pt>
                <c:pt idx="11">
                  <c:v>4.5967373644369876E-2</c:v>
                </c:pt>
                <c:pt idx="12">
                  <c:v>2.2880149420411822E-2</c:v>
                </c:pt>
                <c:pt idx="13">
                  <c:v>3.9466536179773005E-2</c:v>
                </c:pt>
                <c:pt idx="14">
                  <c:v>6.150055608794594E-2</c:v>
                </c:pt>
                <c:pt idx="15">
                  <c:v>0.13987951549973543</c:v>
                </c:pt>
                <c:pt idx="16">
                  <c:v>2.5889903618654894E-2</c:v>
                </c:pt>
                <c:pt idx="17">
                  <c:v>-1.5224327139592557E-2</c:v>
                </c:pt>
                <c:pt idx="18">
                  <c:v>4.972245469141031E-2</c:v>
                </c:pt>
                <c:pt idx="19">
                  <c:v>9.318997173878725E-2</c:v>
                </c:pt>
                <c:pt idx="20">
                  <c:v>0.10532610315052898</c:v>
                </c:pt>
                <c:pt idx="21">
                  <c:v>8.0112859742890105E-3</c:v>
                </c:pt>
                <c:pt idx="22">
                  <c:v>5.419701207753834E-2</c:v>
                </c:pt>
                <c:pt idx="23">
                  <c:v>7.9065085738339022E-2</c:v>
                </c:pt>
                <c:pt idx="24">
                  <c:v>7.2824068086785085E-2</c:v>
                </c:pt>
                <c:pt idx="25">
                  <c:v>1.2550157499565966E-2</c:v>
                </c:pt>
                <c:pt idx="26">
                  <c:v>3.4580629439400566E-2</c:v>
                </c:pt>
                <c:pt idx="27">
                  <c:v>2.5016442427627614E-2</c:v>
                </c:pt>
                <c:pt idx="28">
                  <c:v>6.4183229712262257E-2</c:v>
                </c:pt>
                <c:pt idx="29">
                  <c:v>3.5524117258570964E-2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7-4811-93FC-4A2E4E5B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36362047"/>
        <c:axId val="1183125087"/>
      </c:barChart>
      <c:lineChart>
        <c:grouping val="standard"/>
        <c:varyColors val="0"/>
        <c:ser>
          <c:idx val="1"/>
          <c:order val="1"/>
          <c:tx>
            <c:strRef>
              <c:f>'R, r and ACFs'!$AC$12</c:f>
              <c:strCache>
                <c:ptCount val="1"/>
                <c:pt idx="0">
                  <c:v>lowerband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ACFs'!$AC$13:$AC$42</c:f>
              <c:numCache>
                <c:formatCode>General</c:formatCode>
                <c:ptCount val="30"/>
                <c:pt idx="0">
                  <c:v>-5.925696852466554E-2</c:v>
                </c:pt>
                <c:pt idx="1">
                  <c:v>-5.925696852466554E-2</c:v>
                </c:pt>
                <c:pt idx="2">
                  <c:v>-5.925696852466554E-2</c:v>
                </c:pt>
                <c:pt idx="3">
                  <c:v>-5.925696852466554E-2</c:v>
                </c:pt>
                <c:pt idx="4">
                  <c:v>-5.925696852466554E-2</c:v>
                </c:pt>
                <c:pt idx="5">
                  <c:v>-5.925696852466554E-2</c:v>
                </c:pt>
                <c:pt idx="6">
                  <c:v>-5.925696852466554E-2</c:v>
                </c:pt>
                <c:pt idx="7">
                  <c:v>-5.925696852466554E-2</c:v>
                </c:pt>
                <c:pt idx="8">
                  <c:v>-5.925696852466554E-2</c:v>
                </c:pt>
                <c:pt idx="9">
                  <c:v>-5.925696852466554E-2</c:v>
                </c:pt>
                <c:pt idx="10">
                  <c:v>-5.925696852466554E-2</c:v>
                </c:pt>
                <c:pt idx="11">
                  <c:v>-5.925696852466554E-2</c:v>
                </c:pt>
                <c:pt idx="12">
                  <c:v>-5.925696852466554E-2</c:v>
                </c:pt>
                <c:pt idx="13">
                  <c:v>-5.925696852466554E-2</c:v>
                </c:pt>
                <c:pt idx="14">
                  <c:v>-5.925696852466554E-2</c:v>
                </c:pt>
                <c:pt idx="15">
                  <c:v>-5.925696852466554E-2</c:v>
                </c:pt>
                <c:pt idx="16">
                  <c:v>-5.925696852466554E-2</c:v>
                </c:pt>
                <c:pt idx="17">
                  <c:v>-5.925696852466554E-2</c:v>
                </c:pt>
                <c:pt idx="18">
                  <c:v>-5.925696852466554E-2</c:v>
                </c:pt>
                <c:pt idx="19">
                  <c:v>-5.925696852466554E-2</c:v>
                </c:pt>
                <c:pt idx="20">
                  <c:v>-5.925696852466554E-2</c:v>
                </c:pt>
                <c:pt idx="21">
                  <c:v>-5.925696852466554E-2</c:v>
                </c:pt>
                <c:pt idx="22">
                  <c:v>-5.925696852466554E-2</c:v>
                </c:pt>
                <c:pt idx="23">
                  <c:v>-5.925696852466554E-2</c:v>
                </c:pt>
                <c:pt idx="24">
                  <c:v>-5.925696852466554E-2</c:v>
                </c:pt>
                <c:pt idx="25">
                  <c:v>-5.925696852466554E-2</c:v>
                </c:pt>
                <c:pt idx="26">
                  <c:v>-5.925696852466554E-2</c:v>
                </c:pt>
                <c:pt idx="27">
                  <c:v>-5.925696852466554E-2</c:v>
                </c:pt>
                <c:pt idx="28">
                  <c:v>-5.925696852466554E-2</c:v>
                </c:pt>
                <c:pt idx="29">
                  <c:v>-5.925696852466554E-2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7-4811-93FC-4A2E4E5B8A55}"/>
            </c:ext>
          </c:extLst>
        </c:ser>
        <c:ser>
          <c:idx val="2"/>
          <c:order val="2"/>
          <c:tx>
            <c:strRef>
              <c:f>'R, r and ACFs'!$AD$12</c:f>
              <c:strCache>
                <c:ptCount val="1"/>
                <c:pt idx="0">
                  <c:v>upperband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'R, r and ACFs'!$AD$13:$AD$42</c:f>
              <c:numCache>
                <c:formatCode>General</c:formatCode>
                <c:ptCount val="30"/>
                <c:pt idx="0">
                  <c:v>5.925696852466554E-2</c:v>
                </c:pt>
                <c:pt idx="1">
                  <c:v>5.925696852466554E-2</c:v>
                </c:pt>
                <c:pt idx="2">
                  <c:v>5.925696852466554E-2</c:v>
                </c:pt>
                <c:pt idx="3">
                  <c:v>5.925696852466554E-2</c:v>
                </c:pt>
                <c:pt idx="4">
                  <c:v>5.925696852466554E-2</c:v>
                </c:pt>
                <c:pt idx="5">
                  <c:v>5.925696852466554E-2</c:v>
                </c:pt>
                <c:pt idx="6">
                  <c:v>5.925696852466554E-2</c:v>
                </c:pt>
                <c:pt idx="7">
                  <c:v>5.925696852466554E-2</c:v>
                </c:pt>
                <c:pt idx="8">
                  <c:v>5.925696852466554E-2</c:v>
                </c:pt>
                <c:pt idx="9">
                  <c:v>5.925696852466554E-2</c:v>
                </c:pt>
                <c:pt idx="10">
                  <c:v>5.925696852466554E-2</c:v>
                </c:pt>
                <c:pt idx="11">
                  <c:v>5.925696852466554E-2</c:v>
                </c:pt>
                <c:pt idx="12">
                  <c:v>5.925696852466554E-2</c:v>
                </c:pt>
                <c:pt idx="13">
                  <c:v>5.925696852466554E-2</c:v>
                </c:pt>
                <c:pt idx="14">
                  <c:v>5.925696852466554E-2</c:v>
                </c:pt>
                <c:pt idx="15">
                  <c:v>5.925696852466554E-2</c:v>
                </c:pt>
                <c:pt idx="16">
                  <c:v>5.925696852466554E-2</c:v>
                </c:pt>
                <c:pt idx="17">
                  <c:v>5.925696852466554E-2</c:v>
                </c:pt>
                <c:pt idx="18">
                  <c:v>5.925696852466554E-2</c:v>
                </c:pt>
                <c:pt idx="19">
                  <c:v>5.925696852466554E-2</c:v>
                </c:pt>
                <c:pt idx="20">
                  <c:v>5.925696852466554E-2</c:v>
                </c:pt>
                <c:pt idx="21">
                  <c:v>5.925696852466554E-2</c:v>
                </c:pt>
                <c:pt idx="22">
                  <c:v>5.925696852466554E-2</c:v>
                </c:pt>
                <c:pt idx="23">
                  <c:v>5.925696852466554E-2</c:v>
                </c:pt>
                <c:pt idx="24">
                  <c:v>5.925696852466554E-2</c:v>
                </c:pt>
                <c:pt idx="25">
                  <c:v>5.925696852466554E-2</c:v>
                </c:pt>
                <c:pt idx="26">
                  <c:v>5.925696852466554E-2</c:v>
                </c:pt>
                <c:pt idx="27">
                  <c:v>5.925696852466554E-2</c:v>
                </c:pt>
                <c:pt idx="28">
                  <c:v>5.925696852466554E-2</c:v>
                </c:pt>
                <c:pt idx="29">
                  <c:v>5.925696852466554E-2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77-4811-93FC-4A2E4E5B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362047"/>
        <c:axId val="1183125087"/>
      </c:lineChart>
      <c:catAx>
        <c:axId val="1236362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3125087"/>
        <c:crosses val="autoZero"/>
        <c:auto val="1"/>
        <c:lblAlgn val="ctr"/>
        <c:lblOffset val="100"/>
        <c:noMultiLvlLbl val="0"/>
      </c:catAx>
      <c:valAx>
        <c:axId val="1183125087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6204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Histogram with Gaussian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'Histograms and JB test'!$C$3:$C$44</c:f>
              <c:numCache>
                <c:formatCode>General</c:formatCode>
                <c:ptCount val="42"/>
                <c:pt idx="0">
                  <c:v>-26.201524176421302</c:v>
                </c:pt>
                <c:pt idx="1">
                  <c:v>-24.878191291686001</c:v>
                </c:pt>
                <c:pt idx="2">
                  <c:v>-23.554858406950601</c:v>
                </c:pt>
                <c:pt idx="3">
                  <c:v>-22.2315255222153</c:v>
                </c:pt>
                <c:pt idx="4">
                  <c:v>-20.908192637479992</c:v>
                </c:pt>
                <c:pt idx="5">
                  <c:v>-19.584859752744666</c:v>
                </c:pt>
                <c:pt idx="6">
                  <c:v>-18.261526868009341</c:v>
                </c:pt>
                <c:pt idx="7">
                  <c:v>-16.938193983274015</c:v>
                </c:pt>
                <c:pt idx="8">
                  <c:v>-15.61486109853869</c:v>
                </c:pt>
                <c:pt idx="9">
                  <c:v>-14.291528213803364</c:v>
                </c:pt>
                <c:pt idx="10">
                  <c:v>-12.968195329068037</c:v>
                </c:pt>
                <c:pt idx="11">
                  <c:v>-11.644862444332711</c:v>
                </c:pt>
                <c:pt idx="12">
                  <c:v>-10.321529559597385</c:v>
                </c:pt>
                <c:pt idx="13">
                  <c:v>-8.9981966748620597</c:v>
                </c:pt>
                <c:pt idx="14">
                  <c:v>-7.674863790126734</c:v>
                </c:pt>
                <c:pt idx="15">
                  <c:v>-6.3515309053914084</c:v>
                </c:pt>
                <c:pt idx="16">
                  <c:v>-5.028198020656081</c:v>
                </c:pt>
                <c:pt idx="17">
                  <c:v>-3.7048651359207554</c:v>
                </c:pt>
                <c:pt idx="18">
                  <c:v>-2.3815322511854298</c:v>
                </c:pt>
                <c:pt idx="19">
                  <c:v>-1.0581993664501042</c:v>
                </c:pt>
                <c:pt idx="20">
                  <c:v>0.26513351828522147</c:v>
                </c:pt>
                <c:pt idx="21">
                  <c:v>1.5884664030205471</c:v>
                </c:pt>
                <c:pt idx="22">
                  <c:v>2.9117992877558727</c:v>
                </c:pt>
                <c:pt idx="23">
                  <c:v>4.2351321724911983</c:v>
                </c:pt>
                <c:pt idx="24">
                  <c:v>5.558465057226524</c:v>
                </c:pt>
                <c:pt idx="25">
                  <c:v>6.8817979419618496</c:v>
                </c:pt>
                <c:pt idx="26">
                  <c:v>8.2051308266971752</c:v>
                </c:pt>
                <c:pt idx="27">
                  <c:v>9.5284637114325008</c:v>
                </c:pt>
                <c:pt idx="28">
                  <c:v>10.85179659616783</c:v>
                </c:pt>
                <c:pt idx="29">
                  <c:v>12.175129480903152</c:v>
                </c:pt>
                <c:pt idx="30">
                  <c:v>13.498462365638481</c:v>
                </c:pt>
                <c:pt idx="31">
                  <c:v>14.821795250373803</c:v>
                </c:pt>
                <c:pt idx="32">
                  <c:v>16.145128135109132</c:v>
                </c:pt>
                <c:pt idx="33">
                  <c:v>17.468461019844455</c:v>
                </c:pt>
                <c:pt idx="34">
                  <c:v>18.791793904579784</c:v>
                </c:pt>
                <c:pt idx="35">
                  <c:v>20.115126789315106</c:v>
                </c:pt>
                <c:pt idx="36">
                  <c:v>21.438459674050435</c:v>
                </c:pt>
                <c:pt idx="37">
                  <c:v>22.7617925587858</c:v>
                </c:pt>
                <c:pt idx="38">
                  <c:v>24.0851254435211</c:v>
                </c:pt>
                <c:pt idx="39">
                  <c:v>25.408458328256401</c:v>
                </c:pt>
                <c:pt idx="40">
                  <c:v>26.731791212991801</c:v>
                </c:pt>
                <c:pt idx="41">
                  <c:v>28.055124097727202</c:v>
                </c:pt>
              </c:numCache>
            </c:numRef>
          </c:cat>
          <c:val>
            <c:numRef>
              <c:f>'Histograms and JB test'!$F$3:$F$44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6.9073835691198368E-4</c:v>
                </c:pt>
                <c:pt idx="5">
                  <c:v>0</c:v>
                </c:pt>
                <c:pt idx="6">
                  <c:v>6.9073835691198368E-4</c:v>
                </c:pt>
                <c:pt idx="7">
                  <c:v>6.9073835691198368E-4</c:v>
                </c:pt>
                <c:pt idx="8">
                  <c:v>0</c:v>
                </c:pt>
                <c:pt idx="9">
                  <c:v>6.9073835691198368E-4</c:v>
                </c:pt>
                <c:pt idx="10">
                  <c:v>4.1444301414719012E-3</c:v>
                </c:pt>
                <c:pt idx="11">
                  <c:v>4.1444301414719012E-3</c:v>
                </c:pt>
                <c:pt idx="12">
                  <c:v>5.5259068552958694E-3</c:v>
                </c:pt>
                <c:pt idx="13">
                  <c:v>4.8351684983838853E-3</c:v>
                </c:pt>
                <c:pt idx="14">
                  <c:v>1.1742552067503723E-2</c:v>
                </c:pt>
                <c:pt idx="15">
                  <c:v>2.0031412350447524E-2</c:v>
                </c:pt>
                <c:pt idx="16">
                  <c:v>1.7959197279711573E-2</c:v>
                </c:pt>
                <c:pt idx="17">
                  <c:v>2.6938795919567358E-2</c:v>
                </c:pt>
                <c:pt idx="18">
                  <c:v>4.6279469913102902E-2</c:v>
                </c:pt>
                <c:pt idx="19">
                  <c:v>7.59812192603182E-2</c:v>
                </c:pt>
                <c:pt idx="20">
                  <c:v>0.16577720565887608</c:v>
                </c:pt>
                <c:pt idx="21">
                  <c:v>0.13883840973930872</c:v>
                </c:pt>
                <c:pt idx="22">
                  <c:v>7.59812192603182E-2</c:v>
                </c:pt>
                <c:pt idx="23">
                  <c:v>5.9403498694430588E-2</c:v>
                </c:pt>
                <c:pt idx="24">
                  <c:v>3.9372086343983065E-2</c:v>
                </c:pt>
                <c:pt idx="25">
                  <c:v>2.1412889064271492E-2</c:v>
                </c:pt>
                <c:pt idx="26">
                  <c:v>1.1742552067503723E-2</c:v>
                </c:pt>
                <c:pt idx="27">
                  <c:v>4.8351684983838853E-3</c:v>
                </c:pt>
                <c:pt idx="28">
                  <c:v>6.9073835691198368E-3</c:v>
                </c:pt>
                <c:pt idx="29">
                  <c:v>2.7629534276479347E-3</c:v>
                </c:pt>
                <c:pt idx="30">
                  <c:v>3.4536917845599184E-3</c:v>
                </c:pt>
                <c:pt idx="31">
                  <c:v>2.0722150707359506E-3</c:v>
                </c:pt>
                <c:pt idx="32">
                  <c:v>6.9073835691198368E-4</c:v>
                </c:pt>
                <c:pt idx="33">
                  <c:v>6.9073835691198368E-4</c:v>
                </c:pt>
                <c:pt idx="34">
                  <c:v>0</c:v>
                </c:pt>
                <c:pt idx="35">
                  <c:v>0</c:v>
                </c:pt>
                <c:pt idx="36">
                  <c:v>6.9073835691198368E-4</c:v>
                </c:pt>
                <c:pt idx="37">
                  <c:v>6.9073835691198368E-4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F-41E8-B1CA-140D33F0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6390367"/>
        <c:axId val="1183165759"/>
      </c:barChart>
      <c:lineChart>
        <c:grouping val="standard"/>
        <c:varyColors val="0"/>
        <c:ser>
          <c:idx val="1"/>
          <c:order val="1"/>
          <c:tx>
            <c:strRef>
              <c:f>'Histograms and JB test'!$G$2</c:f>
              <c:strCache>
                <c:ptCount val="1"/>
                <c:pt idx="0">
                  <c:v>Gęstośc rozkładu normalnego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'Histograms and JB test'!$C$3:$C$44</c:f>
              <c:numCache>
                <c:formatCode>General</c:formatCode>
                <c:ptCount val="42"/>
                <c:pt idx="0">
                  <c:v>-26.201524176421302</c:v>
                </c:pt>
                <c:pt idx="1">
                  <c:v>-24.878191291686001</c:v>
                </c:pt>
                <c:pt idx="2">
                  <c:v>-23.554858406950601</c:v>
                </c:pt>
                <c:pt idx="3">
                  <c:v>-22.2315255222153</c:v>
                </c:pt>
                <c:pt idx="4">
                  <c:v>-20.908192637479992</c:v>
                </c:pt>
                <c:pt idx="5">
                  <c:v>-19.584859752744666</c:v>
                </c:pt>
                <c:pt idx="6">
                  <c:v>-18.261526868009341</c:v>
                </c:pt>
                <c:pt idx="7">
                  <c:v>-16.938193983274015</c:v>
                </c:pt>
                <c:pt idx="8">
                  <c:v>-15.61486109853869</c:v>
                </c:pt>
                <c:pt idx="9">
                  <c:v>-14.291528213803364</c:v>
                </c:pt>
                <c:pt idx="10">
                  <c:v>-12.968195329068037</c:v>
                </c:pt>
                <c:pt idx="11">
                  <c:v>-11.644862444332711</c:v>
                </c:pt>
                <c:pt idx="12">
                  <c:v>-10.321529559597385</c:v>
                </c:pt>
                <c:pt idx="13">
                  <c:v>-8.9981966748620597</c:v>
                </c:pt>
                <c:pt idx="14">
                  <c:v>-7.674863790126734</c:v>
                </c:pt>
                <c:pt idx="15">
                  <c:v>-6.3515309053914084</c:v>
                </c:pt>
                <c:pt idx="16">
                  <c:v>-5.028198020656081</c:v>
                </c:pt>
                <c:pt idx="17">
                  <c:v>-3.7048651359207554</c:v>
                </c:pt>
                <c:pt idx="18">
                  <c:v>-2.3815322511854298</c:v>
                </c:pt>
                <c:pt idx="19">
                  <c:v>-1.0581993664501042</c:v>
                </c:pt>
                <c:pt idx="20">
                  <c:v>0.26513351828522147</c:v>
                </c:pt>
                <c:pt idx="21">
                  <c:v>1.5884664030205471</c:v>
                </c:pt>
                <c:pt idx="22">
                  <c:v>2.9117992877558727</c:v>
                </c:pt>
                <c:pt idx="23">
                  <c:v>4.2351321724911983</c:v>
                </c:pt>
                <c:pt idx="24">
                  <c:v>5.558465057226524</c:v>
                </c:pt>
                <c:pt idx="25">
                  <c:v>6.8817979419618496</c:v>
                </c:pt>
                <c:pt idx="26">
                  <c:v>8.2051308266971752</c:v>
                </c:pt>
                <c:pt idx="27">
                  <c:v>9.5284637114325008</c:v>
                </c:pt>
                <c:pt idx="28">
                  <c:v>10.85179659616783</c:v>
                </c:pt>
                <c:pt idx="29">
                  <c:v>12.175129480903152</c:v>
                </c:pt>
                <c:pt idx="30">
                  <c:v>13.498462365638481</c:v>
                </c:pt>
                <c:pt idx="31">
                  <c:v>14.821795250373803</c:v>
                </c:pt>
                <c:pt idx="32">
                  <c:v>16.145128135109132</c:v>
                </c:pt>
                <c:pt idx="33">
                  <c:v>17.468461019844455</c:v>
                </c:pt>
                <c:pt idx="34">
                  <c:v>18.791793904579784</c:v>
                </c:pt>
                <c:pt idx="35">
                  <c:v>20.115126789315106</c:v>
                </c:pt>
                <c:pt idx="36">
                  <c:v>21.438459674050435</c:v>
                </c:pt>
                <c:pt idx="37">
                  <c:v>22.7617925587858</c:v>
                </c:pt>
                <c:pt idx="38">
                  <c:v>24.0851254435211</c:v>
                </c:pt>
                <c:pt idx="39">
                  <c:v>25.408458328256401</c:v>
                </c:pt>
                <c:pt idx="40">
                  <c:v>26.731791212991801</c:v>
                </c:pt>
                <c:pt idx="41">
                  <c:v>28.055124097727202</c:v>
                </c:pt>
              </c:numCache>
            </c:numRef>
          </c:cat>
          <c:val>
            <c:numRef>
              <c:f>'Histograms and JB test'!$G$3:$G$44</c:f>
              <c:numCache>
                <c:formatCode>General</c:formatCode>
                <c:ptCount val="42"/>
                <c:pt idx="0">
                  <c:v>6.7151992815352925E-10</c:v>
                </c:pt>
                <c:pt idx="1">
                  <c:v>4.1988452281167669E-9</c:v>
                </c:pt>
                <c:pt idx="2">
                  <c:v>2.389146101713587E-8</c:v>
                </c:pt>
                <c:pt idx="3">
                  <c:v>1.2370789914774239E-7</c:v>
                </c:pt>
                <c:pt idx="4">
                  <c:v>5.8289997334922562E-7</c:v>
                </c:pt>
                <c:pt idx="5">
                  <c:v>2.4993813231720725E-6</c:v>
                </c:pt>
                <c:pt idx="6">
                  <c:v>9.7524309894351933E-6</c:v>
                </c:pt>
                <c:pt idx="7">
                  <c:v>3.4628615829408425E-5</c:v>
                </c:pt>
                <c:pt idx="8">
                  <c:v>1.1189205747209194E-4</c:v>
                </c:pt>
                <c:pt idx="9">
                  <c:v>3.2900709837759679E-4</c:v>
                </c:pt>
                <c:pt idx="10">
                  <c:v>8.8034551737745873E-4</c:v>
                </c:pt>
                <c:pt idx="11">
                  <c:v>2.1435959471365435E-3</c:v>
                </c:pt>
                <c:pt idx="12">
                  <c:v>4.7497918526622227E-3</c:v>
                </c:pt>
                <c:pt idx="13">
                  <c:v>9.5774106723722757E-3</c:v>
                </c:pt>
                <c:pt idx="14">
                  <c:v>1.7573712725164468E-2</c:v>
                </c:pt>
                <c:pt idx="15">
                  <c:v>2.9344101513075836E-2</c:v>
                </c:pt>
                <c:pt idx="16">
                  <c:v>4.4588205175574831E-2</c:v>
                </c:pt>
                <c:pt idx="17">
                  <c:v>6.1653969932244354E-2</c:v>
                </c:pt>
                <c:pt idx="18">
                  <c:v>7.7578965230986993E-2</c:v>
                </c:pt>
                <c:pt idx="19">
                  <c:v>8.883186901701387E-2</c:v>
                </c:pt>
                <c:pt idx="20">
                  <c:v>9.2562589926039759E-2</c:v>
                </c:pt>
                <c:pt idx="21">
                  <c:v>8.7769591435089611E-2</c:v>
                </c:pt>
                <c:pt idx="22">
                  <c:v>7.5734634977848214E-2</c:v>
                </c:pt>
                <c:pt idx="23">
                  <c:v>5.9468485354710859E-2</c:v>
                </c:pt>
                <c:pt idx="24">
                  <c:v>4.249336257022187E-2</c:v>
                </c:pt>
                <c:pt idx="25">
                  <c:v>2.7631038080315466E-2</c:v>
                </c:pt>
                <c:pt idx="26">
                  <c:v>1.6349903163025047E-2</c:v>
                </c:pt>
                <c:pt idx="27">
                  <c:v>8.8038989481267673E-3</c:v>
                </c:pt>
                <c:pt idx="28">
                  <c:v>4.3139667575229764E-3</c:v>
                </c:pt>
                <c:pt idx="29">
                  <c:v>1.9236250336244253E-3</c:v>
                </c:pt>
                <c:pt idx="30">
                  <c:v>7.8055934434879363E-4</c:v>
                </c:pt>
                <c:pt idx="31">
                  <c:v>2.8822610642894849E-4</c:v>
                </c:pt>
                <c:pt idx="32">
                  <c:v>9.6850659800456576E-5</c:v>
                </c:pt>
                <c:pt idx="33">
                  <c:v>2.9615136133051338E-5</c:v>
                </c:pt>
                <c:pt idx="34">
                  <c:v>8.2407504682764667E-6</c:v>
                </c:pt>
                <c:pt idx="35">
                  <c:v>2.0867079718407387E-6</c:v>
                </c:pt>
                <c:pt idx="36">
                  <c:v>4.8083765165053127E-7</c:v>
                </c:pt>
                <c:pt idx="37">
                  <c:v>1.0082706853143976E-7</c:v>
                </c:pt>
                <c:pt idx="38">
                  <c:v>1.9239673363250603E-8</c:v>
                </c:pt>
                <c:pt idx="39">
                  <c:v>3.3408742530666919E-9</c:v>
                </c:pt>
                <c:pt idx="40">
                  <c:v>5.2791553887115185E-10</c:v>
                </c:pt>
                <c:pt idx="41">
                  <c:v>7.5912036437185903E-11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59F-41E8-B1CA-140D33F0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390367"/>
        <c:axId val="1183165759"/>
      </c:lineChart>
      <c:catAx>
        <c:axId val="1236390367"/>
        <c:scaling>
          <c:orientation val="minMax"/>
        </c:scaling>
        <c:delete val="0"/>
        <c:axPos val="b"/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3165759"/>
        <c:crosses val="autoZero"/>
        <c:auto val="1"/>
        <c:lblAlgn val="ctr"/>
        <c:lblOffset val="100"/>
        <c:noMultiLvlLbl val="0"/>
      </c:catAx>
      <c:valAx>
        <c:axId val="118316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9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Histogram without Gaussian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'Histograms and JB test'!$C$3:$C$44</c:f>
              <c:numCache>
                <c:formatCode>General</c:formatCode>
                <c:ptCount val="42"/>
                <c:pt idx="0">
                  <c:v>-26.201524176421302</c:v>
                </c:pt>
                <c:pt idx="1">
                  <c:v>-24.878191291686001</c:v>
                </c:pt>
                <c:pt idx="2">
                  <c:v>-23.554858406950601</c:v>
                </c:pt>
                <c:pt idx="3">
                  <c:v>-22.2315255222153</c:v>
                </c:pt>
                <c:pt idx="4">
                  <c:v>-20.908192637479992</c:v>
                </c:pt>
                <c:pt idx="5">
                  <c:v>-19.584859752744666</c:v>
                </c:pt>
                <c:pt idx="6">
                  <c:v>-18.261526868009341</c:v>
                </c:pt>
                <c:pt idx="7">
                  <c:v>-16.938193983274015</c:v>
                </c:pt>
                <c:pt idx="8">
                  <c:v>-15.61486109853869</c:v>
                </c:pt>
                <c:pt idx="9">
                  <c:v>-14.291528213803364</c:v>
                </c:pt>
                <c:pt idx="10">
                  <c:v>-12.968195329068037</c:v>
                </c:pt>
                <c:pt idx="11">
                  <c:v>-11.644862444332711</c:v>
                </c:pt>
                <c:pt idx="12">
                  <c:v>-10.321529559597385</c:v>
                </c:pt>
                <c:pt idx="13">
                  <c:v>-8.9981966748620597</c:v>
                </c:pt>
                <c:pt idx="14">
                  <c:v>-7.674863790126734</c:v>
                </c:pt>
                <c:pt idx="15">
                  <c:v>-6.3515309053914084</c:v>
                </c:pt>
                <c:pt idx="16">
                  <c:v>-5.028198020656081</c:v>
                </c:pt>
                <c:pt idx="17">
                  <c:v>-3.7048651359207554</c:v>
                </c:pt>
                <c:pt idx="18">
                  <c:v>-2.3815322511854298</c:v>
                </c:pt>
                <c:pt idx="19">
                  <c:v>-1.0581993664501042</c:v>
                </c:pt>
                <c:pt idx="20">
                  <c:v>0.26513351828522147</c:v>
                </c:pt>
                <c:pt idx="21">
                  <c:v>1.5884664030205471</c:v>
                </c:pt>
                <c:pt idx="22">
                  <c:v>2.9117992877558727</c:v>
                </c:pt>
                <c:pt idx="23">
                  <c:v>4.2351321724911983</c:v>
                </c:pt>
                <c:pt idx="24">
                  <c:v>5.558465057226524</c:v>
                </c:pt>
                <c:pt idx="25">
                  <c:v>6.8817979419618496</c:v>
                </c:pt>
                <c:pt idx="26">
                  <c:v>8.2051308266971752</c:v>
                </c:pt>
                <c:pt idx="27">
                  <c:v>9.5284637114325008</c:v>
                </c:pt>
                <c:pt idx="28">
                  <c:v>10.85179659616783</c:v>
                </c:pt>
                <c:pt idx="29">
                  <c:v>12.175129480903152</c:v>
                </c:pt>
                <c:pt idx="30">
                  <c:v>13.498462365638481</c:v>
                </c:pt>
                <c:pt idx="31">
                  <c:v>14.821795250373803</c:v>
                </c:pt>
                <c:pt idx="32">
                  <c:v>16.145128135109132</c:v>
                </c:pt>
                <c:pt idx="33">
                  <c:v>17.468461019844455</c:v>
                </c:pt>
                <c:pt idx="34">
                  <c:v>18.791793904579784</c:v>
                </c:pt>
                <c:pt idx="35">
                  <c:v>20.115126789315106</c:v>
                </c:pt>
                <c:pt idx="36">
                  <c:v>21.438459674050435</c:v>
                </c:pt>
                <c:pt idx="37">
                  <c:v>22.7617925587858</c:v>
                </c:pt>
                <c:pt idx="38">
                  <c:v>24.0851254435211</c:v>
                </c:pt>
                <c:pt idx="39">
                  <c:v>25.408458328256401</c:v>
                </c:pt>
                <c:pt idx="40">
                  <c:v>26.731791212991801</c:v>
                </c:pt>
                <c:pt idx="41">
                  <c:v>28.055124097727202</c:v>
                </c:pt>
              </c:numCache>
            </c:numRef>
          </c:cat>
          <c:val>
            <c:numRef>
              <c:f>'Histograms and JB test'!$F$3:$F$44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6.9073835691198368E-4</c:v>
                </c:pt>
                <c:pt idx="5">
                  <c:v>0</c:v>
                </c:pt>
                <c:pt idx="6">
                  <c:v>6.9073835691198368E-4</c:v>
                </c:pt>
                <c:pt idx="7">
                  <c:v>6.9073835691198368E-4</c:v>
                </c:pt>
                <c:pt idx="8">
                  <c:v>0</c:v>
                </c:pt>
                <c:pt idx="9">
                  <c:v>6.9073835691198368E-4</c:v>
                </c:pt>
                <c:pt idx="10">
                  <c:v>4.1444301414719012E-3</c:v>
                </c:pt>
                <c:pt idx="11">
                  <c:v>4.1444301414719012E-3</c:v>
                </c:pt>
                <c:pt idx="12">
                  <c:v>5.5259068552958694E-3</c:v>
                </c:pt>
                <c:pt idx="13">
                  <c:v>4.8351684983838853E-3</c:v>
                </c:pt>
                <c:pt idx="14">
                  <c:v>1.1742552067503723E-2</c:v>
                </c:pt>
                <c:pt idx="15">
                  <c:v>2.0031412350447524E-2</c:v>
                </c:pt>
                <c:pt idx="16">
                  <c:v>1.7959197279711573E-2</c:v>
                </c:pt>
                <c:pt idx="17">
                  <c:v>2.6938795919567358E-2</c:v>
                </c:pt>
                <c:pt idx="18">
                  <c:v>4.6279469913102902E-2</c:v>
                </c:pt>
                <c:pt idx="19">
                  <c:v>7.59812192603182E-2</c:v>
                </c:pt>
                <c:pt idx="20">
                  <c:v>0.16577720565887608</c:v>
                </c:pt>
                <c:pt idx="21">
                  <c:v>0.13883840973930872</c:v>
                </c:pt>
                <c:pt idx="22">
                  <c:v>7.59812192603182E-2</c:v>
                </c:pt>
                <c:pt idx="23">
                  <c:v>5.9403498694430588E-2</c:v>
                </c:pt>
                <c:pt idx="24">
                  <c:v>3.9372086343983065E-2</c:v>
                </c:pt>
                <c:pt idx="25">
                  <c:v>2.1412889064271492E-2</c:v>
                </c:pt>
                <c:pt idx="26">
                  <c:v>1.1742552067503723E-2</c:v>
                </c:pt>
                <c:pt idx="27">
                  <c:v>4.8351684983838853E-3</c:v>
                </c:pt>
                <c:pt idx="28">
                  <c:v>6.9073835691198368E-3</c:v>
                </c:pt>
                <c:pt idx="29">
                  <c:v>2.7629534276479347E-3</c:v>
                </c:pt>
                <c:pt idx="30">
                  <c:v>3.4536917845599184E-3</c:v>
                </c:pt>
                <c:pt idx="31">
                  <c:v>2.0722150707359506E-3</c:v>
                </c:pt>
                <c:pt idx="32">
                  <c:v>6.9073835691198368E-4</c:v>
                </c:pt>
                <c:pt idx="33">
                  <c:v>6.9073835691198368E-4</c:v>
                </c:pt>
                <c:pt idx="34">
                  <c:v>0</c:v>
                </c:pt>
                <c:pt idx="35">
                  <c:v>0</c:v>
                </c:pt>
                <c:pt idx="36">
                  <c:v>6.9073835691198368E-4</c:v>
                </c:pt>
                <c:pt idx="37">
                  <c:v>6.9073835691198368E-4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8-4543-9215-BC8CA2716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36390367"/>
        <c:axId val="1183165759"/>
      </c:barChart>
      <c:catAx>
        <c:axId val="1236390367"/>
        <c:scaling>
          <c:orientation val="minMax"/>
        </c:scaling>
        <c:delete val="0"/>
        <c:axPos val="b"/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3165759"/>
        <c:crosses val="autoZero"/>
        <c:auto val="1"/>
        <c:lblAlgn val="ctr"/>
        <c:lblOffset val="100"/>
        <c:noMultiLvlLbl val="0"/>
      </c:catAx>
      <c:valAx>
        <c:axId val="118316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3639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y(t) vs h(t)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'AR(0) - GARCH(1,1) - Solver'!$N$11</c:f>
              <c:strCache>
                <c:ptCount val="1"/>
                <c:pt idx="0">
                  <c:v>Pierwiastek h(t)</c:v>
                </c:pt>
              </c:strCache>
            </c:strRef>
          </c:tx>
          <c:spPr>
            <a:ln w="317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'AR(0) - GARCH(1,1) - Solver'!$N$12:$N$1104</c:f>
              <c:numCache>
                <c:formatCode>General</c:formatCode>
                <c:ptCount val="1093"/>
                <c:pt idx="0">
                  <c:v>2.2855569016252559</c:v>
                </c:pt>
                <c:pt idx="1">
                  <c:v>2.4344063428408282</c:v>
                </c:pt>
                <c:pt idx="2">
                  <c:v>4.0738913311638472</c:v>
                </c:pt>
                <c:pt idx="3">
                  <c:v>6.1585286746340131</c:v>
                </c:pt>
                <c:pt idx="4">
                  <c:v>6.8198829045693525</c:v>
                </c:pt>
                <c:pt idx="5">
                  <c:v>6.1931968833270288</c:v>
                </c:pt>
                <c:pt idx="6">
                  <c:v>5.6631683005184534</c:v>
                </c:pt>
                <c:pt idx="7">
                  <c:v>5.1895882665298965</c:v>
                </c:pt>
                <c:pt idx="8">
                  <c:v>4.7825200544480726</c:v>
                </c:pt>
                <c:pt idx="9">
                  <c:v>6.6342604058373578</c:v>
                </c:pt>
                <c:pt idx="10">
                  <c:v>6.1177051998549246</c:v>
                </c:pt>
                <c:pt idx="11">
                  <c:v>5.6120089418129693</c:v>
                </c:pt>
                <c:pt idx="12">
                  <c:v>5.1515601280768557</c:v>
                </c:pt>
                <c:pt idx="13">
                  <c:v>4.7481548481129856</c:v>
                </c:pt>
                <c:pt idx="14">
                  <c:v>4.4077999012958413</c:v>
                </c:pt>
                <c:pt idx="15">
                  <c:v>5.008453602114777</c:v>
                </c:pt>
                <c:pt idx="16">
                  <c:v>4.7611948152226891</c:v>
                </c:pt>
                <c:pt idx="17">
                  <c:v>4.4972049326430952</c:v>
                </c:pt>
                <c:pt idx="18">
                  <c:v>4.1912076256667099</c:v>
                </c:pt>
                <c:pt idx="19">
                  <c:v>4.0507572068327979</c:v>
                </c:pt>
                <c:pt idx="20">
                  <c:v>3.812389871950165</c:v>
                </c:pt>
                <c:pt idx="21">
                  <c:v>3.6119445627720324</c:v>
                </c:pt>
                <c:pt idx="22">
                  <c:v>3.6179587848257397</c:v>
                </c:pt>
                <c:pt idx="23">
                  <c:v>3.4497219946886282</c:v>
                </c:pt>
                <c:pt idx="24">
                  <c:v>3.3971493163113236</c:v>
                </c:pt>
                <c:pt idx="25">
                  <c:v>3.2674319451025546</c:v>
                </c:pt>
                <c:pt idx="26">
                  <c:v>3.1608027874210607</c:v>
                </c:pt>
                <c:pt idx="27">
                  <c:v>3.07998951859321</c:v>
                </c:pt>
                <c:pt idx="28">
                  <c:v>3.0137500316212509</c:v>
                </c:pt>
                <c:pt idx="29">
                  <c:v>3.3589792161945953</c:v>
                </c:pt>
                <c:pt idx="30">
                  <c:v>3.2830503864701197</c:v>
                </c:pt>
                <c:pt idx="31">
                  <c:v>3.2506676388283404</c:v>
                </c:pt>
                <c:pt idx="32">
                  <c:v>3.1579687770866642</c:v>
                </c:pt>
                <c:pt idx="33">
                  <c:v>3.1276662781752385</c:v>
                </c:pt>
                <c:pt idx="34">
                  <c:v>3.1015408400179534</c:v>
                </c:pt>
                <c:pt idx="35">
                  <c:v>3.0352490247706059</c:v>
                </c:pt>
                <c:pt idx="36">
                  <c:v>3.0735933134497118</c:v>
                </c:pt>
                <c:pt idx="37">
                  <c:v>3.0064615988783125</c:v>
                </c:pt>
                <c:pt idx="38">
                  <c:v>3.969351064434635</c:v>
                </c:pt>
                <c:pt idx="39">
                  <c:v>3.7918695751978513</c:v>
                </c:pt>
                <c:pt idx="40">
                  <c:v>3.6088886295365672</c:v>
                </c:pt>
                <c:pt idx="41">
                  <c:v>3.4721736676943729</c:v>
                </c:pt>
                <c:pt idx="42">
                  <c:v>3.330127174795892</c:v>
                </c:pt>
                <c:pt idx="43">
                  <c:v>3.2370442935094892</c:v>
                </c:pt>
                <c:pt idx="44">
                  <c:v>3.1362710486154741</c:v>
                </c:pt>
                <c:pt idx="45">
                  <c:v>3.1466746928457909</c:v>
                </c:pt>
                <c:pt idx="46">
                  <c:v>3.1084906600368294</c:v>
                </c:pt>
                <c:pt idx="47">
                  <c:v>3.0314963980891787</c:v>
                </c:pt>
                <c:pt idx="48">
                  <c:v>2.9730544023633869</c:v>
                </c:pt>
                <c:pt idx="49">
                  <c:v>3.0533831114119012</c:v>
                </c:pt>
                <c:pt idx="50">
                  <c:v>3.2420199639045593</c:v>
                </c:pt>
                <c:pt idx="51">
                  <c:v>3.1398934745711888</c:v>
                </c:pt>
                <c:pt idx="52">
                  <c:v>3.408798101547569</c:v>
                </c:pt>
                <c:pt idx="53">
                  <c:v>3.2778810554994839</c:v>
                </c:pt>
                <c:pt idx="54">
                  <c:v>3.2853936941340756</c:v>
                </c:pt>
                <c:pt idx="55">
                  <c:v>3.2364070628661556</c:v>
                </c:pt>
                <c:pt idx="56">
                  <c:v>3.1687384421990834</c:v>
                </c:pt>
                <c:pt idx="57">
                  <c:v>3.0803091481435851</c:v>
                </c:pt>
                <c:pt idx="58">
                  <c:v>3.1435795657923835</c:v>
                </c:pt>
                <c:pt idx="59">
                  <c:v>3.18105347437921</c:v>
                </c:pt>
                <c:pt idx="60">
                  <c:v>3.171217807162563</c:v>
                </c:pt>
                <c:pt idx="61">
                  <c:v>3.1333643776138405</c:v>
                </c:pt>
                <c:pt idx="62">
                  <c:v>3.0545918885678467</c:v>
                </c:pt>
                <c:pt idx="63">
                  <c:v>2.9894677426707559</c:v>
                </c:pt>
                <c:pt idx="64">
                  <c:v>3.1987885620553116</c:v>
                </c:pt>
                <c:pt idx="65">
                  <c:v>4.0154618139186393</c:v>
                </c:pt>
                <c:pt idx="66">
                  <c:v>3.9886699208630931</c:v>
                </c:pt>
                <c:pt idx="67">
                  <c:v>4.4734084852646374</c:v>
                </c:pt>
                <c:pt idx="68">
                  <c:v>4.6129944110367722</c:v>
                </c:pt>
                <c:pt idx="69">
                  <c:v>4.4733148826528595</c:v>
                </c:pt>
                <c:pt idx="70">
                  <c:v>4.1809815339138749</c:v>
                </c:pt>
                <c:pt idx="71">
                  <c:v>3.9222043374326545</c:v>
                </c:pt>
                <c:pt idx="72">
                  <c:v>3.7111323613795326</c:v>
                </c:pt>
                <c:pt idx="73">
                  <c:v>4.2386344557231892</c:v>
                </c:pt>
                <c:pt idx="74">
                  <c:v>5.0835215389655355</c:v>
                </c:pt>
                <c:pt idx="75">
                  <c:v>5.825385237794519</c:v>
                </c:pt>
                <c:pt idx="76">
                  <c:v>5.604059274147839</c:v>
                </c:pt>
                <c:pt idx="77">
                  <c:v>5.1976681036185601</c:v>
                </c:pt>
                <c:pt idx="78">
                  <c:v>5.3168261277811615</c:v>
                </c:pt>
                <c:pt idx="79">
                  <c:v>5.4921929137713406</c:v>
                </c:pt>
                <c:pt idx="80">
                  <c:v>5.0548731557470079</c:v>
                </c:pt>
                <c:pt idx="81">
                  <c:v>5.7713836417304343</c:v>
                </c:pt>
                <c:pt idx="82">
                  <c:v>5.3618904408652686</c:v>
                </c:pt>
                <c:pt idx="83">
                  <c:v>4.9294086243801445</c:v>
                </c:pt>
                <c:pt idx="84">
                  <c:v>5.227008492966859</c:v>
                </c:pt>
                <c:pt idx="85">
                  <c:v>4.8134769622393074</c:v>
                </c:pt>
                <c:pt idx="86">
                  <c:v>4.4604306601892354</c:v>
                </c:pt>
                <c:pt idx="87">
                  <c:v>4.1616609317604567</c:v>
                </c:pt>
                <c:pt idx="88">
                  <c:v>4.1161993896199389</c:v>
                </c:pt>
                <c:pt idx="89">
                  <c:v>3.8705692622470602</c:v>
                </c:pt>
                <c:pt idx="90">
                  <c:v>3.6733854862872359</c:v>
                </c:pt>
                <c:pt idx="91">
                  <c:v>3.8047048741176162</c:v>
                </c:pt>
                <c:pt idx="92">
                  <c:v>3.6120580544795136</c:v>
                </c:pt>
                <c:pt idx="93">
                  <c:v>3.4691786034353971</c:v>
                </c:pt>
                <c:pt idx="94">
                  <c:v>3.7412648130566968</c:v>
                </c:pt>
                <c:pt idx="95">
                  <c:v>3.552229220467813</c:v>
                </c:pt>
                <c:pt idx="96">
                  <c:v>3.4113129574075867</c:v>
                </c:pt>
                <c:pt idx="97">
                  <c:v>3.3401456270756316</c:v>
                </c:pt>
                <c:pt idx="98">
                  <c:v>3.2203322435740471</c:v>
                </c:pt>
                <c:pt idx="99">
                  <c:v>3.1420813435727752</c:v>
                </c:pt>
                <c:pt idx="100">
                  <c:v>3.0713626122172437</c:v>
                </c:pt>
                <c:pt idx="101">
                  <c:v>3.1970994819751546</c:v>
                </c:pt>
                <c:pt idx="102">
                  <c:v>3.1032550766433267</c:v>
                </c:pt>
                <c:pt idx="103">
                  <c:v>3.0274327003191481</c:v>
                </c:pt>
                <c:pt idx="104">
                  <c:v>2.9659642950311991</c:v>
                </c:pt>
                <c:pt idx="105">
                  <c:v>2.9513015281481185</c:v>
                </c:pt>
                <c:pt idx="106">
                  <c:v>2.9197004587265925</c:v>
                </c:pt>
                <c:pt idx="107">
                  <c:v>2.8866014875335853</c:v>
                </c:pt>
                <c:pt idx="108">
                  <c:v>2.9144631075475242</c:v>
                </c:pt>
                <c:pt idx="109">
                  <c:v>2.8875669806891797</c:v>
                </c:pt>
                <c:pt idx="110">
                  <c:v>2.8677812881061917</c:v>
                </c:pt>
                <c:pt idx="111">
                  <c:v>2.8429437127869677</c:v>
                </c:pt>
                <c:pt idx="112">
                  <c:v>2.818233974004698</c:v>
                </c:pt>
                <c:pt idx="113">
                  <c:v>2.8256339538593123</c:v>
                </c:pt>
                <c:pt idx="114">
                  <c:v>2.8586379232493302</c:v>
                </c:pt>
                <c:pt idx="115">
                  <c:v>3.0650219059896533</c:v>
                </c:pt>
                <c:pt idx="116">
                  <c:v>2.9988580797253945</c:v>
                </c:pt>
                <c:pt idx="117">
                  <c:v>2.9450936664126885</c:v>
                </c:pt>
                <c:pt idx="118">
                  <c:v>2.9208324144124163</c:v>
                </c:pt>
                <c:pt idx="119">
                  <c:v>3.2719753890569918</c:v>
                </c:pt>
                <c:pt idx="120">
                  <c:v>3.2370881326376062</c:v>
                </c:pt>
                <c:pt idx="121">
                  <c:v>3.2595965928283976</c:v>
                </c:pt>
                <c:pt idx="122">
                  <c:v>3.2252986300955229</c:v>
                </c:pt>
                <c:pt idx="123">
                  <c:v>3.1365171381312713</c:v>
                </c:pt>
                <c:pt idx="124">
                  <c:v>3.1580969832408647</c:v>
                </c:pt>
                <c:pt idx="125">
                  <c:v>3.0754713868928025</c:v>
                </c:pt>
                <c:pt idx="126">
                  <c:v>3.7978995374634001</c:v>
                </c:pt>
                <c:pt idx="127">
                  <c:v>3.654821184934256</c:v>
                </c:pt>
                <c:pt idx="128">
                  <c:v>3.6364078506965352</c:v>
                </c:pt>
                <c:pt idx="129">
                  <c:v>3.6845323916931392</c:v>
                </c:pt>
                <c:pt idx="130">
                  <c:v>4.4108014137981595</c:v>
                </c:pt>
                <c:pt idx="131">
                  <c:v>4.3829210231317104</c:v>
                </c:pt>
                <c:pt idx="132">
                  <c:v>4.0938846099321458</c:v>
                </c:pt>
                <c:pt idx="133">
                  <c:v>4.066297333863087</c:v>
                </c:pt>
                <c:pt idx="134">
                  <c:v>3.8418056428044118</c:v>
                </c:pt>
                <c:pt idx="135">
                  <c:v>3.8842319671674792</c:v>
                </c:pt>
                <c:pt idx="136">
                  <c:v>3.9488080218416441</c:v>
                </c:pt>
                <c:pt idx="137">
                  <c:v>3.985189878616866</c:v>
                </c:pt>
                <c:pt idx="138">
                  <c:v>3.9772374659183516</c:v>
                </c:pt>
                <c:pt idx="139">
                  <c:v>3.7497060679916361</c:v>
                </c:pt>
                <c:pt idx="140">
                  <c:v>3.7847736001089496</c:v>
                </c:pt>
                <c:pt idx="141">
                  <c:v>4.2569107433204687</c:v>
                </c:pt>
                <c:pt idx="142">
                  <c:v>4.7001744848882945</c:v>
                </c:pt>
                <c:pt idx="143">
                  <c:v>4.824895938493607</c:v>
                </c:pt>
                <c:pt idx="144">
                  <c:v>4.5781809106850213</c:v>
                </c:pt>
                <c:pt idx="145">
                  <c:v>5.299577199674312</c:v>
                </c:pt>
                <c:pt idx="146">
                  <c:v>5.3430790261165271</c:v>
                </c:pt>
                <c:pt idx="147">
                  <c:v>5.0914601881409185</c:v>
                </c:pt>
                <c:pt idx="148">
                  <c:v>4.8940874541601609</c:v>
                </c:pt>
                <c:pt idx="149">
                  <c:v>4.8226505924937282</c:v>
                </c:pt>
                <c:pt idx="150">
                  <c:v>4.730895418005959</c:v>
                </c:pt>
                <c:pt idx="151">
                  <c:v>4.5195603450830975</c:v>
                </c:pt>
                <c:pt idx="152">
                  <c:v>4.2624805354149968</c:v>
                </c:pt>
                <c:pt idx="153">
                  <c:v>4.0044613147727439</c:v>
                </c:pt>
                <c:pt idx="154">
                  <c:v>4.4457691949562808</c:v>
                </c:pt>
                <c:pt idx="155">
                  <c:v>4.607676286046904</c:v>
                </c:pt>
                <c:pt idx="156">
                  <c:v>4.8519968746021904</c:v>
                </c:pt>
                <c:pt idx="157">
                  <c:v>4.677814662120781</c:v>
                </c:pt>
                <c:pt idx="158">
                  <c:v>4.3440599315078741</c:v>
                </c:pt>
                <c:pt idx="159">
                  <c:v>4.1878677624521794</c:v>
                </c:pt>
                <c:pt idx="160">
                  <c:v>4.0109626874077655</c:v>
                </c:pt>
                <c:pt idx="161">
                  <c:v>5.4673895979047744</c:v>
                </c:pt>
                <c:pt idx="162">
                  <c:v>5.0654989612101593</c:v>
                </c:pt>
                <c:pt idx="163">
                  <c:v>5.7445768304881151</c:v>
                </c:pt>
                <c:pt idx="164">
                  <c:v>5.2742177642618184</c:v>
                </c:pt>
                <c:pt idx="165">
                  <c:v>4.9323896565026137</c:v>
                </c:pt>
                <c:pt idx="166">
                  <c:v>4.9480925083505705</c:v>
                </c:pt>
                <c:pt idx="167">
                  <c:v>4.8422301690504144</c:v>
                </c:pt>
                <c:pt idx="168">
                  <c:v>4.5913792844412704</c:v>
                </c:pt>
                <c:pt idx="169">
                  <c:v>4.605767768387298</c:v>
                </c:pt>
                <c:pt idx="170">
                  <c:v>4.4029209214962179</c:v>
                </c:pt>
                <c:pt idx="171">
                  <c:v>4.1433534330148634</c:v>
                </c:pt>
                <c:pt idx="172">
                  <c:v>3.8949115351155612</c:v>
                </c:pt>
                <c:pt idx="173">
                  <c:v>4.022186887264791</c:v>
                </c:pt>
                <c:pt idx="174">
                  <c:v>3.851941691878038</c:v>
                </c:pt>
                <c:pt idx="175">
                  <c:v>3.8959408181499624</c:v>
                </c:pt>
                <c:pt idx="176">
                  <c:v>4.1207028499054301</c:v>
                </c:pt>
                <c:pt idx="177">
                  <c:v>3.8724532431119059</c:v>
                </c:pt>
                <c:pt idx="178">
                  <c:v>3.6748432871689851</c:v>
                </c:pt>
                <c:pt idx="179">
                  <c:v>3.6712437538903981</c:v>
                </c:pt>
                <c:pt idx="180">
                  <c:v>3.5933338512541222</c:v>
                </c:pt>
                <c:pt idx="181">
                  <c:v>3.7493588647117875</c:v>
                </c:pt>
                <c:pt idx="182">
                  <c:v>3.5862037898780805</c:v>
                </c:pt>
                <c:pt idx="183">
                  <c:v>3.4674609106744771</c:v>
                </c:pt>
                <c:pt idx="184">
                  <c:v>3.3263354956263185</c:v>
                </c:pt>
                <c:pt idx="185">
                  <c:v>3.2170123615962365</c:v>
                </c:pt>
                <c:pt idx="186">
                  <c:v>3.4212473354446922</c:v>
                </c:pt>
                <c:pt idx="187">
                  <c:v>3.350308008159979</c:v>
                </c:pt>
                <c:pt idx="188">
                  <c:v>3.3209272433765578</c:v>
                </c:pt>
                <c:pt idx="189">
                  <c:v>4.0274027137905728</c:v>
                </c:pt>
                <c:pt idx="190">
                  <c:v>3.8070744713431255</c:v>
                </c:pt>
                <c:pt idx="191">
                  <c:v>3.7735667775487349</c:v>
                </c:pt>
                <c:pt idx="192">
                  <c:v>3.6357957002145391</c:v>
                </c:pt>
                <c:pt idx="193">
                  <c:v>3.9919563043525668</c:v>
                </c:pt>
                <c:pt idx="194">
                  <c:v>5.7294589219812568</c:v>
                </c:pt>
                <c:pt idx="195">
                  <c:v>5.3675238596451518</c:v>
                </c:pt>
                <c:pt idx="196">
                  <c:v>7.2420677285820876</c:v>
                </c:pt>
                <c:pt idx="197">
                  <c:v>6.6840456446194318</c:v>
                </c:pt>
                <c:pt idx="198">
                  <c:v>6.1056181444113653</c:v>
                </c:pt>
                <c:pt idx="199">
                  <c:v>5.5718548758485404</c:v>
                </c:pt>
                <c:pt idx="200">
                  <c:v>5.6618281813847142</c:v>
                </c:pt>
                <c:pt idx="201">
                  <c:v>5.5541607287464645</c:v>
                </c:pt>
                <c:pt idx="202">
                  <c:v>5.1994930134085786</c:v>
                </c:pt>
                <c:pt idx="203">
                  <c:v>4.7894470575138008</c:v>
                </c:pt>
                <c:pt idx="204">
                  <c:v>5.0426210861030398</c:v>
                </c:pt>
                <c:pt idx="205">
                  <c:v>4.6687646387744435</c:v>
                </c:pt>
                <c:pt idx="206">
                  <c:v>4.6581088953178957</c:v>
                </c:pt>
                <c:pt idx="207">
                  <c:v>4.5471608869876343</c:v>
                </c:pt>
                <c:pt idx="208">
                  <c:v>4.3399833566499</c:v>
                </c:pt>
                <c:pt idx="209">
                  <c:v>4.0722744069687336</c:v>
                </c:pt>
                <c:pt idx="210">
                  <c:v>4.0725811280421933</c:v>
                </c:pt>
                <c:pt idx="211">
                  <c:v>4.2009525074301983</c:v>
                </c:pt>
                <c:pt idx="212">
                  <c:v>3.9566218497935317</c:v>
                </c:pt>
                <c:pt idx="213">
                  <c:v>3.8838248245597344</c:v>
                </c:pt>
                <c:pt idx="214">
                  <c:v>3.7548164891495324</c:v>
                </c:pt>
                <c:pt idx="215">
                  <c:v>5.582655691608001</c:v>
                </c:pt>
                <c:pt idx="216">
                  <c:v>5.1331040831259642</c:v>
                </c:pt>
                <c:pt idx="217">
                  <c:v>5.0380454249205213</c:v>
                </c:pt>
                <c:pt idx="218">
                  <c:v>4.6564606656756498</c:v>
                </c:pt>
                <c:pt idx="219">
                  <c:v>4.4115754326494034</c:v>
                </c:pt>
                <c:pt idx="220">
                  <c:v>4.1821354750802708</c:v>
                </c:pt>
                <c:pt idx="221">
                  <c:v>4.4936048035307703</c:v>
                </c:pt>
                <c:pt idx="222">
                  <c:v>4.6197677233883452</c:v>
                </c:pt>
                <c:pt idx="223">
                  <c:v>4.5893353355326685</c:v>
                </c:pt>
                <c:pt idx="224">
                  <c:v>4.7765189044589578</c:v>
                </c:pt>
                <c:pt idx="225">
                  <c:v>4.6448444310427455</c:v>
                </c:pt>
                <c:pt idx="226">
                  <c:v>4.668790220076076</c:v>
                </c:pt>
                <c:pt idx="227">
                  <c:v>4.4306707631287239</c:v>
                </c:pt>
                <c:pt idx="228">
                  <c:v>4.3906015813825601</c:v>
                </c:pt>
                <c:pt idx="229">
                  <c:v>4.1118266461061763</c:v>
                </c:pt>
                <c:pt idx="230">
                  <c:v>3.935995790734204</c:v>
                </c:pt>
                <c:pt idx="231">
                  <c:v>3.7594402841941781</c:v>
                </c:pt>
                <c:pt idx="232">
                  <c:v>3.6310639765400183</c:v>
                </c:pt>
                <c:pt idx="233">
                  <c:v>3.4819136408211953</c:v>
                </c:pt>
                <c:pt idx="234">
                  <c:v>3.6209376985916681</c:v>
                </c:pt>
                <c:pt idx="235">
                  <c:v>3.4669396712985927</c:v>
                </c:pt>
                <c:pt idx="236">
                  <c:v>3.3277600994823087</c:v>
                </c:pt>
                <c:pt idx="237">
                  <c:v>3.2116562279074472</c:v>
                </c:pt>
                <c:pt idx="238">
                  <c:v>3.1300911637496109</c:v>
                </c:pt>
                <c:pt idx="239">
                  <c:v>3.4199362218944378</c:v>
                </c:pt>
                <c:pt idx="240">
                  <c:v>3.2895677290853613</c:v>
                </c:pt>
                <c:pt idx="241">
                  <c:v>3.3586141926628761</c:v>
                </c:pt>
                <c:pt idx="242">
                  <c:v>3.4843826594180101</c:v>
                </c:pt>
                <c:pt idx="243">
                  <c:v>4.2261008340690935</c:v>
                </c:pt>
                <c:pt idx="244">
                  <c:v>3.9669892041230277</c:v>
                </c:pt>
                <c:pt idx="245">
                  <c:v>4.6410891712763318</c:v>
                </c:pt>
                <c:pt idx="246">
                  <c:v>4.4456659695524099</c:v>
                </c:pt>
                <c:pt idx="247">
                  <c:v>4.4300127960694766</c:v>
                </c:pt>
                <c:pt idx="248">
                  <c:v>4.1326682402496822</c:v>
                </c:pt>
                <c:pt idx="249">
                  <c:v>4.5841451342531094</c:v>
                </c:pt>
                <c:pt idx="250">
                  <c:v>4.2629640820967554</c:v>
                </c:pt>
                <c:pt idx="251">
                  <c:v>4.0638059590543545</c:v>
                </c:pt>
                <c:pt idx="252">
                  <c:v>3.832435380015506</c:v>
                </c:pt>
                <c:pt idx="253">
                  <c:v>3.6677031079549365</c:v>
                </c:pt>
                <c:pt idx="254">
                  <c:v>4.3181056545117871</c:v>
                </c:pt>
                <c:pt idx="255">
                  <c:v>4.0371126454420558</c:v>
                </c:pt>
                <c:pt idx="256">
                  <c:v>6.0060041292610631</c:v>
                </c:pt>
                <c:pt idx="257">
                  <c:v>5.4886287976678014</c:v>
                </c:pt>
                <c:pt idx="258">
                  <c:v>5.0399937537032402</c:v>
                </c:pt>
                <c:pt idx="259">
                  <c:v>5.8895448146614902</c:v>
                </c:pt>
                <c:pt idx="260">
                  <c:v>5.6505914533966255</c:v>
                </c:pt>
                <c:pt idx="261">
                  <c:v>5.1853788205961084</c:v>
                </c:pt>
                <c:pt idx="262">
                  <c:v>5.3908594450955558</c:v>
                </c:pt>
                <c:pt idx="263">
                  <c:v>4.958194541888914</c:v>
                </c:pt>
                <c:pt idx="264">
                  <c:v>4.8907691998005394</c:v>
                </c:pt>
                <c:pt idx="265">
                  <c:v>4.6730407679972936</c:v>
                </c:pt>
                <c:pt idx="266">
                  <c:v>4.9456202430425034</c:v>
                </c:pt>
                <c:pt idx="267">
                  <c:v>4.5892805273127486</c:v>
                </c:pt>
                <c:pt idx="268">
                  <c:v>5.0429348557377649</c:v>
                </c:pt>
                <c:pt idx="269">
                  <c:v>4.6585538301298897</c:v>
                </c:pt>
                <c:pt idx="270">
                  <c:v>4.3327748297075557</c:v>
                </c:pt>
                <c:pt idx="271">
                  <c:v>4.3110826889860627</c:v>
                </c:pt>
                <c:pt idx="272">
                  <c:v>4.0414197443011401</c:v>
                </c:pt>
                <c:pt idx="273">
                  <c:v>3.8040789741587897</c:v>
                </c:pt>
                <c:pt idx="274">
                  <c:v>3.6800200456319514</c:v>
                </c:pt>
                <c:pt idx="275">
                  <c:v>3.5968738495308212</c:v>
                </c:pt>
                <c:pt idx="276">
                  <c:v>3.5212082091308452</c:v>
                </c:pt>
                <c:pt idx="277">
                  <c:v>3.3881450564750484</c:v>
                </c:pt>
                <c:pt idx="278">
                  <c:v>3.2913394395894051</c:v>
                </c:pt>
                <c:pt idx="279">
                  <c:v>3.4359035913002036</c:v>
                </c:pt>
                <c:pt idx="280">
                  <c:v>3.5026731358097494</c:v>
                </c:pt>
                <c:pt idx="281">
                  <c:v>3.3575253617403851</c:v>
                </c:pt>
                <c:pt idx="282">
                  <c:v>3.2582503370462121</c:v>
                </c:pt>
                <c:pt idx="283">
                  <c:v>5.1489193708552934</c:v>
                </c:pt>
                <c:pt idx="284">
                  <c:v>4.9037516375665717</c:v>
                </c:pt>
                <c:pt idx="285">
                  <c:v>4.6639974171927641</c:v>
                </c:pt>
                <c:pt idx="286">
                  <c:v>4.4174997378258842</c:v>
                </c:pt>
                <c:pt idx="287">
                  <c:v>4.1391083152601267</c:v>
                </c:pt>
                <c:pt idx="288">
                  <c:v>4.0198163113235212</c:v>
                </c:pt>
                <c:pt idx="289">
                  <c:v>3.7901253973054922</c:v>
                </c:pt>
                <c:pt idx="290">
                  <c:v>3.662031382132374</c:v>
                </c:pt>
                <c:pt idx="291">
                  <c:v>3.8782769092415519</c:v>
                </c:pt>
                <c:pt idx="292">
                  <c:v>3.6668143712031522</c:v>
                </c:pt>
                <c:pt idx="293">
                  <c:v>3.4951553002538422</c:v>
                </c:pt>
                <c:pt idx="294">
                  <c:v>3.3865679168385063</c:v>
                </c:pt>
                <c:pt idx="295">
                  <c:v>4.0591532046997978</c:v>
                </c:pt>
                <c:pt idx="296">
                  <c:v>4.0384394523954112</c:v>
                </c:pt>
                <c:pt idx="297">
                  <c:v>3.8991266756569458</c:v>
                </c:pt>
                <c:pt idx="298">
                  <c:v>3.7658103230350402</c:v>
                </c:pt>
                <c:pt idx="299">
                  <c:v>3.5833940595949945</c:v>
                </c:pt>
                <c:pt idx="300">
                  <c:v>4.1854455385672411</c:v>
                </c:pt>
                <c:pt idx="301">
                  <c:v>3.9290038914462206</c:v>
                </c:pt>
                <c:pt idx="302">
                  <c:v>4.1036919080013758</c:v>
                </c:pt>
                <c:pt idx="303">
                  <c:v>4.1228133717453241</c:v>
                </c:pt>
                <c:pt idx="304">
                  <c:v>4.1169938451849966</c:v>
                </c:pt>
                <c:pt idx="305">
                  <c:v>3.9097176707076935</c:v>
                </c:pt>
                <c:pt idx="306">
                  <c:v>3.8166623468732483</c:v>
                </c:pt>
                <c:pt idx="307">
                  <c:v>3.6158977379033854</c:v>
                </c:pt>
                <c:pt idx="308">
                  <c:v>4.0517037312260014</c:v>
                </c:pt>
                <c:pt idx="309">
                  <c:v>3.8689526853611533</c:v>
                </c:pt>
                <c:pt idx="310">
                  <c:v>3.9858499792665003</c:v>
                </c:pt>
                <c:pt idx="311">
                  <c:v>4.0623936512362357</c:v>
                </c:pt>
                <c:pt idx="312">
                  <c:v>4.7994212272672847</c:v>
                </c:pt>
                <c:pt idx="313">
                  <c:v>4.6220525461879562</c:v>
                </c:pt>
                <c:pt idx="314">
                  <c:v>5.0571474304296737</c:v>
                </c:pt>
                <c:pt idx="315">
                  <c:v>5.8690023621044878</c:v>
                </c:pt>
                <c:pt idx="316">
                  <c:v>5.3779909666522503</c:v>
                </c:pt>
                <c:pt idx="317">
                  <c:v>5.9897159540095375</c:v>
                </c:pt>
                <c:pt idx="318">
                  <c:v>6.0435476550995855</c:v>
                </c:pt>
                <c:pt idx="319">
                  <c:v>5.566482438000441</c:v>
                </c:pt>
                <c:pt idx="320">
                  <c:v>5.1150474341126646</c:v>
                </c:pt>
                <c:pt idx="321">
                  <c:v>4.8432065888274041</c:v>
                </c:pt>
                <c:pt idx="322">
                  <c:v>4.5569388775731277</c:v>
                </c:pt>
                <c:pt idx="323">
                  <c:v>4.2910807792613266</c:v>
                </c:pt>
                <c:pt idx="324">
                  <c:v>4.0482027079316882</c:v>
                </c:pt>
                <c:pt idx="325">
                  <c:v>3.9362129166123503</c:v>
                </c:pt>
                <c:pt idx="326">
                  <c:v>3.7909218176293442</c:v>
                </c:pt>
                <c:pt idx="327">
                  <c:v>4.2232169915312365</c:v>
                </c:pt>
                <c:pt idx="328">
                  <c:v>4.4870541393200716</c:v>
                </c:pt>
                <c:pt idx="329">
                  <c:v>4.4287124702339371</c:v>
                </c:pt>
                <c:pt idx="330">
                  <c:v>4.1689487335235373</c:v>
                </c:pt>
                <c:pt idx="331">
                  <c:v>3.9215299269524069</c:v>
                </c:pt>
                <c:pt idx="332">
                  <c:v>3.7179525847637005</c:v>
                </c:pt>
                <c:pt idx="333">
                  <c:v>4.6363752476349172</c:v>
                </c:pt>
                <c:pt idx="334">
                  <c:v>4.3089337557902798</c:v>
                </c:pt>
                <c:pt idx="335">
                  <c:v>4.1505690398207467</c:v>
                </c:pt>
                <c:pt idx="336">
                  <c:v>4.0471846728180747</c:v>
                </c:pt>
                <c:pt idx="337">
                  <c:v>3.8092894900890228</c:v>
                </c:pt>
                <c:pt idx="338">
                  <c:v>6.7013388825963842</c:v>
                </c:pt>
                <c:pt idx="339">
                  <c:v>6.0896686139627345</c:v>
                </c:pt>
                <c:pt idx="340">
                  <c:v>5.8239794155375852</c:v>
                </c:pt>
                <c:pt idx="341">
                  <c:v>5.9967027036634226</c:v>
                </c:pt>
                <c:pt idx="342">
                  <c:v>5.4961516436012801</c:v>
                </c:pt>
                <c:pt idx="343">
                  <c:v>6.2000739056005818</c:v>
                </c:pt>
                <c:pt idx="344">
                  <c:v>5.6936847939372255</c:v>
                </c:pt>
                <c:pt idx="345">
                  <c:v>5.4866031919760756</c:v>
                </c:pt>
                <c:pt idx="346">
                  <c:v>5.0476125823548283</c:v>
                </c:pt>
                <c:pt idx="347">
                  <c:v>5.1812119568963464</c:v>
                </c:pt>
                <c:pt idx="348">
                  <c:v>5.7588307597314357</c:v>
                </c:pt>
                <c:pt idx="349">
                  <c:v>5.3003993399726745</c:v>
                </c:pt>
                <c:pt idx="350">
                  <c:v>4.8809263463786827</c:v>
                </c:pt>
                <c:pt idx="351">
                  <c:v>5.3145397194236255</c:v>
                </c:pt>
                <c:pt idx="352">
                  <c:v>5.3665333321998423</c:v>
                </c:pt>
                <c:pt idx="353">
                  <c:v>5.2653450685952423</c:v>
                </c:pt>
                <c:pt idx="354">
                  <c:v>6.7582493765980702</c:v>
                </c:pt>
                <c:pt idx="355">
                  <c:v>6.3866030126690863</c:v>
                </c:pt>
                <c:pt idx="356">
                  <c:v>6.0162328462563179</c:v>
                </c:pt>
                <c:pt idx="357">
                  <c:v>5.4946690511051948</c:v>
                </c:pt>
                <c:pt idx="358">
                  <c:v>6.7360938737683593</c:v>
                </c:pt>
                <c:pt idx="359">
                  <c:v>6.1724774043255888</c:v>
                </c:pt>
                <c:pt idx="360">
                  <c:v>6.1263670953885283</c:v>
                </c:pt>
                <c:pt idx="361">
                  <c:v>5.5901655234386336</c:v>
                </c:pt>
                <c:pt idx="362">
                  <c:v>7.055601886926552</c:v>
                </c:pt>
                <c:pt idx="363">
                  <c:v>7.2560158563441766</c:v>
                </c:pt>
                <c:pt idx="364">
                  <c:v>6.6613215423235834</c:v>
                </c:pt>
                <c:pt idx="365">
                  <c:v>6.8363573163286473</c:v>
                </c:pt>
                <c:pt idx="366">
                  <c:v>6.2701233640829948</c:v>
                </c:pt>
                <c:pt idx="367">
                  <c:v>5.714592058769556</c:v>
                </c:pt>
                <c:pt idx="368">
                  <c:v>6.4590500732935423</c:v>
                </c:pt>
                <c:pt idx="369">
                  <c:v>5.8919792818227359</c:v>
                </c:pt>
                <c:pt idx="370">
                  <c:v>5.7489094415010209</c:v>
                </c:pt>
                <c:pt idx="371">
                  <c:v>5.9762094132550363</c:v>
                </c:pt>
                <c:pt idx="372">
                  <c:v>5.5994373257285481</c:v>
                </c:pt>
                <c:pt idx="373">
                  <c:v>5.2334614676069835</c:v>
                </c:pt>
                <c:pt idx="374">
                  <c:v>6.2691932154294259</c:v>
                </c:pt>
                <c:pt idx="375">
                  <c:v>5.8629670891158021</c:v>
                </c:pt>
                <c:pt idx="376">
                  <c:v>5.444189625290889</c:v>
                </c:pt>
                <c:pt idx="377">
                  <c:v>5.2350106126692921</c:v>
                </c:pt>
                <c:pt idx="378">
                  <c:v>4.8202563075867575</c:v>
                </c:pt>
                <c:pt idx="379">
                  <c:v>4.4643309937177849</c:v>
                </c:pt>
                <c:pt idx="380">
                  <c:v>4.1819670156300006</c:v>
                </c:pt>
                <c:pt idx="381">
                  <c:v>3.9219962511134732</c:v>
                </c:pt>
                <c:pt idx="382">
                  <c:v>3.8386235039831766</c:v>
                </c:pt>
                <c:pt idx="383">
                  <c:v>5.0844063158047517</c:v>
                </c:pt>
                <c:pt idx="384">
                  <c:v>5.8928451085490137</c:v>
                </c:pt>
                <c:pt idx="385">
                  <c:v>5.8691991216909809</c:v>
                </c:pt>
                <c:pt idx="386">
                  <c:v>5.3677674845412664</c:v>
                </c:pt>
                <c:pt idx="387">
                  <c:v>5.2280913923993912</c:v>
                </c:pt>
                <c:pt idx="388">
                  <c:v>4.8705998990583401</c:v>
                </c:pt>
                <c:pt idx="389">
                  <c:v>4.6828822454815233</c:v>
                </c:pt>
                <c:pt idx="390">
                  <c:v>4.826635203458661</c:v>
                </c:pt>
                <c:pt idx="391">
                  <c:v>4.5467324600783661</c:v>
                </c:pt>
                <c:pt idx="392">
                  <c:v>4.7130956087979587</c:v>
                </c:pt>
                <c:pt idx="393">
                  <c:v>5.2630087746335512</c:v>
                </c:pt>
                <c:pt idx="394">
                  <c:v>4.8597007223834714</c:v>
                </c:pt>
                <c:pt idx="395">
                  <c:v>6.0091574020152274</c:v>
                </c:pt>
                <c:pt idx="396">
                  <c:v>5.5830370912520673</c:v>
                </c:pt>
                <c:pt idx="397">
                  <c:v>5.2668121024674575</c:v>
                </c:pt>
                <c:pt idx="398">
                  <c:v>5.6030644887132626</c:v>
                </c:pt>
                <c:pt idx="399">
                  <c:v>5.1369548248477335</c:v>
                </c:pt>
                <c:pt idx="400">
                  <c:v>6.0689778345245093</c:v>
                </c:pt>
                <c:pt idx="401">
                  <c:v>5.6178549853171438</c:v>
                </c:pt>
                <c:pt idx="402">
                  <c:v>5.4017485851646017</c:v>
                </c:pt>
                <c:pt idx="403">
                  <c:v>5.1438733958004743</c:v>
                </c:pt>
                <c:pt idx="404">
                  <c:v>4.7426079686496827</c:v>
                </c:pt>
                <c:pt idx="405">
                  <c:v>4.5421936509073655</c:v>
                </c:pt>
                <c:pt idx="406">
                  <c:v>4.8173445487252486</c:v>
                </c:pt>
                <c:pt idx="407">
                  <c:v>4.6544014872000039</c:v>
                </c:pt>
                <c:pt idx="408">
                  <c:v>5.4554818861505883</c:v>
                </c:pt>
                <c:pt idx="409">
                  <c:v>5.4702952595917056</c:v>
                </c:pt>
                <c:pt idx="410">
                  <c:v>5.0388169752085004</c:v>
                </c:pt>
                <c:pt idx="411">
                  <c:v>5.2070036415644481</c:v>
                </c:pt>
                <c:pt idx="412">
                  <c:v>4.9346670072274419</c:v>
                </c:pt>
                <c:pt idx="413">
                  <c:v>4.8108442062742318</c:v>
                </c:pt>
                <c:pt idx="414">
                  <c:v>4.5717400623371027</c:v>
                </c:pt>
                <c:pt idx="415">
                  <c:v>5.2460504526940293</c:v>
                </c:pt>
                <c:pt idx="416">
                  <c:v>5.1530179288847426</c:v>
                </c:pt>
                <c:pt idx="417">
                  <c:v>4.7914810528948628</c:v>
                </c:pt>
                <c:pt idx="418">
                  <c:v>4.8424765624120498</c:v>
                </c:pt>
                <c:pt idx="419">
                  <c:v>4.4866302400290357</c:v>
                </c:pt>
                <c:pt idx="420">
                  <c:v>4.768898351804217</c:v>
                </c:pt>
                <c:pt idx="421">
                  <c:v>4.5852875073212633</c:v>
                </c:pt>
                <c:pt idx="422">
                  <c:v>4.403113431933372</c:v>
                </c:pt>
                <c:pt idx="423">
                  <c:v>4.4549271186058688</c:v>
                </c:pt>
                <c:pt idx="424">
                  <c:v>4.1733470070463961</c:v>
                </c:pt>
                <c:pt idx="425">
                  <c:v>3.9996566963471585</c:v>
                </c:pt>
                <c:pt idx="426">
                  <c:v>3.7685212051582577</c:v>
                </c:pt>
                <c:pt idx="427">
                  <c:v>3.6024271897410078</c:v>
                </c:pt>
                <c:pt idx="428">
                  <c:v>4.2651499830028143</c:v>
                </c:pt>
                <c:pt idx="429">
                  <c:v>4.8854557611803413</c:v>
                </c:pt>
                <c:pt idx="430">
                  <c:v>5.1307107219069188</c:v>
                </c:pt>
                <c:pt idx="431">
                  <c:v>4.7360583171543036</c:v>
                </c:pt>
                <c:pt idx="432">
                  <c:v>4.6527199724071382</c:v>
                </c:pt>
                <c:pt idx="433">
                  <c:v>4.9853043819006961</c:v>
                </c:pt>
                <c:pt idx="434">
                  <c:v>4.9301550721372545</c:v>
                </c:pt>
                <c:pt idx="435">
                  <c:v>4.5712000776679265</c:v>
                </c:pt>
                <c:pt idx="436">
                  <c:v>5.8055547884699363</c:v>
                </c:pt>
                <c:pt idx="437">
                  <c:v>5.3405650512315699</c:v>
                </c:pt>
                <c:pt idx="438">
                  <c:v>4.9510713285744803</c:v>
                </c:pt>
                <c:pt idx="439">
                  <c:v>5.0112624567315773</c:v>
                </c:pt>
                <c:pt idx="440">
                  <c:v>4.659195937300038</c:v>
                </c:pt>
                <c:pt idx="441">
                  <c:v>4.5590263379436582</c:v>
                </c:pt>
                <c:pt idx="442">
                  <c:v>4.572572049014374</c:v>
                </c:pt>
                <c:pt idx="443">
                  <c:v>4.2816813465107924</c:v>
                </c:pt>
                <c:pt idx="444">
                  <c:v>4.0528875155680719</c:v>
                </c:pt>
                <c:pt idx="445">
                  <c:v>3.8176838684499677</c:v>
                </c:pt>
                <c:pt idx="446">
                  <c:v>3.6183799956895926</c:v>
                </c:pt>
                <c:pt idx="447">
                  <c:v>3.4513075658089574</c:v>
                </c:pt>
                <c:pt idx="448">
                  <c:v>4.5861913525380809</c:v>
                </c:pt>
                <c:pt idx="449">
                  <c:v>4.2907390070026832</c:v>
                </c:pt>
                <c:pt idx="450">
                  <c:v>4.0531974141660498</c:v>
                </c:pt>
                <c:pt idx="451">
                  <c:v>5.3608448630641945</c:v>
                </c:pt>
                <c:pt idx="452">
                  <c:v>5.0026380338611194</c:v>
                </c:pt>
                <c:pt idx="453">
                  <c:v>4.6204032371070811</c:v>
                </c:pt>
                <c:pt idx="454">
                  <c:v>4.3269988395509866</c:v>
                </c:pt>
                <c:pt idx="455">
                  <c:v>4.1120418052473253</c:v>
                </c:pt>
                <c:pt idx="456">
                  <c:v>4.408647438081374</c:v>
                </c:pt>
                <c:pt idx="457">
                  <c:v>5.0956008836987623</c:v>
                </c:pt>
                <c:pt idx="458">
                  <c:v>4.7336661262282318</c:v>
                </c:pt>
                <c:pt idx="459">
                  <c:v>4.4395714460067426</c:v>
                </c:pt>
                <c:pt idx="460">
                  <c:v>4.523595776559401</c:v>
                </c:pt>
                <c:pt idx="461">
                  <c:v>4.21300157066071</c:v>
                </c:pt>
                <c:pt idx="462">
                  <c:v>4.2308015032334518</c:v>
                </c:pt>
                <c:pt idx="463">
                  <c:v>4.0334574899796296</c:v>
                </c:pt>
                <c:pt idx="464">
                  <c:v>3.8015642432015819</c:v>
                </c:pt>
                <c:pt idx="465">
                  <c:v>5.5313593303198676</c:v>
                </c:pt>
                <c:pt idx="466">
                  <c:v>5.0775404900783441</c:v>
                </c:pt>
                <c:pt idx="467">
                  <c:v>4.735759006947581</c:v>
                </c:pt>
                <c:pt idx="468">
                  <c:v>4.5225109850176892</c:v>
                </c:pt>
                <c:pt idx="469">
                  <c:v>4.3997981229374101</c:v>
                </c:pt>
                <c:pt idx="470">
                  <c:v>4.130791652568262</c:v>
                </c:pt>
                <c:pt idx="471">
                  <c:v>4.0385858230374598</c:v>
                </c:pt>
                <c:pt idx="472">
                  <c:v>3.8129538303327801</c:v>
                </c:pt>
                <c:pt idx="473">
                  <c:v>3.7265079217266495</c:v>
                </c:pt>
                <c:pt idx="474">
                  <c:v>3.6877718723635411</c:v>
                </c:pt>
                <c:pt idx="475">
                  <c:v>3.5417647691731067</c:v>
                </c:pt>
                <c:pt idx="476">
                  <c:v>3.3866850404606859</c:v>
                </c:pt>
                <c:pt idx="477">
                  <c:v>3.7672544620865991</c:v>
                </c:pt>
                <c:pt idx="478">
                  <c:v>3.7669233025700075</c:v>
                </c:pt>
                <c:pt idx="479">
                  <c:v>3.5864764439774368</c:v>
                </c:pt>
                <c:pt idx="480">
                  <c:v>3.4537812142475244</c:v>
                </c:pt>
                <c:pt idx="481">
                  <c:v>3.4858788345212552</c:v>
                </c:pt>
                <c:pt idx="482">
                  <c:v>3.3413752789868223</c:v>
                </c:pt>
                <c:pt idx="483">
                  <c:v>3.2470937213722117</c:v>
                </c:pt>
                <c:pt idx="484">
                  <c:v>3.2026845685817684</c:v>
                </c:pt>
                <c:pt idx="485">
                  <c:v>3.1518484328383556</c:v>
                </c:pt>
                <c:pt idx="486">
                  <c:v>3.4255378696225121</c:v>
                </c:pt>
                <c:pt idx="487">
                  <c:v>3.2948753678071303</c:v>
                </c:pt>
                <c:pt idx="488">
                  <c:v>3.1878230524980866</c:v>
                </c:pt>
                <c:pt idx="489">
                  <c:v>3.2236248021996539</c:v>
                </c:pt>
                <c:pt idx="490">
                  <c:v>3.1791843235541299</c:v>
                </c:pt>
                <c:pt idx="491">
                  <c:v>3.1940715003422446</c:v>
                </c:pt>
                <c:pt idx="492">
                  <c:v>3.1059410058908123</c:v>
                </c:pt>
                <c:pt idx="493">
                  <c:v>3.0867344235205159</c:v>
                </c:pt>
                <c:pt idx="494">
                  <c:v>4.1594350038512777</c:v>
                </c:pt>
                <c:pt idx="495">
                  <c:v>3.9031282986306075</c:v>
                </c:pt>
                <c:pt idx="496">
                  <c:v>3.8113412502586534</c:v>
                </c:pt>
                <c:pt idx="497">
                  <c:v>3.6171286692114983</c:v>
                </c:pt>
                <c:pt idx="498">
                  <c:v>3.5917766391602592</c:v>
                </c:pt>
                <c:pt idx="499">
                  <c:v>3.5573486448943408</c:v>
                </c:pt>
                <c:pt idx="500">
                  <c:v>3.4426510605795699</c:v>
                </c:pt>
                <c:pt idx="501">
                  <c:v>3.3148421011031219</c:v>
                </c:pt>
                <c:pt idx="502">
                  <c:v>3.2023941771783413</c:v>
                </c:pt>
                <c:pt idx="503">
                  <c:v>3.3634331574255403</c:v>
                </c:pt>
                <c:pt idx="504">
                  <c:v>3.2922349197498608</c:v>
                </c:pt>
                <c:pt idx="505">
                  <c:v>3.4917540837389414</c:v>
                </c:pt>
                <c:pt idx="506">
                  <c:v>3.8839474945427326</c:v>
                </c:pt>
                <c:pt idx="507">
                  <c:v>3.7106120895389769</c:v>
                </c:pt>
                <c:pt idx="508">
                  <c:v>3.5516452897742314</c:v>
                </c:pt>
                <c:pt idx="509">
                  <c:v>3.3959297622435285</c:v>
                </c:pt>
                <c:pt idx="510">
                  <c:v>3.3384184385699869</c:v>
                </c:pt>
                <c:pt idx="511">
                  <c:v>3.3352825289546622</c:v>
                </c:pt>
                <c:pt idx="512">
                  <c:v>3.5624353035074137</c:v>
                </c:pt>
                <c:pt idx="513">
                  <c:v>3.4877943613943057</c:v>
                </c:pt>
                <c:pt idx="514">
                  <c:v>3.4635818539338259</c:v>
                </c:pt>
                <c:pt idx="515">
                  <c:v>3.3636198013043321</c:v>
                </c:pt>
                <c:pt idx="516">
                  <c:v>3.3360535001118787</c:v>
                </c:pt>
                <c:pt idx="517">
                  <c:v>3.2255680170997123</c:v>
                </c:pt>
                <c:pt idx="518">
                  <c:v>3.2145301514581321</c:v>
                </c:pt>
                <c:pt idx="519">
                  <c:v>3.1244017322899182</c:v>
                </c:pt>
                <c:pt idx="520">
                  <c:v>3.0555019981057012</c:v>
                </c:pt>
                <c:pt idx="521">
                  <c:v>2.9883145477536672</c:v>
                </c:pt>
                <c:pt idx="522">
                  <c:v>2.9355271382754018</c:v>
                </c:pt>
                <c:pt idx="523">
                  <c:v>2.8977975817999075</c:v>
                </c:pt>
                <c:pt idx="524">
                  <c:v>5.1771439014199565</c:v>
                </c:pt>
                <c:pt idx="525">
                  <c:v>4.7714534794894101</c:v>
                </c:pt>
                <c:pt idx="526">
                  <c:v>4.5983876065638993</c:v>
                </c:pt>
                <c:pt idx="527">
                  <c:v>4.515450121854002</c:v>
                </c:pt>
                <c:pt idx="528">
                  <c:v>4.6272109004628321</c:v>
                </c:pt>
                <c:pt idx="529">
                  <c:v>4.4046221894475543</c:v>
                </c:pt>
                <c:pt idx="530">
                  <c:v>4.1169778393852638</c:v>
                </c:pt>
                <c:pt idx="531">
                  <c:v>3.8703328604723795</c:v>
                </c:pt>
                <c:pt idx="532">
                  <c:v>3.8024699253618901</c:v>
                </c:pt>
                <c:pt idx="533">
                  <c:v>3.6035505923752571</c:v>
                </c:pt>
                <c:pt idx="534">
                  <c:v>3.4383166640454492</c:v>
                </c:pt>
                <c:pt idx="535">
                  <c:v>3.3022097524143659</c:v>
                </c:pt>
                <c:pt idx="536">
                  <c:v>4.9656205372474185</c:v>
                </c:pt>
                <c:pt idx="537">
                  <c:v>4.7201150390345328</c:v>
                </c:pt>
                <c:pt idx="538">
                  <c:v>4.3959100265706779</c:v>
                </c:pt>
                <c:pt idx="539">
                  <c:v>4.14247591152317</c:v>
                </c:pt>
                <c:pt idx="540">
                  <c:v>3.8978484183785151</c:v>
                </c:pt>
                <c:pt idx="541">
                  <c:v>3.7399111515323749</c:v>
                </c:pt>
                <c:pt idx="542">
                  <c:v>3.7344855347684014</c:v>
                </c:pt>
                <c:pt idx="543">
                  <c:v>3.5495642412090276</c:v>
                </c:pt>
                <c:pt idx="544">
                  <c:v>4.0914329794798787</c:v>
                </c:pt>
                <c:pt idx="545">
                  <c:v>3.8463707958832938</c:v>
                </c:pt>
                <c:pt idx="546">
                  <c:v>3.9436419204482114</c:v>
                </c:pt>
                <c:pt idx="547">
                  <c:v>3.7302505421115622</c:v>
                </c:pt>
                <c:pt idx="548">
                  <c:v>3.5648144540812918</c:v>
                </c:pt>
                <c:pt idx="549">
                  <c:v>3.5697701176747447</c:v>
                </c:pt>
                <c:pt idx="550">
                  <c:v>3.4359302381566525</c:v>
                </c:pt>
                <c:pt idx="551">
                  <c:v>3.3157614406545264</c:v>
                </c:pt>
                <c:pt idx="552">
                  <c:v>3.3856443934654377</c:v>
                </c:pt>
                <c:pt idx="553">
                  <c:v>3.2662524785304949</c:v>
                </c:pt>
                <c:pt idx="554">
                  <c:v>3.6665617446946377</c:v>
                </c:pt>
                <c:pt idx="555">
                  <c:v>3.4904717021671994</c:v>
                </c:pt>
                <c:pt idx="556">
                  <c:v>3.5357100598163793</c:v>
                </c:pt>
                <c:pt idx="557">
                  <c:v>3.3905637742214831</c:v>
                </c:pt>
                <c:pt idx="558">
                  <c:v>3.2683239604867564</c:v>
                </c:pt>
                <c:pt idx="559">
                  <c:v>3.2126933145434875</c:v>
                </c:pt>
                <c:pt idx="560">
                  <c:v>3.4578061216389897</c:v>
                </c:pt>
                <c:pt idx="561">
                  <c:v>4.7113384368360061</c:v>
                </c:pt>
                <c:pt idx="562">
                  <c:v>4.3748063133496551</c:v>
                </c:pt>
                <c:pt idx="563">
                  <c:v>4.1078912868425386</c:v>
                </c:pt>
                <c:pt idx="564">
                  <c:v>3.9244785457039386</c:v>
                </c:pt>
                <c:pt idx="565">
                  <c:v>3.7337057355454224</c:v>
                </c:pt>
                <c:pt idx="566">
                  <c:v>3.5521891363844804</c:v>
                </c:pt>
                <c:pt idx="567">
                  <c:v>3.7905231815123184</c:v>
                </c:pt>
                <c:pt idx="568">
                  <c:v>4.171813127083313</c:v>
                </c:pt>
                <c:pt idx="569">
                  <c:v>3.914392222086521</c:v>
                </c:pt>
                <c:pt idx="570">
                  <c:v>3.9479661150707241</c:v>
                </c:pt>
                <c:pt idx="571">
                  <c:v>3.9092370354392068</c:v>
                </c:pt>
                <c:pt idx="572">
                  <c:v>3.7155108383005344</c:v>
                </c:pt>
                <c:pt idx="573">
                  <c:v>3.5309691287145748</c:v>
                </c:pt>
                <c:pt idx="574">
                  <c:v>3.3908829906839655</c:v>
                </c:pt>
                <c:pt idx="575">
                  <c:v>3.7538726609433182</c:v>
                </c:pt>
                <c:pt idx="576">
                  <c:v>3.7340253840794357</c:v>
                </c:pt>
                <c:pt idx="577">
                  <c:v>3.5514264132159106</c:v>
                </c:pt>
                <c:pt idx="578">
                  <c:v>3.447676021739567</c:v>
                </c:pt>
                <c:pt idx="579">
                  <c:v>3.9026090639492623</c:v>
                </c:pt>
                <c:pt idx="580">
                  <c:v>3.6970043818107805</c:v>
                </c:pt>
                <c:pt idx="581">
                  <c:v>3.6490986385449502</c:v>
                </c:pt>
                <c:pt idx="582">
                  <c:v>3.539524182250672</c:v>
                </c:pt>
                <c:pt idx="583">
                  <c:v>4.1633100303798152</c:v>
                </c:pt>
                <c:pt idx="584">
                  <c:v>4.1868863112938008</c:v>
                </c:pt>
                <c:pt idx="585">
                  <c:v>4.8719007478401641</c:v>
                </c:pt>
                <c:pt idx="586">
                  <c:v>4.8275689469677063</c:v>
                </c:pt>
                <c:pt idx="587">
                  <c:v>4.4732205079191605</c:v>
                </c:pt>
                <c:pt idx="588">
                  <c:v>4.231074723431183</c:v>
                </c:pt>
                <c:pt idx="589">
                  <c:v>4.0441452236429702</c:v>
                </c:pt>
                <c:pt idx="590">
                  <c:v>4.1270185655660585</c:v>
                </c:pt>
                <c:pt idx="591">
                  <c:v>3.9454360118799072</c:v>
                </c:pt>
                <c:pt idx="592">
                  <c:v>3.9234199625910486</c:v>
                </c:pt>
                <c:pt idx="593">
                  <c:v>3.7629367192270831</c:v>
                </c:pt>
                <c:pt idx="594">
                  <c:v>3.6069091863387848</c:v>
                </c:pt>
                <c:pt idx="595">
                  <c:v>3.4750228716920857</c:v>
                </c:pt>
                <c:pt idx="596">
                  <c:v>3.3347800779475745</c:v>
                </c:pt>
                <c:pt idx="597">
                  <c:v>3.2592142981074375</c:v>
                </c:pt>
                <c:pt idx="598">
                  <c:v>3.1972158022422619</c:v>
                </c:pt>
                <c:pt idx="599">
                  <c:v>3.2925581879013244</c:v>
                </c:pt>
                <c:pt idx="600">
                  <c:v>3.1813142203970322</c:v>
                </c:pt>
                <c:pt idx="601">
                  <c:v>3.093959372408392</c:v>
                </c:pt>
                <c:pt idx="602">
                  <c:v>3.025839518139863</c:v>
                </c:pt>
                <c:pt idx="603">
                  <c:v>3.369675705186236</c:v>
                </c:pt>
                <c:pt idx="604">
                  <c:v>3.2451290033448048</c:v>
                </c:pt>
                <c:pt idx="605">
                  <c:v>3.2075758913698045</c:v>
                </c:pt>
                <c:pt idx="606">
                  <c:v>3.1362902586724317</c:v>
                </c:pt>
                <c:pt idx="607">
                  <c:v>3.1355061638639645</c:v>
                </c:pt>
                <c:pt idx="608">
                  <c:v>3.0770927658582869</c:v>
                </c:pt>
                <c:pt idx="609">
                  <c:v>3.0076495515482615</c:v>
                </c:pt>
                <c:pt idx="610">
                  <c:v>2.9555191238411749</c:v>
                </c:pt>
                <c:pt idx="611">
                  <c:v>3.5972239724648345</c:v>
                </c:pt>
                <c:pt idx="612">
                  <c:v>4.3117730048071063</c:v>
                </c:pt>
                <c:pt idx="613">
                  <c:v>4.0337382419074377</c:v>
                </c:pt>
                <c:pt idx="614">
                  <c:v>4.0253776179442777</c:v>
                </c:pt>
                <c:pt idx="615">
                  <c:v>3.9068745658980699</c:v>
                </c:pt>
                <c:pt idx="616">
                  <c:v>3.7148607244792253</c:v>
                </c:pt>
                <c:pt idx="617">
                  <c:v>3.5303120127607852</c:v>
                </c:pt>
                <c:pt idx="618">
                  <c:v>3.3775393713983486</c:v>
                </c:pt>
                <c:pt idx="619">
                  <c:v>3.3483448684734869</c:v>
                </c:pt>
                <c:pt idx="620">
                  <c:v>3.2340340527897369</c:v>
                </c:pt>
                <c:pt idx="621">
                  <c:v>3.1345600446479711</c:v>
                </c:pt>
                <c:pt idx="622">
                  <c:v>3.053477724044682</c:v>
                </c:pt>
                <c:pt idx="623">
                  <c:v>3.2976141949598352</c:v>
                </c:pt>
                <c:pt idx="624">
                  <c:v>3.2099602959402342</c:v>
                </c:pt>
                <c:pt idx="625">
                  <c:v>3.1293152873244972</c:v>
                </c:pt>
                <c:pt idx="626">
                  <c:v>3.1095015339205276</c:v>
                </c:pt>
                <c:pt idx="627">
                  <c:v>3.1999593500825707</c:v>
                </c:pt>
                <c:pt idx="628">
                  <c:v>3.1133472390717705</c:v>
                </c:pt>
                <c:pt idx="629">
                  <c:v>3.0378642599588881</c:v>
                </c:pt>
                <c:pt idx="630">
                  <c:v>2.9948776843246514</c:v>
                </c:pt>
                <c:pt idx="631">
                  <c:v>3.194860486524008</c:v>
                </c:pt>
                <c:pt idx="632">
                  <c:v>3.1258135582806554</c:v>
                </c:pt>
                <c:pt idx="633">
                  <c:v>3.2773671176116048</c:v>
                </c:pt>
                <c:pt idx="634">
                  <c:v>3.1937350383339913</c:v>
                </c:pt>
                <c:pt idx="635">
                  <c:v>3.117217896747428</c:v>
                </c:pt>
                <c:pt idx="636">
                  <c:v>3.0405606404275316</c:v>
                </c:pt>
                <c:pt idx="637">
                  <c:v>2.9761137228609185</c:v>
                </c:pt>
                <c:pt idx="638">
                  <c:v>2.9362446535573321</c:v>
                </c:pt>
                <c:pt idx="639">
                  <c:v>2.9554161748979886</c:v>
                </c:pt>
                <c:pt idx="640">
                  <c:v>2.9826566563415025</c:v>
                </c:pt>
                <c:pt idx="641">
                  <c:v>2.9293716824444842</c:v>
                </c:pt>
                <c:pt idx="642">
                  <c:v>2.8866816165465363</c:v>
                </c:pt>
                <c:pt idx="643">
                  <c:v>2.8566381833546117</c:v>
                </c:pt>
                <c:pt idx="644">
                  <c:v>2.8579911978269874</c:v>
                </c:pt>
                <c:pt idx="645">
                  <c:v>2.8398352121334951</c:v>
                </c:pt>
                <c:pt idx="646">
                  <c:v>2.8352672414817901</c:v>
                </c:pt>
                <c:pt idx="647">
                  <c:v>3.3081971484495236</c:v>
                </c:pt>
                <c:pt idx="648">
                  <c:v>3.1941244753837155</c:v>
                </c:pt>
                <c:pt idx="649">
                  <c:v>3.1018934407726846</c:v>
                </c:pt>
                <c:pt idx="650">
                  <c:v>3.0296225130850249</c:v>
                </c:pt>
                <c:pt idx="651">
                  <c:v>3.2353625504359407</c:v>
                </c:pt>
                <c:pt idx="652">
                  <c:v>3.1369200470199257</c:v>
                </c:pt>
                <c:pt idx="653">
                  <c:v>3.0556762135322382</c:v>
                </c:pt>
                <c:pt idx="654">
                  <c:v>3.0486985599622236</c:v>
                </c:pt>
                <c:pt idx="655">
                  <c:v>2.9828338119704636</c:v>
                </c:pt>
                <c:pt idx="656">
                  <c:v>2.9377026326972744</c:v>
                </c:pt>
                <c:pt idx="657">
                  <c:v>2.9343620906974484</c:v>
                </c:pt>
                <c:pt idx="658">
                  <c:v>2.9081957763468407</c:v>
                </c:pt>
                <c:pt idx="659">
                  <c:v>2.8712661267661637</c:v>
                </c:pt>
                <c:pt idx="660">
                  <c:v>2.8403415273785844</c:v>
                </c:pt>
                <c:pt idx="661">
                  <c:v>2.8197775844301454</c:v>
                </c:pt>
                <c:pt idx="662">
                  <c:v>2.8011956360563972</c:v>
                </c:pt>
                <c:pt idx="663">
                  <c:v>2.78463563458588</c:v>
                </c:pt>
                <c:pt idx="664">
                  <c:v>2.7744523690044902</c:v>
                </c:pt>
                <c:pt idx="665">
                  <c:v>2.8917348685282565</c:v>
                </c:pt>
                <c:pt idx="666">
                  <c:v>2.856889250620656</c:v>
                </c:pt>
                <c:pt idx="667">
                  <c:v>2.8338985324820518</c:v>
                </c:pt>
                <c:pt idx="668">
                  <c:v>2.8121605193031591</c:v>
                </c:pt>
                <c:pt idx="669">
                  <c:v>2.7928010972778998</c:v>
                </c:pt>
                <c:pt idx="670">
                  <c:v>2.781045791708463</c:v>
                </c:pt>
                <c:pt idx="671">
                  <c:v>2.7894987675967524</c:v>
                </c:pt>
                <c:pt idx="672">
                  <c:v>2.7775872015199123</c:v>
                </c:pt>
                <c:pt idx="673">
                  <c:v>2.7688238225272519</c:v>
                </c:pt>
                <c:pt idx="674">
                  <c:v>2.7720354757478769</c:v>
                </c:pt>
                <c:pt idx="675">
                  <c:v>2.8022828048273256</c:v>
                </c:pt>
                <c:pt idx="676">
                  <c:v>2.8176017498547417</c:v>
                </c:pt>
                <c:pt idx="677">
                  <c:v>2.8002237630192868</c:v>
                </c:pt>
                <c:pt idx="678">
                  <c:v>2.7982118667964313</c:v>
                </c:pt>
                <c:pt idx="679">
                  <c:v>2.7815965674510901</c:v>
                </c:pt>
                <c:pt idx="680">
                  <c:v>2.7718079722486673</c:v>
                </c:pt>
                <c:pt idx="681">
                  <c:v>5.0068987626629209</c:v>
                </c:pt>
                <c:pt idx="682">
                  <c:v>4.656964113616394</c:v>
                </c:pt>
                <c:pt idx="683">
                  <c:v>4.3402456347870126</c:v>
                </c:pt>
                <c:pt idx="684">
                  <c:v>4.0651626364634526</c:v>
                </c:pt>
                <c:pt idx="685">
                  <c:v>3.8300806179865936</c:v>
                </c:pt>
                <c:pt idx="686">
                  <c:v>6.1253717917270025</c:v>
                </c:pt>
                <c:pt idx="687">
                  <c:v>6.9411960473613394</c:v>
                </c:pt>
                <c:pt idx="688">
                  <c:v>6.4717100783585453</c:v>
                </c:pt>
                <c:pt idx="689">
                  <c:v>5.9094777402803462</c:v>
                </c:pt>
                <c:pt idx="690">
                  <c:v>5.4527184247695075</c:v>
                </c:pt>
                <c:pt idx="691">
                  <c:v>7.0703946434663205</c:v>
                </c:pt>
                <c:pt idx="692">
                  <c:v>6.6489942826685864</c:v>
                </c:pt>
                <c:pt idx="693">
                  <c:v>6.6354547282738556</c:v>
                </c:pt>
                <c:pt idx="694">
                  <c:v>6.1661400770840462</c:v>
                </c:pt>
                <c:pt idx="695">
                  <c:v>6.49712965905203</c:v>
                </c:pt>
                <c:pt idx="696">
                  <c:v>5.9153856109203513</c:v>
                </c:pt>
                <c:pt idx="697">
                  <c:v>5.9087790289520781</c:v>
                </c:pt>
                <c:pt idx="698">
                  <c:v>5.7763374934462179</c:v>
                </c:pt>
                <c:pt idx="699">
                  <c:v>5.3214274432673205</c:v>
                </c:pt>
                <c:pt idx="700">
                  <c:v>5.4909857792302361</c:v>
                </c:pt>
                <c:pt idx="701">
                  <c:v>5.0639030009598782</c:v>
                </c:pt>
                <c:pt idx="702">
                  <c:v>4.9920629327127779</c:v>
                </c:pt>
                <c:pt idx="703">
                  <c:v>4.7686193474313061</c:v>
                </c:pt>
                <c:pt idx="704">
                  <c:v>4.8671008113222536</c:v>
                </c:pt>
                <c:pt idx="705">
                  <c:v>4.6477959560298849</c:v>
                </c:pt>
                <c:pt idx="706">
                  <c:v>4.332809385114361</c:v>
                </c:pt>
                <c:pt idx="707">
                  <c:v>4.2040915298490802</c:v>
                </c:pt>
                <c:pt idx="708">
                  <c:v>4.0011530796648751</c:v>
                </c:pt>
                <c:pt idx="709">
                  <c:v>3.7987019290575943</c:v>
                </c:pt>
                <c:pt idx="710">
                  <c:v>3.9677162500561942</c:v>
                </c:pt>
                <c:pt idx="711">
                  <c:v>3.7850100435271776</c:v>
                </c:pt>
                <c:pt idx="712">
                  <c:v>3.5937014234201348</c:v>
                </c:pt>
                <c:pt idx="713">
                  <c:v>3.4306823499153376</c:v>
                </c:pt>
                <c:pt idx="714">
                  <c:v>4.2620436622604521</c:v>
                </c:pt>
                <c:pt idx="715">
                  <c:v>4.0566715133941544</c:v>
                </c:pt>
                <c:pt idx="716">
                  <c:v>4.0918075354749712</c:v>
                </c:pt>
                <c:pt idx="717">
                  <c:v>4.9289531438390011</c:v>
                </c:pt>
                <c:pt idx="718">
                  <c:v>5.0346768981409982</c:v>
                </c:pt>
                <c:pt idx="719">
                  <c:v>4.6587281520269732</c:v>
                </c:pt>
                <c:pt idx="720">
                  <c:v>4.3866239629132853</c:v>
                </c:pt>
                <c:pt idx="721">
                  <c:v>4.163829600987353</c:v>
                </c:pt>
                <c:pt idx="722">
                  <c:v>4.6665300574784583</c:v>
                </c:pt>
                <c:pt idx="723">
                  <c:v>4.3387843102093768</c:v>
                </c:pt>
                <c:pt idx="724">
                  <c:v>4.4896122623871149</c:v>
                </c:pt>
                <c:pt idx="725">
                  <c:v>4.8912947174445645</c:v>
                </c:pt>
                <c:pt idx="726">
                  <c:v>4.5296813832081213</c:v>
                </c:pt>
                <c:pt idx="727">
                  <c:v>4.2730371129599414</c:v>
                </c:pt>
                <c:pt idx="728">
                  <c:v>4.2163209784947329</c:v>
                </c:pt>
                <c:pt idx="729">
                  <c:v>3.9621995875479632</c:v>
                </c:pt>
                <c:pt idx="730">
                  <c:v>4.050338220620076</c:v>
                </c:pt>
                <c:pt idx="731">
                  <c:v>3.9617556150349449</c:v>
                </c:pt>
                <c:pt idx="732">
                  <c:v>3.7413678837967543</c:v>
                </c:pt>
                <c:pt idx="733">
                  <c:v>3.5531213687615195</c:v>
                </c:pt>
                <c:pt idx="734">
                  <c:v>3.8834916142992082</c:v>
                </c:pt>
                <c:pt idx="735">
                  <c:v>3.6989657045231508</c:v>
                </c:pt>
                <c:pt idx="736">
                  <c:v>3.5170385081076869</c:v>
                </c:pt>
                <c:pt idx="737">
                  <c:v>3.3663372703084131</c:v>
                </c:pt>
                <c:pt idx="738">
                  <c:v>4.7657567829650862</c:v>
                </c:pt>
                <c:pt idx="739">
                  <c:v>4.4213229141580426</c:v>
                </c:pt>
                <c:pt idx="740">
                  <c:v>4.1256616362386564</c:v>
                </c:pt>
                <c:pt idx="741">
                  <c:v>4.0778096835612905</c:v>
                </c:pt>
                <c:pt idx="742">
                  <c:v>4.1126805865285645</c:v>
                </c:pt>
                <c:pt idx="743">
                  <c:v>3.962245386804661</c:v>
                </c:pt>
                <c:pt idx="744">
                  <c:v>3.7370679600798513</c:v>
                </c:pt>
                <c:pt idx="745">
                  <c:v>3.5798831562304292</c:v>
                </c:pt>
                <c:pt idx="746">
                  <c:v>3.4293952763617814</c:v>
                </c:pt>
                <c:pt idx="747">
                  <c:v>3.3838006710028918</c:v>
                </c:pt>
                <c:pt idx="748">
                  <c:v>3.6016345011382596</c:v>
                </c:pt>
                <c:pt idx="749">
                  <c:v>3.4390287601068268</c:v>
                </c:pt>
                <c:pt idx="750">
                  <c:v>3.3157579849401912</c:v>
                </c:pt>
                <c:pt idx="751">
                  <c:v>3.2226221570505231</c:v>
                </c:pt>
                <c:pt idx="752">
                  <c:v>3.1277957134868668</c:v>
                </c:pt>
                <c:pt idx="753">
                  <c:v>3.0487910204376165</c:v>
                </c:pt>
                <c:pt idx="754">
                  <c:v>2.9866396525629502</c:v>
                </c:pt>
                <c:pt idx="755">
                  <c:v>2.9567094312024049</c:v>
                </c:pt>
                <c:pt idx="756">
                  <c:v>3.1545904366967052</c:v>
                </c:pt>
                <c:pt idx="757">
                  <c:v>3.0926501874049031</c:v>
                </c:pt>
                <c:pt idx="758">
                  <c:v>3.0543731407580936</c:v>
                </c:pt>
                <c:pt idx="759">
                  <c:v>3.0010876224053296</c:v>
                </c:pt>
                <c:pt idx="760">
                  <c:v>2.9485483767423748</c:v>
                </c:pt>
                <c:pt idx="761">
                  <c:v>2.9021798527320009</c:v>
                </c:pt>
                <c:pt idx="762">
                  <c:v>2.8876548596657203</c:v>
                </c:pt>
                <c:pt idx="763">
                  <c:v>2.8543764543292864</c:v>
                </c:pt>
                <c:pt idx="764">
                  <c:v>2.8265074770196112</c:v>
                </c:pt>
                <c:pt idx="765">
                  <c:v>2.8501723859601027</c:v>
                </c:pt>
                <c:pt idx="766">
                  <c:v>2.8312953634703999</c:v>
                </c:pt>
                <c:pt idx="767">
                  <c:v>3.7174346312359141</c:v>
                </c:pt>
                <c:pt idx="768">
                  <c:v>3.5345036340727356</c:v>
                </c:pt>
                <c:pt idx="769">
                  <c:v>3.3808033279350562</c:v>
                </c:pt>
                <c:pt idx="770">
                  <c:v>3.2802918275582145</c:v>
                </c:pt>
                <c:pt idx="771">
                  <c:v>3.1733592586826975</c:v>
                </c:pt>
                <c:pt idx="772">
                  <c:v>3.0868696140873193</c:v>
                </c:pt>
                <c:pt idx="773">
                  <c:v>3.0174722006127892</c:v>
                </c:pt>
                <c:pt idx="774">
                  <c:v>2.9576818111936336</c:v>
                </c:pt>
                <c:pt idx="775">
                  <c:v>2.9210964412939613</c:v>
                </c:pt>
                <c:pt idx="776">
                  <c:v>2.8872802309183263</c:v>
                </c:pt>
                <c:pt idx="777">
                  <c:v>3.6360868856576007</c:v>
                </c:pt>
                <c:pt idx="778">
                  <c:v>3.4785148580920762</c:v>
                </c:pt>
                <c:pt idx="779">
                  <c:v>3.3350290246759311</c:v>
                </c:pt>
                <c:pt idx="780">
                  <c:v>3.2311544471981017</c:v>
                </c:pt>
                <c:pt idx="781">
                  <c:v>3.17129558423153</c:v>
                </c:pt>
                <c:pt idx="782">
                  <c:v>3.3672498028563043</c:v>
                </c:pt>
                <c:pt idx="783">
                  <c:v>4.5207132163103969</c:v>
                </c:pt>
                <c:pt idx="784">
                  <c:v>4.2291286354357522</c:v>
                </c:pt>
                <c:pt idx="785">
                  <c:v>3.9744446828923339</c:v>
                </c:pt>
                <c:pt idx="786">
                  <c:v>3.7515452152356263</c:v>
                </c:pt>
                <c:pt idx="787">
                  <c:v>3.564403057189137</c:v>
                </c:pt>
                <c:pt idx="788">
                  <c:v>3.4054115113445902</c:v>
                </c:pt>
                <c:pt idx="789">
                  <c:v>3.2739346910457168</c:v>
                </c:pt>
                <c:pt idx="790">
                  <c:v>3.1854076269172467</c:v>
                </c:pt>
                <c:pt idx="791">
                  <c:v>3.2072496079134094</c:v>
                </c:pt>
                <c:pt idx="792">
                  <c:v>3.3494762297377791</c:v>
                </c:pt>
                <c:pt idx="793">
                  <c:v>3.2284634306958946</c:v>
                </c:pt>
                <c:pt idx="794">
                  <c:v>3.1295491161368707</c:v>
                </c:pt>
                <c:pt idx="795">
                  <c:v>3.0688118269324667</c:v>
                </c:pt>
                <c:pt idx="796">
                  <c:v>3.0630587369619677</c:v>
                </c:pt>
                <c:pt idx="797">
                  <c:v>2.9943190920659868</c:v>
                </c:pt>
                <c:pt idx="798">
                  <c:v>2.9846026208712573</c:v>
                </c:pt>
                <c:pt idx="799">
                  <c:v>2.9320021485434649</c:v>
                </c:pt>
                <c:pt idx="800">
                  <c:v>2.895764625565322</c:v>
                </c:pt>
                <c:pt idx="801">
                  <c:v>2.8595162269928336</c:v>
                </c:pt>
                <c:pt idx="802">
                  <c:v>2.8459718981214417</c:v>
                </c:pt>
                <c:pt idx="803">
                  <c:v>2.9455005464838511</c:v>
                </c:pt>
                <c:pt idx="804">
                  <c:v>2.9086578443784261</c:v>
                </c:pt>
                <c:pt idx="805">
                  <c:v>2.8733037263779235</c:v>
                </c:pt>
                <c:pt idx="806">
                  <c:v>2.8466829111325813</c:v>
                </c:pt>
                <c:pt idx="807">
                  <c:v>2.8344451410743621</c:v>
                </c:pt>
                <c:pt idx="808">
                  <c:v>2.8609173577685056</c:v>
                </c:pt>
                <c:pt idx="809">
                  <c:v>2.8316301848335268</c:v>
                </c:pt>
                <c:pt idx="810">
                  <c:v>2.8088630998953468</c:v>
                </c:pt>
                <c:pt idx="811">
                  <c:v>2.7939170947568659</c:v>
                </c:pt>
                <c:pt idx="812">
                  <c:v>2.8515519370396367</c:v>
                </c:pt>
                <c:pt idx="813">
                  <c:v>2.8243479090048629</c:v>
                </c:pt>
                <c:pt idx="814">
                  <c:v>2.919432075355314</c:v>
                </c:pt>
                <c:pt idx="815">
                  <c:v>2.878716975751002</c:v>
                </c:pt>
                <c:pt idx="816">
                  <c:v>2.897649337925432</c:v>
                </c:pt>
                <c:pt idx="817">
                  <c:v>2.8610313115908141</c:v>
                </c:pt>
                <c:pt idx="818">
                  <c:v>2.8317742544255409</c:v>
                </c:pt>
                <c:pt idx="819">
                  <c:v>2.8191882460563384</c:v>
                </c:pt>
                <c:pt idx="820">
                  <c:v>5.7701894049472466</c:v>
                </c:pt>
                <c:pt idx="821">
                  <c:v>5.8706265429748701</c:v>
                </c:pt>
                <c:pt idx="822">
                  <c:v>5.6301180268838094</c:v>
                </c:pt>
                <c:pt idx="823">
                  <c:v>5.1852853777991514</c:v>
                </c:pt>
                <c:pt idx="824">
                  <c:v>4.7771347915388063</c:v>
                </c:pt>
                <c:pt idx="825">
                  <c:v>4.5275533330635565</c:v>
                </c:pt>
                <c:pt idx="826">
                  <c:v>4.2753965709887014</c:v>
                </c:pt>
                <c:pt idx="827">
                  <c:v>4.0235314214590332</c:v>
                </c:pt>
                <c:pt idx="828">
                  <c:v>3.8114111532008725</c:v>
                </c:pt>
                <c:pt idx="829">
                  <c:v>4.0477921372131398</c:v>
                </c:pt>
                <c:pt idx="830">
                  <c:v>3.8144883262614111</c:v>
                </c:pt>
                <c:pt idx="831">
                  <c:v>3.6143165285746512</c:v>
                </c:pt>
                <c:pt idx="832">
                  <c:v>3.4488261544285574</c:v>
                </c:pt>
                <c:pt idx="833">
                  <c:v>3.3680423560933774</c:v>
                </c:pt>
                <c:pt idx="834">
                  <c:v>3.4573278401384067</c:v>
                </c:pt>
                <c:pt idx="835">
                  <c:v>3.3202392896810475</c:v>
                </c:pt>
                <c:pt idx="836">
                  <c:v>3.2212971935006562</c:v>
                </c:pt>
                <c:pt idx="837">
                  <c:v>3.1291127919704649</c:v>
                </c:pt>
                <c:pt idx="838">
                  <c:v>3.0479042668329677</c:v>
                </c:pt>
                <c:pt idx="839">
                  <c:v>2.9826132706842388</c:v>
                </c:pt>
                <c:pt idx="840">
                  <c:v>3.0089314923257997</c:v>
                </c:pt>
                <c:pt idx="841">
                  <c:v>3.1509832193785519</c:v>
                </c:pt>
                <c:pt idx="842">
                  <c:v>3.1914586798411273</c:v>
                </c:pt>
                <c:pt idx="843">
                  <c:v>3.1141147973107173</c:v>
                </c:pt>
                <c:pt idx="844">
                  <c:v>3.2991413189056109</c:v>
                </c:pt>
                <c:pt idx="845">
                  <c:v>3.2015420964626076</c:v>
                </c:pt>
                <c:pt idx="846">
                  <c:v>3.1089705332046096</c:v>
                </c:pt>
                <c:pt idx="847">
                  <c:v>3.0509536827029353</c:v>
                </c:pt>
                <c:pt idx="848">
                  <c:v>3.1031957655507085</c:v>
                </c:pt>
                <c:pt idx="849">
                  <c:v>3.0285367658871558</c:v>
                </c:pt>
                <c:pt idx="850">
                  <c:v>3.0796875193303461</c:v>
                </c:pt>
                <c:pt idx="851">
                  <c:v>3.4493011533598188</c:v>
                </c:pt>
                <c:pt idx="852">
                  <c:v>3.322544822443811</c:v>
                </c:pt>
                <c:pt idx="853">
                  <c:v>3.2113021817819454</c:v>
                </c:pt>
                <c:pt idx="854">
                  <c:v>3.1468388352517476</c:v>
                </c:pt>
                <c:pt idx="855">
                  <c:v>3.2581944795876652</c:v>
                </c:pt>
                <c:pt idx="856">
                  <c:v>3.1532859561772382</c:v>
                </c:pt>
                <c:pt idx="857">
                  <c:v>3.2284911061908721</c:v>
                </c:pt>
                <c:pt idx="858">
                  <c:v>3.3183419467479345</c:v>
                </c:pt>
                <c:pt idx="859">
                  <c:v>4.8108771761768763</c:v>
                </c:pt>
                <c:pt idx="860">
                  <c:v>4.4741772629993353</c:v>
                </c:pt>
                <c:pt idx="861">
                  <c:v>5.9284578269507993</c:v>
                </c:pt>
                <c:pt idx="862">
                  <c:v>5.588768895589145</c:v>
                </c:pt>
                <c:pt idx="863">
                  <c:v>5.3451133567303799</c:v>
                </c:pt>
                <c:pt idx="864">
                  <c:v>5.0044206759164336</c:v>
                </c:pt>
                <c:pt idx="865">
                  <c:v>5.5490025414409043</c:v>
                </c:pt>
                <c:pt idx="866">
                  <c:v>5.0997997405622186</c:v>
                </c:pt>
                <c:pt idx="867">
                  <c:v>5.7292367647262088</c:v>
                </c:pt>
                <c:pt idx="868">
                  <c:v>5.2489399826199428</c:v>
                </c:pt>
                <c:pt idx="869">
                  <c:v>4.8397771097167617</c:v>
                </c:pt>
                <c:pt idx="870">
                  <c:v>4.7104099315056507</c:v>
                </c:pt>
                <c:pt idx="871">
                  <c:v>4.4827020675778915</c:v>
                </c:pt>
                <c:pt idx="872">
                  <c:v>4.2192314097369019</c:v>
                </c:pt>
                <c:pt idx="873">
                  <c:v>3.9552080102084375</c:v>
                </c:pt>
                <c:pt idx="874">
                  <c:v>4.463180303123405</c:v>
                </c:pt>
                <c:pt idx="875">
                  <c:v>4.2023290662677013</c:v>
                </c:pt>
                <c:pt idx="876">
                  <c:v>3.9627399618917503</c:v>
                </c:pt>
                <c:pt idx="877">
                  <c:v>3.7451373513871515</c:v>
                </c:pt>
                <c:pt idx="878">
                  <c:v>4.0177973006388763</c:v>
                </c:pt>
                <c:pt idx="879">
                  <c:v>3.9765435232294992</c:v>
                </c:pt>
                <c:pt idx="880">
                  <c:v>3.7564220612835175</c:v>
                </c:pt>
                <c:pt idx="881">
                  <c:v>3.5883051211937409</c:v>
                </c:pt>
                <c:pt idx="882">
                  <c:v>3.5589096956105717</c:v>
                </c:pt>
                <c:pt idx="883">
                  <c:v>5.469208403710736</c:v>
                </c:pt>
                <c:pt idx="884">
                  <c:v>5.1259753968778332</c:v>
                </c:pt>
                <c:pt idx="885">
                  <c:v>4.7263242842564157</c:v>
                </c:pt>
                <c:pt idx="886">
                  <c:v>4.4745624373822466</c:v>
                </c:pt>
                <c:pt idx="887">
                  <c:v>4.1821780789311624</c:v>
                </c:pt>
                <c:pt idx="888">
                  <c:v>4.0850251166148697</c:v>
                </c:pt>
                <c:pt idx="889">
                  <c:v>4.0504371961611163</c:v>
                </c:pt>
                <c:pt idx="890">
                  <c:v>3.816603413578679</c:v>
                </c:pt>
                <c:pt idx="891">
                  <c:v>3.7475049628060915</c:v>
                </c:pt>
                <c:pt idx="892">
                  <c:v>3.6106639442371802</c:v>
                </c:pt>
                <c:pt idx="893">
                  <c:v>3.6460096124557984</c:v>
                </c:pt>
                <c:pt idx="894">
                  <c:v>3.558042938618478</c:v>
                </c:pt>
                <c:pt idx="895">
                  <c:v>3.4903009327349146</c:v>
                </c:pt>
                <c:pt idx="896">
                  <c:v>3.4639213937580897</c:v>
                </c:pt>
                <c:pt idx="897">
                  <c:v>3.4986876886374976</c:v>
                </c:pt>
                <c:pt idx="898">
                  <c:v>3.4380345756079174</c:v>
                </c:pt>
                <c:pt idx="899">
                  <c:v>3.4616554719399266</c:v>
                </c:pt>
                <c:pt idx="900">
                  <c:v>3.6028631912241313</c:v>
                </c:pt>
                <c:pt idx="901">
                  <c:v>4.0839291688271278</c:v>
                </c:pt>
                <c:pt idx="902">
                  <c:v>3.9927173998724306</c:v>
                </c:pt>
                <c:pt idx="903">
                  <c:v>3.7634666444859359</c:v>
                </c:pt>
                <c:pt idx="904">
                  <c:v>4.0164962592084574</c:v>
                </c:pt>
                <c:pt idx="905">
                  <c:v>4.533064923431291</c:v>
                </c:pt>
                <c:pt idx="906">
                  <c:v>6.6164449694418712</c:v>
                </c:pt>
                <c:pt idx="907">
                  <c:v>7.5465624475384132</c:v>
                </c:pt>
                <c:pt idx="908">
                  <c:v>6.8989308519834207</c:v>
                </c:pt>
                <c:pt idx="909">
                  <c:v>6.5779816673303433</c:v>
                </c:pt>
                <c:pt idx="910">
                  <c:v>6.400387393786712</c:v>
                </c:pt>
                <c:pt idx="911">
                  <c:v>5.8354173592312302</c:v>
                </c:pt>
                <c:pt idx="912">
                  <c:v>5.7784966939255877</c:v>
                </c:pt>
                <c:pt idx="913">
                  <c:v>5.3097535287007078</c:v>
                </c:pt>
                <c:pt idx="914">
                  <c:v>5.1370272949131346</c:v>
                </c:pt>
                <c:pt idx="915">
                  <c:v>4.7459935733372891</c:v>
                </c:pt>
                <c:pt idx="916">
                  <c:v>4.513334567627207</c:v>
                </c:pt>
                <c:pt idx="917">
                  <c:v>4.7813857166400036</c:v>
                </c:pt>
                <c:pt idx="918">
                  <c:v>4.4652264021989474</c:v>
                </c:pt>
                <c:pt idx="919">
                  <c:v>4.5348112803561547</c:v>
                </c:pt>
                <c:pt idx="920">
                  <c:v>4.6440321509381199</c:v>
                </c:pt>
                <c:pt idx="921">
                  <c:v>4.5502135610296444</c:v>
                </c:pt>
                <c:pt idx="922">
                  <c:v>4.8696436134286971</c:v>
                </c:pt>
                <c:pt idx="923">
                  <c:v>4.6634541355488501</c:v>
                </c:pt>
                <c:pt idx="924">
                  <c:v>4.3364833394586633</c:v>
                </c:pt>
                <c:pt idx="925">
                  <c:v>5.5606642713370995</c:v>
                </c:pt>
                <c:pt idx="926">
                  <c:v>5.1345588756102156</c:v>
                </c:pt>
                <c:pt idx="927">
                  <c:v>5.3874416568147492</c:v>
                </c:pt>
                <c:pt idx="928">
                  <c:v>4.9534054131099383</c:v>
                </c:pt>
                <c:pt idx="929">
                  <c:v>4.7391652037715133</c:v>
                </c:pt>
                <c:pt idx="930">
                  <c:v>4.5841381766901081</c:v>
                </c:pt>
                <c:pt idx="931">
                  <c:v>4.3876813597147368</c:v>
                </c:pt>
                <c:pt idx="932">
                  <c:v>4.131624783401306</c:v>
                </c:pt>
                <c:pt idx="933">
                  <c:v>4.0779203826242814</c:v>
                </c:pt>
                <c:pt idx="934">
                  <c:v>3.8528765163413965</c:v>
                </c:pt>
                <c:pt idx="935">
                  <c:v>3.6555885169163225</c:v>
                </c:pt>
                <c:pt idx="936">
                  <c:v>3.6879243868609843</c:v>
                </c:pt>
                <c:pt idx="937">
                  <c:v>3.5157762264187187</c:v>
                </c:pt>
                <c:pt idx="938">
                  <c:v>3.3673877743864602</c:v>
                </c:pt>
                <c:pt idx="939">
                  <c:v>3.2521162511835002</c:v>
                </c:pt>
                <c:pt idx="940">
                  <c:v>3.527586547067028</c:v>
                </c:pt>
                <c:pt idx="941">
                  <c:v>3.5826135863397792</c:v>
                </c:pt>
                <c:pt idx="942">
                  <c:v>3.420385504192649</c:v>
                </c:pt>
                <c:pt idx="943">
                  <c:v>3.5271940821517953</c:v>
                </c:pt>
                <c:pt idx="944">
                  <c:v>3.394512785093323</c:v>
                </c:pt>
                <c:pt idx="945">
                  <c:v>3.9971996256879745</c:v>
                </c:pt>
                <c:pt idx="946">
                  <c:v>3.9344452633305664</c:v>
                </c:pt>
                <c:pt idx="947">
                  <c:v>4.056954401431863</c:v>
                </c:pt>
                <c:pt idx="948">
                  <c:v>3.8775011680534068</c:v>
                </c:pt>
                <c:pt idx="949">
                  <c:v>3.704256562325988</c:v>
                </c:pt>
                <c:pt idx="950">
                  <c:v>3.993504437396115</c:v>
                </c:pt>
                <c:pt idx="951">
                  <c:v>3.8053481040891088</c:v>
                </c:pt>
                <c:pt idx="952">
                  <c:v>3.6261502146915987</c:v>
                </c:pt>
                <c:pt idx="953">
                  <c:v>3.8360560624057194</c:v>
                </c:pt>
                <c:pt idx="954">
                  <c:v>4.2935542832905726</c:v>
                </c:pt>
                <c:pt idx="955">
                  <c:v>4.0415423946975189</c:v>
                </c:pt>
                <c:pt idx="956">
                  <c:v>3.8161110458743557</c:v>
                </c:pt>
                <c:pt idx="957">
                  <c:v>3.7707686533744829</c:v>
                </c:pt>
                <c:pt idx="958">
                  <c:v>3.6887607136292435</c:v>
                </c:pt>
                <c:pt idx="959">
                  <c:v>3.6296965333961775</c:v>
                </c:pt>
                <c:pt idx="960">
                  <c:v>3.4645456437110247</c:v>
                </c:pt>
                <c:pt idx="961">
                  <c:v>4.1676330028700477</c:v>
                </c:pt>
                <c:pt idx="962">
                  <c:v>3.9179924396105039</c:v>
                </c:pt>
                <c:pt idx="963">
                  <c:v>3.8088800909363911</c:v>
                </c:pt>
                <c:pt idx="964">
                  <c:v>3.8104691496614684</c:v>
                </c:pt>
                <c:pt idx="965">
                  <c:v>3.6223080263315897</c:v>
                </c:pt>
                <c:pt idx="966">
                  <c:v>3.5595255850454741</c:v>
                </c:pt>
                <c:pt idx="967">
                  <c:v>3.4342356640451879</c:v>
                </c:pt>
                <c:pt idx="968">
                  <c:v>3.6215732745832776</c:v>
                </c:pt>
                <c:pt idx="969">
                  <c:v>3.5444319075847743</c:v>
                </c:pt>
                <c:pt idx="970">
                  <c:v>3.3971191327351491</c:v>
                </c:pt>
                <c:pt idx="971">
                  <c:v>3.2753089513714775</c:v>
                </c:pt>
                <c:pt idx="972">
                  <c:v>3.168128963290362</c:v>
                </c:pt>
                <c:pt idx="973">
                  <c:v>3.8562448654211239</c:v>
                </c:pt>
                <c:pt idx="974">
                  <c:v>3.7670762708075443</c:v>
                </c:pt>
                <c:pt idx="975">
                  <c:v>3.576939999316592</c:v>
                </c:pt>
                <c:pt idx="976">
                  <c:v>3.438701122863745</c:v>
                </c:pt>
                <c:pt idx="977">
                  <c:v>3.3372130262412809</c:v>
                </c:pt>
                <c:pt idx="978">
                  <c:v>3.2318012107235679</c:v>
                </c:pt>
                <c:pt idx="979">
                  <c:v>3.1576197079170023</c:v>
                </c:pt>
                <c:pt idx="980">
                  <c:v>3.1111082736601134</c:v>
                </c:pt>
                <c:pt idx="981">
                  <c:v>3.1062296191795387</c:v>
                </c:pt>
                <c:pt idx="982">
                  <c:v>3.0350422425686956</c:v>
                </c:pt>
                <c:pt idx="983">
                  <c:v>3.070742985514932</c:v>
                </c:pt>
                <c:pt idx="984">
                  <c:v>3.0295470176925678</c:v>
                </c:pt>
                <c:pt idx="985">
                  <c:v>2.978250638421569</c:v>
                </c:pt>
                <c:pt idx="986">
                  <c:v>2.947986609785807</c:v>
                </c:pt>
                <c:pt idx="987">
                  <c:v>2.901454316852599</c:v>
                </c:pt>
                <c:pt idx="988">
                  <c:v>2.8862777267432387</c:v>
                </c:pt>
                <c:pt idx="989">
                  <c:v>2.8548086310163363</c:v>
                </c:pt>
                <c:pt idx="990">
                  <c:v>2.8342382912817095</c:v>
                </c:pt>
                <c:pt idx="991">
                  <c:v>2.869632313324364</c:v>
                </c:pt>
                <c:pt idx="992">
                  <c:v>2.8804396906435423</c:v>
                </c:pt>
                <c:pt idx="993">
                  <c:v>2.8548780456211298</c:v>
                </c:pt>
                <c:pt idx="994">
                  <c:v>3.0436125991752987</c:v>
                </c:pt>
                <c:pt idx="995">
                  <c:v>5.0979869102093804</c:v>
                </c:pt>
                <c:pt idx="996">
                  <c:v>4.7138213728292104</c:v>
                </c:pt>
                <c:pt idx="997">
                  <c:v>4.8797620403136195</c:v>
                </c:pt>
                <c:pt idx="998">
                  <c:v>4.5544022099916317</c:v>
                </c:pt>
                <c:pt idx="999">
                  <c:v>4.2574045286880882</c:v>
                </c:pt>
                <c:pt idx="1000">
                  <c:v>4.012363357536052</c:v>
                </c:pt>
                <c:pt idx="1001">
                  <c:v>3.8705351860989463</c:v>
                </c:pt>
                <c:pt idx="1002">
                  <c:v>3.6653756233003874</c:v>
                </c:pt>
                <c:pt idx="1003">
                  <c:v>3.4968674791736607</c:v>
                </c:pt>
                <c:pt idx="1004">
                  <c:v>3.3742020950313019</c:v>
                </c:pt>
                <c:pt idx="1005">
                  <c:v>3.2487405552462403</c:v>
                </c:pt>
                <c:pt idx="1006">
                  <c:v>3.1488599415057421</c:v>
                </c:pt>
                <c:pt idx="1007">
                  <c:v>3.2330878476110794</c:v>
                </c:pt>
                <c:pt idx="1008">
                  <c:v>3.3269215598206077</c:v>
                </c:pt>
                <c:pt idx="1009">
                  <c:v>3.2165389067115675</c:v>
                </c:pt>
                <c:pt idx="1010">
                  <c:v>3.4976453701950887</c:v>
                </c:pt>
                <c:pt idx="1011">
                  <c:v>3.3500344023116604</c:v>
                </c:pt>
                <c:pt idx="1012">
                  <c:v>3.4004666342959036</c:v>
                </c:pt>
                <c:pt idx="1013">
                  <c:v>3.2710554286791744</c:v>
                </c:pt>
                <c:pt idx="1014">
                  <c:v>3.1860579329047098</c:v>
                </c:pt>
                <c:pt idx="1015">
                  <c:v>3.1565487768851481</c:v>
                </c:pt>
                <c:pt idx="1016">
                  <c:v>3.1534140542255873</c:v>
                </c:pt>
                <c:pt idx="1017">
                  <c:v>3.1695507057040184</c:v>
                </c:pt>
                <c:pt idx="1018">
                  <c:v>3.1031534932621514</c:v>
                </c:pt>
                <c:pt idx="1019">
                  <c:v>3.0808270792369119</c:v>
                </c:pt>
                <c:pt idx="1020">
                  <c:v>3.0086981711340259</c:v>
                </c:pt>
                <c:pt idx="1021">
                  <c:v>3.1175945263719527</c:v>
                </c:pt>
                <c:pt idx="1022">
                  <c:v>3.0385575444857387</c:v>
                </c:pt>
                <c:pt idx="1023">
                  <c:v>3.0220104618114823</c:v>
                </c:pt>
                <c:pt idx="1024">
                  <c:v>4.2318875228155051</c:v>
                </c:pt>
                <c:pt idx="1025">
                  <c:v>3.9642533132604734</c:v>
                </c:pt>
                <c:pt idx="1026">
                  <c:v>6.1597362575897385</c:v>
                </c:pt>
                <c:pt idx="1027">
                  <c:v>6.1322870023469234</c:v>
                </c:pt>
                <c:pt idx="1028">
                  <c:v>5.7091255285166307</c:v>
                </c:pt>
                <c:pt idx="1029">
                  <c:v>5.2468007504371563</c:v>
                </c:pt>
                <c:pt idx="1030">
                  <c:v>4.8302068529073976</c:v>
                </c:pt>
                <c:pt idx="1031">
                  <c:v>4.5642781641238086</c:v>
                </c:pt>
                <c:pt idx="1032">
                  <c:v>4.2666778744791953</c:v>
                </c:pt>
                <c:pt idx="1033">
                  <c:v>4.0066100082182095</c:v>
                </c:pt>
                <c:pt idx="1034">
                  <c:v>3.7831636384887957</c:v>
                </c:pt>
                <c:pt idx="1035">
                  <c:v>3.6044596257778267</c:v>
                </c:pt>
                <c:pt idx="1036">
                  <c:v>3.4857631491591707</c:v>
                </c:pt>
                <c:pt idx="1037">
                  <c:v>3.3496535818345894</c:v>
                </c:pt>
                <c:pt idx="1038">
                  <c:v>3.2282209020553942</c:v>
                </c:pt>
                <c:pt idx="1039">
                  <c:v>3.1627533347478791</c:v>
                </c:pt>
                <c:pt idx="1040">
                  <c:v>3.4996110347734435</c:v>
                </c:pt>
                <c:pt idx="1041">
                  <c:v>3.3516315492932178</c:v>
                </c:pt>
                <c:pt idx="1042">
                  <c:v>3.3793038215915105</c:v>
                </c:pt>
                <c:pt idx="1043">
                  <c:v>3.5872363995507577</c:v>
                </c:pt>
                <c:pt idx="1044">
                  <c:v>3.4287043614998338</c:v>
                </c:pt>
                <c:pt idx="1045">
                  <c:v>3.294618793981583</c:v>
                </c:pt>
                <c:pt idx="1046">
                  <c:v>3.2169339915741184</c:v>
                </c:pt>
                <c:pt idx="1047">
                  <c:v>3.18416856003756</c:v>
                </c:pt>
                <c:pt idx="1048">
                  <c:v>3.0951396677578762</c:v>
                </c:pt>
                <c:pt idx="1049">
                  <c:v>3.0267177071591149</c:v>
                </c:pt>
                <c:pt idx="1050">
                  <c:v>3.2965966803934892</c:v>
                </c:pt>
                <c:pt idx="1051">
                  <c:v>3.20609127827526</c:v>
                </c:pt>
                <c:pt idx="1052">
                  <c:v>3.1194708992778515</c:v>
                </c:pt>
                <c:pt idx="1053">
                  <c:v>3.6992924183950286</c:v>
                </c:pt>
                <c:pt idx="1054">
                  <c:v>3.8927738759233801</c:v>
                </c:pt>
                <c:pt idx="1055">
                  <c:v>3.682393541465522</c:v>
                </c:pt>
                <c:pt idx="1056">
                  <c:v>3.7526793681085939</c:v>
                </c:pt>
                <c:pt idx="1057">
                  <c:v>3.6422016182497901</c:v>
                </c:pt>
                <c:pt idx="1058">
                  <c:v>3.4891284916497294</c:v>
                </c:pt>
                <c:pt idx="1059">
                  <c:v>3.8042825945386487</c:v>
                </c:pt>
                <c:pt idx="1060">
                  <c:v>3.680385755576971</c:v>
                </c:pt>
                <c:pt idx="1061">
                  <c:v>3.8268155508544019</c:v>
                </c:pt>
                <c:pt idx="1062">
                  <c:v>3.7294974428255294</c:v>
                </c:pt>
                <c:pt idx="1063">
                  <c:v>3.6322421723805771</c:v>
                </c:pt>
                <c:pt idx="1064">
                  <c:v>3.474500082771947</c:v>
                </c:pt>
                <c:pt idx="1065">
                  <c:v>3.3341807234284602</c:v>
                </c:pt>
                <c:pt idx="1066">
                  <c:v>3.2604364976841356</c:v>
                </c:pt>
                <c:pt idx="1067">
                  <c:v>3.2658147213275583</c:v>
                </c:pt>
                <c:pt idx="1068">
                  <c:v>3.2028260475430685</c:v>
                </c:pt>
                <c:pt idx="1069">
                  <c:v>3.1078920014386582</c:v>
                </c:pt>
                <c:pt idx="1070">
                  <c:v>3.0314288124287865</c:v>
                </c:pt>
                <c:pt idx="1071">
                  <c:v>3.1617543980115506</c:v>
                </c:pt>
                <c:pt idx="1072">
                  <c:v>3.115917951625784</c:v>
                </c:pt>
                <c:pt idx="1073">
                  <c:v>3.0461698896877958</c:v>
                </c:pt>
                <c:pt idx="1074">
                  <c:v>2.9821877110840354</c:v>
                </c:pt>
                <c:pt idx="1075">
                  <c:v>2.9344130693013906</c:v>
                </c:pt>
                <c:pt idx="1076">
                  <c:v>2.9877975617905417</c:v>
                </c:pt>
                <c:pt idx="1077">
                  <c:v>2.9356950157906434</c:v>
                </c:pt>
                <c:pt idx="1078">
                  <c:v>3.1249036176715408</c:v>
                </c:pt>
                <c:pt idx="1079">
                  <c:v>3.4381067685989661</c:v>
                </c:pt>
                <c:pt idx="1080">
                  <c:v>4.9860838259989251</c:v>
                </c:pt>
                <c:pt idx="1081">
                  <c:v>4.7168189248542536</c:v>
                </c:pt>
                <c:pt idx="1082">
                  <c:v>4.3797008865649367</c:v>
                </c:pt>
                <c:pt idx="1083">
                  <c:v>4.0976284475514557</c:v>
                </c:pt>
                <c:pt idx="1084">
                  <c:v>4.0154635856639063</c:v>
                </c:pt>
                <c:pt idx="1085">
                  <c:v>3.8273431597025396</c:v>
                </c:pt>
                <c:pt idx="1086">
                  <c:v>3.6348876162540025</c:v>
                </c:pt>
                <c:pt idx="1087">
                  <c:v>3.4678277049675641</c:v>
                </c:pt>
                <c:pt idx="1088">
                  <c:v>3.3280775549131381</c:v>
                </c:pt>
                <c:pt idx="1089">
                  <c:v>3.2135630853628099</c:v>
                </c:pt>
                <c:pt idx="1090">
                  <c:v>3.1329181148192764</c:v>
                </c:pt>
                <c:pt idx="1091">
                  <c:v>3.0707656321177357</c:v>
                </c:pt>
                <c:pt idx="1092">
                  <c:v>3.0806925961992153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D-4062-99C2-21F4C1041B11}"/>
            </c:ext>
          </c:extLst>
        </c:ser>
        <c:ser>
          <c:idx val="1"/>
          <c:order val="1"/>
          <c:tx>
            <c:strRef>
              <c:f>'AR(0) - GARCH(1,1) - Solver'!$O$11</c:f>
              <c:strCache>
                <c:ptCount val="1"/>
                <c:pt idx="0">
                  <c:v>y(t)</c:v>
                </c:pt>
              </c:strCache>
            </c:strRef>
          </c:tx>
          <c:spPr>
            <a:ln w="12700" cap="rnd">
              <a:solidFill>
                <a:srgbClr val="FF0000">
                  <a:alpha val="40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'AR(0) - GARCH(1,1) - Solver'!$O$12:$O$1104</c:f>
              <c:numCache>
                <c:formatCode>General</c:formatCode>
                <c:ptCount val="1093"/>
                <c:pt idx="0">
                  <c:v>1.5851284171813231</c:v>
                </c:pt>
                <c:pt idx="1">
                  <c:v>9.4236254946264655</c:v>
                </c:pt>
                <c:pt idx="2">
                  <c:v>-13.770093632812483</c:v>
                </c:pt>
                <c:pt idx="3">
                  <c:v>-11.015064062977171</c:v>
                </c:pt>
                <c:pt idx="4">
                  <c:v>0.30534718912916953</c:v>
                </c:pt>
                <c:pt idx="5">
                  <c:v>1.3398869527313906</c:v>
                </c:pt>
                <c:pt idx="6">
                  <c:v>-0.11995736288296849</c:v>
                </c:pt>
                <c:pt idx="7">
                  <c:v>0.50882796919840589</c:v>
                </c:pt>
                <c:pt idx="8">
                  <c:v>-14.100723017899819</c:v>
                </c:pt>
                <c:pt idx="9">
                  <c:v>3.0938702403860527</c:v>
                </c:pt>
                <c:pt idx="10">
                  <c:v>1.8007263579917012</c:v>
                </c:pt>
                <c:pt idx="11">
                  <c:v>-0.63242855792701813</c:v>
                </c:pt>
                <c:pt idx="12">
                  <c:v>0.18771336569955491</c:v>
                </c:pt>
                <c:pt idx="13">
                  <c:v>0.74855825087625938</c:v>
                </c:pt>
                <c:pt idx="14">
                  <c:v>8.3801179088826707</c:v>
                </c:pt>
                <c:pt idx="15">
                  <c:v>-3.1193087183619754</c:v>
                </c:pt>
                <c:pt idx="16">
                  <c:v>2.6234500636526645</c:v>
                </c:pt>
                <c:pt idx="17">
                  <c:v>-0.25725357005551902</c:v>
                </c:pt>
                <c:pt idx="18">
                  <c:v>2.9713949952097876</c:v>
                </c:pt>
                <c:pt idx="19">
                  <c:v>-0.10877369619483764</c:v>
                </c:pt>
                <c:pt idx="20">
                  <c:v>0.28473637669216539</c:v>
                </c:pt>
                <c:pt idx="21">
                  <c:v>-3.0533274671736663</c:v>
                </c:pt>
                <c:pt idx="22">
                  <c:v>7.3818900989933753E-2</c:v>
                </c:pt>
                <c:pt idx="23">
                  <c:v>2.3371616906330992</c:v>
                </c:pt>
                <c:pt idx="24">
                  <c:v>0.26723838828993057</c:v>
                </c:pt>
                <c:pt idx="25">
                  <c:v>5.4450810484373981E-2</c:v>
                </c:pt>
                <c:pt idx="26">
                  <c:v>-0.43206508902557184</c:v>
                </c:pt>
                <c:pt idx="27">
                  <c:v>0.67346926445731614</c:v>
                </c:pt>
                <c:pt idx="28">
                  <c:v>4.7468910820614134</c:v>
                </c:pt>
                <c:pt idx="29">
                  <c:v>1.7393349898780397</c:v>
                </c:pt>
                <c:pt idx="30">
                  <c:v>2.1688324941253927</c:v>
                </c:pt>
                <c:pt idx="31">
                  <c:v>0.89738280632537337</c:v>
                </c:pt>
                <c:pt idx="32">
                  <c:v>1.8417339249722595</c:v>
                </c:pt>
                <c:pt idx="33">
                  <c:v>-1.537169664569626</c:v>
                </c:pt>
                <c:pt idx="34">
                  <c:v>0.83889985211396711</c:v>
                </c:pt>
                <c:pt idx="35">
                  <c:v>2.4000419191955547</c:v>
                </c:pt>
                <c:pt idx="36">
                  <c:v>0.56340853531114432</c:v>
                </c:pt>
                <c:pt idx="37">
                  <c:v>-7.5269609383230467</c:v>
                </c:pt>
                <c:pt idx="38">
                  <c:v>1.8871634695911965</c:v>
                </c:pt>
                <c:pt idx="39">
                  <c:v>1.0678440195585188</c:v>
                </c:pt>
                <c:pt idx="40">
                  <c:v>-1.177164887160465</c:v>
                </c:pt>
                <c:pt idx="41">
                  <c:v>-0.11647289305955048</c:v>
                </c:pt>
                <c:pt idx="42">
                  <c:v>1.2956212578514013</c:v>
                </c:pt>
                <c:pt idx="43">
                  <c:v>-1.4877041281471749E-2</c:v>
                </c:pt>
                <c:pt idx="44">
                  <c:v>2.3274191351213123</c:v>
                </c:pt>
                <c:pt idx="45">
                  <c:v>1.6797266178398673</c:v>
                </c:pt>
                <c:pt idx="46">
                  <c:v>0.27311371172438276</c:v>
                </c:pt>
                <c:pt idx="47">
                  <c:v>-0.32267764544646943</c:v>
                </c:pt>
                <c:pt idx="48">
                  <c:v>2.6966763757537482</c:v>
                </c:pt>
                <c:pt idx="49">
                  <c:v>3.7763012721690052</c:v>
                </c:pt>
                <c:pt idx="50">
                  <c:v>0.1277076650801777</c:v>
                </c:pt>
                <c:pt idx="51">
                  <c:v>4.4895581124613138</c:v>
                </c:pt>
                <c:pt idx="52">
                  <c:v>0.39005329643460862</c:v>
                </c:pt>
                <c:pt idx="53">
                  <c:v>-2.359991534087349</c:v>
                </c:pt>
                <c:pt idx="54">
                  <c:v>1.9417751132373311</c:v>
                </c:pt>
                <c:pt idx="55">
                  <c:v>1.46163650414242</c:v>
                </c:pt>
                <c:pt idx="56">
                  <c:v>3.7004331611029222E-2</c:v>
                </c:pt>
                <c:pt idx="57">
                  <c:v>2.7689139637853359</c:v>
                </c:pt>
                <c:pt idx="58">
                  <c:v>2.6481191318872406</c:v>
                </c:pt>
                <c:pt idx="59">
                  <c:v>2.1924880800866968</c:v>
                </c:pt>
                <c:pt idx="60">
                  <c:v>-1.4900457027389493</c:v>
                </c:pt>
                <c:pt idx="61">
                  <c:v>0.54426410412282877</c:v>
                </c:pt>
                <c:pt idx="62">
                  <c:v>0.45443385911871559</c:v>
                </c:pt>
                <c:pt idx="63">
                  <c:v>-3.5322634604742538</c:v>
                </c:pt>
                <c:pt idx="64">
                  <c:v>-7.2075090650826397</c:v>
                </c:pt>
                <c:pt idx="65">
                  <c:v>3.7946647462026375</c:v>
                </c:pt>
                <c:pt idx="66">
                  <c:v>-6.8559476314591681</c:v>
                </c:pt>
                <c:pt idx="67">
                  <c:v>5.8342349195223822</c:v>
                </c:pt>
                <c:pt idx="68">
                  <c:v>3.8177432923251606</c:v>
                </c:pt>
                <c:pt idx="69">
                  <c:v>1.0619999947033434</c:v>
                </c:pt>
                <c:pt idx="70">
                  <c:v>0.39898010876301726</c:v>
                </c:pt>
                <c:pt idx="71">
                  <c:v>0.8243356500773803</c:v>
                </c:pt>
                <c:pt idx="72">
                  <c:v>-6.6421530771210877</c:v>
                </c:pt>
                <c:pt idx="73">
                  <c:v>-9.020675898510321</c:v>
                </c:pt>
                <c:pt idx="74">
                  <c:v>-9.8293041786062805</c:v>
                </c:pt>
                <c:pt idx="75">
                  <c:v>5.1385941787055867</c:v>
                </c:pt>
                <c:pt idx="76">
                  <c:v>2.4067515644205386</c:v>
                </c:pt>
                <c:pt idx="77">
                  <c:v>6.8063888917039712</c:v>
                </c:pt>
                <c:pt idx="78">
                  <c:v>-7.0730901294992305</c:v>
                </c:pt>
                <c:pt idx="79">
                  <c:v>-0.93184951255077286</c:v>
                </c:pt>
                <c:pt idx="80">
                  <c:v>-9.6625015397624701</c:v>
                </c:pt>
                <c:pt idx="81">
                  <c:v>2.7913669616243473</c:v>
                </c:pt>
                <c:pt idx="82">
                  <c:v>0.32442401914162966</c:v>
                </c:pt>
                <c:pt idx="83">
                  <c:v>7.5187541520746528</c:v>
                </c:pt>
                <c:pt idx="84">
                  <c:v>-6.8914032475244413E-2</c:v>
                </c:pt>
                <c:pt idx="85">
                  <c:v>-0.2415737974534877</c:v>
                </c:pt>
                <c:pt idx="86">
                  <c:v>-0.3836893653729615</c:v>
                </c:pt>
                <c:pt idx="87">
                  <c:v>3.8927551544085199</c:v>
                </c:pt>
                <c:pt idx="88">
                  <c:v>0.6475085318585837</c:v>
                </c:pt>
                <c:pt idx="89">
                  <c:v>1.0332032997795522</c:v>
                </c:pt>
                <c:pt idx="90">
                  <c:v>4.4694203524576519</c:v>
                </c:pt>
                <c:pt idx="91">
                  <c:v>-0.505825926819924</c:v>
                </c:pt>
                <c:pt idx="92">
                  <c:v>-1.0477108040750764</c:v>
                </c:pt>
                <c:pt idx="93">
                  <c:v>5.0757691146077306</c:v>
                </c:pt>
                <c:pt idx="94">
                  <c:v>0.15047140730566008</c:v>
                </c:pt>
                <c:pt idx="95">
                  <c:v>-0.81897500262479195</c:v>
                </c:pt>
                <c:pt idx="96">
                  <c:v>1.9756461996833408</c:v>
                </c:pt>
                <c:pt idx="97">
                  <c:v>0.19659490788900319</c:v>
                </c:pt>
                <c:pt idx="98">
                  <c:v>1.1559584113667516</c:v>
                </c:pt>
                <c:pt idx="99">
                  <c:v>-0.67481464491837062</c:v>
                </c:pt>
                <c:pt idx="100">
                  <c:v>-3.0420182747738918</c:v>
                </c:pt>
                <c:pt idx="101">
                  <c:v>9.6025976879904856E-2</c:v>
                </c:pt>
                <c:pt idx="102">
                  <c:v>-2.888307471911835E-2</c:v>
                </c:pt>
                <c:pt idx="103">
                  <c:v>-1.6144176023580974E-2</c:v>
                </c:pt>
                <c:pt idx="104">
                  <c:v>1.4518499839628023</c:v>
                </c:pt>
                <c:pt idx="105">
                  <c:v>1.0066332241500631</c:v>
                </c:pt>
                <c:pt idx="106">
                  <c:v>0.75249499132069331</c:v>
                </c:pt>
                <c:pt idx="107">
                  <c:v>1.8661197220452501</c:v>
                </c:pt>
                <c:pt idx="108">
                  <c:v>0.92856403143669186</c:v>
                </c:pt>
                <c:pt idx="109">
                  <c:v>-0.7026645735376239</c:v>
                </c:pt>
                <c:pt idx="110">
                  <c:v>0.66264504347308983</c:v>
                </c:pt>
                <c:pt idx="111">
                  <c:v>-7.6882421739092627E-2</c:v>
                </c:pt>
                <c:pt idx="112">
                  <c:v>1.2840028503372272</c:v>
                </c:pt>
                <c:pt idx="113">
                  <c:v>1.7499878173663015</c:v>
                </c:pt>
                <c:pt idx="114">
                  <c:v>3.5338125044740183</c:v>
                </c:pt>
                <c:pt idx="115">
                  <c:v>-0.24713349141395002</c:v>
                </c:pt>
                <c:pt idx="116">
                  <c:v>0.49964468699362913</c:v>
                </c:pt>
                <c:pt idx="117">
                  <c:v>1.1628773363902896</c:v>
                </c:pt>
                <c:pt idx="118">
                  <c:v>4.6183398119835495</c:v>
                </c:pt>
                <c:pt idx="119">
                  <c:v>2.1050907682024151</c:v>
                </c:pt>
                <c:pt idx="120">
                  <c:v>2.7032360895313903</c:v>
                </c:pt>
                <c:pt idx="121">
                  <c:v>2.0791406808016428</c:v>
                </c:pt>
                <c:pt idx="122">
                  <c:v>-0.59447428033510874</c:v>
                </c:pt>
                <c:pt idx="123">
                  <c:v>2.4579856941691407</c:v>
                </c:pt>
                <c:pt idx="124">
                  <c:v>0.59101903149842416</c:v>
                </c:pt>
                <c:pt idx="125">
                  <c:v>6.83849691238599</c:v>
                </c:pt>
                <c:pt idx="126">
                  <c:v>1.96498260106552</c:v>
                </c:pt>
                <c:pt idx="127">
                  <c:v>3.1778337050606273</c:v>
                </c:pt>
                <c:pt idx="128">
                  <c:v>3.7511397584614845</c:v>
                </c:pt>
                <c:pt idx="129">
                  <c:v>-7.5856165529881823</c:v>
                </c:pt>
                <c:pt idx="130">
                  <c:v>4.484640487498547</c:v>
                </c:pt>
                <c:pt idx="131">
                  <c:v>0.49826333399580547</c:v>
                </c:pt>
                <c:pt idx="132">
                  <c:v>-3.6557595733797577</c:v>
                </c:pt>
                <c:pt idx="133">
                  <c:v>1.1878240791572916</c:v>
                </c:pt>
                <c:pt idx="134">
                  <c:v>4.0768793618603043</c:v>
                </c:pt>
                <c:pt idx="135">
                  <c:v>4.3289607536280137</c:v>
                </c:pt>
                <c:pt idx="136">
                  <c:v>4.2166127159515545</c:v>
                </c:pt>
                <c:pt idx="137">
                  <c:v>3.9073678114566772</c:v>
                </c:pt>
                <c:pt idx="138">
                  <c:v>0.19635837538877374</c:v>
                </c:pt>
                <c:pt idx="139">
                  <c:v>3.8492493754850039</c:v>
                </c:pt>
                <c:pt idx="140">
                  <c:v>6.7421633203743463</c:v>
                </c:pt>
                <c:pt idx="141">
                  <c:v>7.3243885827169741</c:v>
                </c:pt>
                <c:pt idx="142">
                  <c:v>-5.8116299210517735</c:v>
                </c:pt>
                <c:pt idx="143">
                  <c:v>-2.738681436591254</c:v>
                </c:pt>
                <c:pt idx="144">
                  <c:v>-8.9632065208397513</c:v>
                </c:pt>
                <c:pt idx="145">
                  <c:v>6.4429498078477252</c:v>
                </c:pt>
                <c:pt idx="146">
                  <c:v>3.993609181325434</c:v>
                </c:pt>
                <c:pt idx="147">
                  <c:v>-3.832479688301861</c:v>
                </c:pt>
                <c:pt idx="148">
                  <c:v>4.9294993442011608</c:v>
                </c:pt>
                <c:pt idx="149">
                  <c:v>4.6365485000663371</c:v>
                </c:pt>
                <c:pt idx="150">
                  <c:v>3.2600613946189974</c:v>
                </c:pt>
                <c:pt idx="151">
                  <c:v>2.0973252063058458</c:v>
                </c:pt>
                <c:pt idx="152">
                  <c:v>-0.8430878285967407</c:v>
                </c:pt>
                <c:pt idx="153">
                  <c:v>6.9218408571195367</c:v>
                </c:pt>
                <c:pt idx="154">
                  <c:v>5.9399105867128537</c:v>
                </c:pt>
                <c:pt idx="155">
                  <c:v>-6.4383856213247164</c:v>
                </c:pt>
                <c:pt idx="156">
                  <c:v>3.9081233532085409</c:v>
                </c:pt>
                <c:pt idx="157">
                  <c:v>0.45096427543535511</c:v>
                </c:pt>
                <c:pt idx="158">
                  <c:v>3.1103689474632943</c:v>
                </c:pt>
                <c:pt idx="159">
                  <c:v>2.4925954648813495</c:v>
                </c:pt>
                <c:pt idx="160">
                  <c:v>-11.261179558512991</c:v>
                </c:pt>
                <c:pt idx="161">
                  <c:v>2.0940248476433152</c:v>
                </c:pt>
                <c:pt idx="162">
                  <c:v>-9.4939071485267785</c:v>
                </c:pt>
                <c:pt idx="163">
                  <c:v>-1.0106548090781073</c:v>
                </c:pt>
                <c:pt idx="164">
                  <c:v>2.6711127864865047</c:v>
                </c:pt>
                <c:pt idx="165">
                  <c:v>5.6765462765717682</c:v>
                </c:pt>
                <c:pt idx="166">
                  <c:v>-4.4491481089803973</c:v>
                </c:pt>
                <c:pt idx="167">
                  <c:v>2.9969002457258211</c:v>
                </c:pt>
                <c:pt idx="168">
                  <c:v>5.1232531770833676</c:v>
                </c:pt>
                <c:pt idx="169">
                  <c:v>-2.8264031643673189</c:v>
                </c:pt>
                <c:pt idx="170">
                  <c:v>1.674711298061923</c:v>
                </c:pt>
                <c:pt idx="171">
                  <c:v>-0.45902963058988927</c:v>
                </c:pt>
                <c:pt idx="172">
                  <c:v>-4.5407976392952589</c:v>
                </c:pt>
                <c:pt idx="173">
                  <c:v>-1.8875507543343015</c:v>
                </c:pt>
                <c:pt idx="174">
                  <c:v>-3.832719440781005</c:v>
                </c:pt>
                <c:pt idx="175">
                  <c:v>5.4767353420582063</c:v>
                </c:pt>
                <c:pt idx="176">
                  <c:v>-0.2328785957598036</c:v>
                </c:pt>
                <c:pt idx="177">
                  <c:v>-0.75427091062404594</c:v>
                </c:pt>
                <c:pt idx="178">
                  <c:v>-3.0865839276281686</c:v>
                </c:pt>
                <c:pt idx="179">
                  <c:v>-2.2833810960227794</c:v>
                </c:pt>
                <c:pt idx="180">
                  <c:v>4.5098721425288275</c:v>
                </c:pt>
                <c:pt idx="181">
                  <c:v>1.4097118711706664</c:v>
                </c:pt>
                <c:pt idx="182">
                  <c:v>1.7284366639136608</c:v>
                </c:pt>
                <c:pt idx="183">
                  <c:v>0.40189332631795804</c:v>
                </c:pt>
                <c:pt idx="184">
                  <c:v>-0.51964024524277419</c:v>
                </c:pt>
                <c:pt idx="185">
                  <c:v>-3.9146047968459308</c:v>
                </c:pt>
                <c:pt idx="186">
                  <c:v>2.0076519904538426</c:v>
                </c:pt>
                <c:pt idx="187">
                  <c:v>-2.1051584206685714</c:v>
                </c:pt>
                <c:pt idx="188">
                  <c:v>-6.8984907928196213</c:v>
                </c:pt>
                <c:pt idx="189">
                  <c:v>-0.84527880431903379</c:v>
                </c:pt>
                <c:pt idx="190">
                  <c:v>3.3340793178116432</c:v>
                </c:pt>
                <c:pt idx="191">
                  <c:v>-1.7060425998640421</c:v>
                </c:pt>
                <c:pt idx="192">
                  <c:v>-5.5825188798500216</c:v>
                </c:pt>
                <c:pt idx="193">
                  <c:v>-12.326089057751902</c:v>
                </c:pt>
                <c:pt idx="194">
                  <c:v>-3.1366589993000691</c:v>
                </c:pt>
                <c:pt idx="195">
                  <c:v>15.427829667240717</c:v>
                </c:pt>
                <c:pt idx="196">
                  <c:v>3.8145708154166758</c:v>
                </c:pt>
                <c:pt idx="197">
                  <c:v>-1.6359936534577266</c:v>
                </c:pt>
                <c:pt idx="198">
                  <c:v>22.761792558785768</c:v>
                </c:pt>
                <c:pt idx="199">
                  <c:v>-6.8945021305859262</c:v>
                </c:pt>
                <c:pt idx="200">
                  <c:v>5.8602187700316231</c:v>
                </c:pt>
                <c:pt idx="201">
                  <c:v>-2.8579810214270021</c:v>
                </c:pt>
                <c:pt idx="202">
                  <c:v>0.24673791464599101</c:v>
                </c:pt>
                <c:pt idx="203">
                  <c:v>-6.7680143808730868</c:v>
                </c:pt>
                <c:pt idx="204">
                  <c:v>-0.90902821499877873</c:v>
                </c:pt>
                <c:pt idx="205">
                  <c:v>5.0541217149265627</c:v>
                </c:pt>
                <c:pt idx="206">
                  <c:v>4.1787396090864339</c:v>
                </c:pt>
                <c:pt idx="207">
                  <c:v>-2.6444391003834848</c:v>
                </c:pt>
                <c:pt idx="208">
                  <c:v>1.1996529320994533</c:v>
                </c:pt>
                <c:pt idx="209">
                  <c:v>4.1345698042606616</c:v>
                </c:pt>
                <c:pt idx="210">
                  <c:v>-4.841929994491819</c:v>
                </c:pt>
                <c:pt idx="211">
                  <c:v>-0.96790525038860831</c:v>
                </c:pt>
                <c:pt idx="212">
                  <c:v>3.2354210352747095</c:v>
                </c:pt>
                <c:pt idx="213">
                  <c:v>2.4084926475618227</c:v>
                </c:pt>
                <c:pt idx="214">
                  <c:v>12.531987134820927</c:v>
                </c:pt>
                <c:pt idx="215">
                  <c:v>-0.94752996503006703</c:v>
                </c:pt>
                <c:pt idx="216">
                  <c:v>5.1226615803286846</c:v>
                </c:pt>
                <c:pt idx="217">
                  <c:v>0.80424482243818629</c:v>
                </c:pt>
                <c:pt idx="218">
                  <c:v>-2.3780400260807282</c:v>
                </c:pt>
                <c:pt idx="219">
                  <c:v>2.2697986460112665</c:v>
                </c:pt>
                <c:pt idx="220">
                  <c:v>6.4626638702879529</c:v>
                </c:pt>
                <c:pt idx="221">
                  <c:v>5.7749312378527753</c:v>
                </c:pt>
                <c:pt idx="222">
                  <c:v>4.8150138635148432</c:v>
                </c:pt>
                <c:pt idx="223">
                  <c:v>6.3268515494301205</c:v>
                </c:pt>
                <c:pt idx="224">
                  <c:v>-3.9177645091781912</c:v>
                </c:pt>
                <c:pt idx="225">
                  <c:v>5.2822763369412922</c:v>
                </c:pt>
                <c:pt idx="226">
                  <c:v>-2.5036155206541051</c:v>
                </c:pt>
                <c:pt idx="227">
                  <c:v>-4.1404768477393095</c:v>
                </c:pt>
                <c:pt idx="228">
                  <c:v>1.0920889273518297</c:v>
                </c:pt>
                <c:pt idx="229">
                  <c:v>-2.0409492604929884</c:v>
                </c:pt>
                <c:pt idx="230">
                  <c:v>-1.523872049648308</c:v>
                </c:pt>
                <c:pt idx="231">
                  <c:v>2.0903068733621364</c:v>
                </c:pt>
                <c:pt idx="232">
                  <c:v>1.2487420476715487</c:v>
                </c:pt>
                <c:pt idx="233">
                  <c:v>4.191434664425894</c:v>
                </c:pt>
                <c:pt idx="234">
                  <c:v>1.0609629209659805</c:v>
                </c:pt>
                <c:pt idx="235">
                  <c:v>-0.27785730605326836</c:v>
                </c:pt>
                <c:pt idx="236">
                  <c:v>-0.15060849818314379</c:v>
                </c:pt>
                <c:pt idx="237">
                  <c:v>1.0201483608611801</c:v>
                </c:pt>
                <c:pt idx="238">
                  <c:v>4.6071510206190842</c:v>
                </c:pt>
                <c:pt idx="239">
                  <c:v>-0.31131803631080579</c:v>
                </c:pt>
                <c:pt idx="240">
                  <c:v>3.2646788153592556</c:v>
                </c:pt>
                <c:pt idx="241">
                  <c:v>3.867951846318217</c:v>
                </c:pt>
                <c:pt idx="242">
                  <c:v>-7.3340106847835793</c:v>
                </c:pt>
                <c:pt idx="243">
                  <c:v>0.85166928916397144</c:v>
                </c:pt>
                <c:pt idx="244">
                  <c:v>-7.7844602975594199</c:v>
                </c:pt>
                <c:pt idx="245">
                  <c:v>3.2649591759010179</c:v>
                </c:pt>
                <c:pt idx="246">
                  <c:v>4.644939440984504</c:v>
                </c:pt>
                <c:pt idx="247">
                  <c:v>0.365019515305196</c:v>
                </c:pt>
                <c:pt idx="248">
                  <c:v>-6.9018296165764159</c:v>
                </c:pt>
                <c:pt idx="249">
                  <c:v>0.20042539364998826</c:v>
                </c:pt>
                <c:pt idx="250">
                  <c:v>-2.0800142039106926</c:v>
                </c:pt>
                <c:pt idx="251">
                  <c:v>-0.66140823526269599</c:v>
                </c:pt>
                <c:pt idx="252">
                  <c:v>-1.4081948674452143</c:v>
                </c:pt>
                <c:pt idx="253">
                  <c:v>-7.1925985547958398</c:v>
                </c:pt>
                <c:pt idx="254">
                  <c:v>-17.680594409696688</c:v>
                </c:pt>
                <c:pt idx="255">
                  <c:v>13.552134494939356</c:v>
                </c:pt>
                <c:pt idx="256">
                  <c:v>-0.40039553375601011</c:v>
                </c:pt>
                <c:pt idx="257">
                  <c:v>-0.25201237397249943</c:v>
                </c:pt>
                <c:pt idx="258">
                  <c:v>10.553450265151779</c:v>
                </c:pt>
                <c:pt idx="259">
                  <c:v>-4.8039765347729979</c:v>
                </c:pt>
                <c:pt idx="260">
                  <c:v>-0.66237989480426362</c:v>
                </c:pt>
                <c:pt idx="261">
                  <c:v>-7.0672102083675652</c:v>
                </c:pt>
                <c:pt idx="262">
                  <c:v>-0.45552232381293284</c:v>
                </c:pt>
                <c:pt idx="263">
                  <c:v>5.0679080697166805</c:v>
                </c:pt>
                <c:pt idx="264">
                  <c:v>-3.2327770814741608</c:v>
                </c:pt>
                <c:pt idx="265">
                  <c:v>6.9843584187257068</c:v>
                </c:pt>
                <c:pt idx="266">
                  <c:v>-1.0256264246759816</c:v>
                </c:pt>
                <c:pt idx="267">
                  <c:v>7.8882072258551137</c:v>
                </c:pt>
                <c:pt idx="268">
                  <c:v>-0.39368022443044731</c:v>
                </c:pt>
                <c:pt idx="269">
                  <c:v>-0.54633974460632762</c:v>
                </c:pt>
                <c:pt idx="270">
                  <c:v>4.4029372251204899</c:v>
                </c:pt>
                <c:pt idx="271">
                  <c:v>0.96923180873036174</c:v>
                </c:pt>
                <c:pt idx="272">
                  <c:v>-4.020712401728796E-2</c:v>
                </c:pt>
                <c:pt idx="273">
                  <c:v>-1.9997224219171976</c:v>
                </c:pt>
                <c:pt idx="274">
                  <c:v>-2.238972963623072</c:v>
                </c:pt>
                <c:pt idx="275">
                  <c:v>2.407113796832844</c:v>
                </c:pt>
                <c:pt idx="276">
                  <c:v>1.1618166477733234</c:v>
                </c:pt>
                <c:pt idx="277">
                  <c:v>1.4503390667337197</c:v>
                </c:pt>
                <c:pt idx="278">
                  <c:v>3.8886315398261586</c:v>
                </c:pt>
                <c:pt idx="279">
                  <c:v>3.531875139567898</c:v>
                </c:pt>
                <c:pt idx="280">
                  <c:v>-0.29620024066504747</c:v>
                </c:pt>
                <c:pt idx="281">
                  <c:v>1.2691616356786395</c:v>
                </c:pt>
                <c:pt idx="282">
                  <c:v>11.877660424669365</c:v>
                </c:pt>
                <c:pt idx="283">
                  <c:v>3.6976609678516943</c:v>
                </c:pt>
                <c:pt idx="284">
                  <c:v>3.2711080944207902</c:v>
                </c:pt>
                <c:pt idx="285">
                  <c:v>-2.3725907385849223</c:v>
                </c:pt>
                <c:pt idx="286">
                  <c:v>1.2437843078868862</c:v>
                </c:pt>
                <c:pt idx="287">
                  <c:v>-2.830815433986253</c:v>
                </c:pt>
                <c:pt idx="288">
                  <c:v>-0.40718089692794923</c:v>
                </c:pt>
                <c:pt idx="289">
                  <c:v>2.1788119495138414</c:v>
                </c:pt>
                <c:pt idx="290">
                  <c:v>5.0381171371086264</c:v>
                </c:pt>
                <c:pt idx="291">
                  <c:v>0.2256712758642114</c:v>
                </c:pt>
                <c:pt idx="292">
                  <c:v>-0.39684743116215754</c:v>
                </c:pt>
                <c:pt idx="293">
                  <c:v>-1.3334686296079146</c:v>
                </c:pt>
                <c:pt idx="294">
                  <c:v>-6.8440577548036954</c:v>
                </c:pt>
                <c:pt idx="295">
                  <c:v>3.9289916803466518</c:v>
                </c:pt>
                <c:pt idx="296">
                  <c:v>2.6436775358625342</c:v>
                </c:pt>
                <c:pt idx="297">
                  <c:v>-2.1121314648101914</c:v>
                </c:pt>
                <c:pt idx="298">
                  <c:v>-0.66050955596682726</c:v>
                </c:pt>
                <c:pt idx="299">
                  <c:v>7.0925015845907557</c:v>
                </c:pt>
                <c:pt idx="300">
                  <c:v>-0.37875499572210786</c:v>
                </c:pt>
                <c:pt idx="301">
                  <c:v>5.2011161891686166</c:v>
                </c:pt>
                <c:pt idx="302">
                  <c:v>4.3458133420739893</c:v>
                </c:pt>
                <c:pt idx="303">
                  <c:v>4.1717674777561742</c:v>
                </c:pt>
                <c:pt idx="304">
                  <c:v>1.7960647663237455</c:v>
                </c:pt>
                <c:pt idx="305">
                  <c:v>2.9167287595435534</c:v>
                </c:pt>
                <c:pt idx="306">
                  <c:v>0.3490736157887821</c:v>
                </c:pt>
                <c:pt idx="307">
                  <c:v>-5.9998003965039608</c:v>
                </c:pt>
                <c:pt idx="308">
                  <c:v>2.0413196958147468</c:v>
                </c:pt>
                <c:pt idx="309">
                  <c:v>4.6974665706452798</c:v>
                </c:pt>
                <c:pt idx="310">
                  <c:v>-4.3202969440325827</c:v>
                </c:pt>
                <c:pt idx="311">
                  <c:v>-8.2379370596187904</c:v>
                </c:pt>
                <c:pt idx="312">
                  <c:v>-3.501767248391964</c:v>
                </c:pt>
                <c:pt idx="313">
                  <c:v>-7.5618002068122321</c:v>
                </c:pt>
                <c:pt idx="314">
                  <c:v>10.401138810876432</c:v>
                </c:pt>
                <c:pt idx="315">
                  <c:v>1.1374023015538086</c:v>
                </c:pt>
                <c:pt idx="316">
                  <c:v>9.8948976869113459</c:v>
                </c:pt>
                <c:pt idx="317">
                  <c:v>7.5409139643931535</c:v>
                </c:pt>
                <c:pt idx="318">
                  <c:v>-1.9768376423559082</c:v>
                </c:pt>
                <c:pt idx="319">
                  <c:v>1.0459462599158114</c:v>
                </c:pt>
                <c:pt idx="320">
                  <c:v>3.3084089570851951</c:v>
                </c:pt>
                <c:pt idx="321">
                  <c:v>2.4811969258075135</c:v>
                </c:pt>
                <c:pt idx="322">
                  <c:v>-1.7708998792316137</c:v>
                </c:pt>
                <c:pt idx="323">
                  <c:v>1.6478359359947781</c:v>
                </c:pt>
                <c:pt idx="324">
                  <c:v>-2.7222328986961242</c:v>
                </c:pt>
                <c:pt idx="325">
                  <c:v>2.3115322146237389</c:v>
                </c:pt>
                <c:pt idx="326">
                  <c:v>6.5357846285778027</c:v>
                </c:pt>
                <c:pt idx="327">
                  <c:v>6.2403529656193131</c:v>
                </c:pt>
                <c:pt idx="328">
                  <c:v>4.3549635453136535</c:v>
                </c:pt>
                <c:pt idx="329">
                  <c:v>1.7601950232524941</c:v>
                </c:pt>
                <c:pt idx="330">
                  <c:v>-0.69064643774558232</c:v>
                </c:pt>
                <c:pt idx="331">
                  <c:v>1.1008662264211349</c:v>
                </c:pt>
                <c:pt idx="332">
                  <c:v>8.7974794460150054</c:v>
                </c:pt>
                <c:pt idx="333">
                  <c:v>0.47083332288661839</c:v>
                </c:pt>
                <c:pt idx="334">
                  <c:v>3.0101185311271355</c:v>
                </c:pt>
                <c:pt idx="335">
                  <c:v>3.3033000634763243</c:v>
                </c:pt>
                <c:pt idx="336">
                  <c:v>0.37113026819333733</c:v>
                </c:pt>
                <c:pt idx="337">
                  <c:v>16.423206457787888</c:v>
                </c:pt>
                <c:pt idx="338">
                  <c:v>20.336150335894366</c:v>
                </c:pt>
                <c:pt idx="339">
                  <c:v>-4.8809125424689102</c:v>
                </c:pt>
                <c:pt idx="340">
                  <c:v>-7.8003259421718134</c:v>
                </c:pt>
                <c:pt idx="341">
                  <c:v>1.4458992185204393</c:v>
                </c:pt>
                <c:pt idx="342">
                  <c:v>10.53354814790327</c:v>
                </c:pt>
                <c:pt idx="343">
                  <c:v>2.0785356458899691</c:v>
                </c:pt>
                <c:pt idx="344">
                  <c:v>-4.7780307760697776</c:v>
                </c:pt>
                <c:pt idx="345">
                  <c:v>1.1057446976920662</c:v>
                </c:pt>
                <c:pt idx="346">
                  <c:v>6.6760793515785011</c:v>
                </c:pt>
                <c:pt idx="347">
                  <c:v>9.4284885110219694</c:v>
                </c:pt>
                <c:pt idx="348">
                  <c:v>-1.4567883740537368</c:v>
                </c:pt>
                <c:pt idx="349">
                  <c:v>-0.49103587987408398</c:v>
                </c:pt>
                <c:pt idx="350">
                  <c:v>-7.9426824408951466</c:v>
                </c:pt>
                <c:pt idx="351">
                  <c:v>-6.2501378255996638</c:v>
                </c:pt>
                <c:pt idx="352">
                  <c:v>-5.1725100338116947</c:v>
                </c:pt>
                <c:pt idx="353">
                  <c:v>-13.449214784392332</c:v>
                </c:pt>
                <c:pt idx="354">
                  <c:v>5.2146719038714693</c:v>
                </c:pt>
                <c:pt idx="355">
                  <c:v>-4.3042277043825843</c:v>
                </c:pt>
                <c:pt idx="356">
                  <c:v>0.31523978227882504</c:v>
                </c:pt>
                <c:pt idx="357">
                  <c:v>13.016432268718003</c:v>
                </c:pt>
                <c:pt idx="358">
                  <c:v>-2.1809340933698169</c:v>
                </c:pt>
                <c:pt idx="359">
                  <c:v>-6.8309520830205406</c:v>
                </c:pt>
                <c:pt idx="360">
                  <c:v>-4.2582352863411471E-2</c:v>
                </c:pt>
                <c:pt idx="361">
                  <c:v>-13.846503079086791</c:v>
                </c:pt>
                <c:pt idx="362">
                  <c:v>10.006704267333792</c:v>
                </c:pt>
                <c:pt idx="363">
                  <c:v>-2.9715748652754357</c:v>
                </c:pt>
                <c:pt idx="364">
                  <c:v>9.2924679163169657</c:v>
                </c:pt>
                <c:pt idx="365">
                  <c:v>2.6914356617769126</c:v>
                </c:pt>
                <c:pt idx="366">
                  <c:v>0.15466418349100047</c:v>
                </c:pt>
                <c:pt idx="367">
                  <c:v>11.056575792415108</c:v>
                </c:pt>
                <c:pt idx="368">
                  <c:v>1.2747820540224688</c:v>
                </c:pt>
                <c:pt idx="369">
                  <c:v>-5.6549615712507979</c:v>
                </c:pt>
                <c:pt idx="370">
                  <c:v>-8.0287733631156399</c:v>
                </c:pt>
                <c:pt idx="371">
                  <c:v>-3.4486398647015055</c:v>
                </c:pt>
                <c:pt idx="372">
                  <c:v>3.0694539366236469</c:v>
                </c:pt>
                <c:pt idx="373">
                  <c:v>-11.429854517341379</c:v>
                </c:pt>
                <c:pt idx="374">
                  <c:v>3.9279062439843457</c:v>
                </c:pt>
                <c:pt idx="375">
                  <c:v>2.8625053956093387</c:v>
                </c:pt>
                <c:pt idx="376">
                  <c:v>-4.3367775620084279</c:v>
                </c:pt>
                <c:pt idx="377">
                  <c:v>-4.8770453846178438E-2</c:v>
                </c:pt>
                <c:pt idx="378">
                  <c:v>-18.916653655949169</c:v>
                </c:pt>
                <c:pt idx="379">
                  <c:v>-1.0674103214875434</c:v>
                </c:pt>
                <c:pt idx="380">
                  <c:v>0.11478086801448065</c:v>
                </c:pt>
                <c:pt idx="381">
                  <c:v>3.0511749520675746</c:v>
                </c:pt>
                <c:pt idx="382">
                  <c:v>10.395227427000989</c:v>
                </c:pt>
                <c:pt idx="383">
                  <c:v>-10.151031930282024</c:v>
                </c:pt>
                <c:pt idx="384">
                  <c:v>-6.5789700724964293</c:v>
                </c:pt>
                <c:pt idx="385">
                  <c:v>0.4033642178721068</c:v>
                </c:pt>
                <c:pt idx="386">
                  <c:v>5.1232417051173966</c:v>
                </c:pt>
                <c:pt idx="387">
                  <c:v>-2.0001806814085401</c:v>
                </c:pt>
                <c:pt idx="388">
                  <c:v>-3.5259629012790983</c:v>
                </c:pt>
                <c:pt idx="389">
                  <c:v>6.1873517372237377</c:v>
                </c:pt>
                <c:pt idx="390">
                  <c:v>2.5406288568465318</c:v>
                </c:pt>
                <c:pt idx="391">
                  <c:v>-5.8511071928148892</c:v>
                </c:pt>
                <c:pt idx="392">
                  <c:v>-8.3097776302942439</c:v>
                </c:pt>
                <c:pt idx="393">
                  <c:v>-0.99194800886622314</c:v>
                </c:pt>
                <c:pt idx="394">
                  <c:v>-11.355179136393271</c:v>
                </c:pt>
                <c:pt idx="395">
                  <c:v>-2.8179776995981225</c:v>
                </c:pt>
                <c:pt idx="396">
                  <c:v>3.7035859322067615</c:v>
                </c:pt>
                <c:pt idx="397">
                  <c:v>-7.9687212053759549</c:v>
                </c:pt>
                <c:pt idx="398">
                  <c:v>-20.908192637479992</c:v>
                </c:pt>
                <c:pt idx="399">
                  <c:v>11.084867320176141</c:v>
                </c:pt>
                <c:pt idx="400">
                  <c:v>2.8249249303024042</c:v>
                </c:pt>
                <c:pt idx="401">
                  <c:v>4.84118104203991</c:v>
                </c:pt>
                <c:pt idx="402">
                  <c:v>4.0338714566942393</c:v>
                </c:pt>
                <c:pt idx="403">
                  <c:v>-0.15511751046718342</c:v>
                </c:pt>
                <c:pt idx="404">
                  <c:v>-3.1374997200678614</c:v>
                </c:pt>
                <c:pt idx="405">
                  <c:v>6.8008744692044969</c:v>
                </c:pt>
                <c:pt idx="406">
                  <c:v>-3.6842384723844948</c:v>
                </c:pt>
                <c:pt idx="407">
                  <c:v>9.7364033262811702</c:v>
                </c:pt>
                <c:pt idx="408">
                  <c:v>6.4748686395648418</c:v>
                </c:pt>
                <c:pt idx="409">
                  <c:v>1.3105191056342282</c:v>
                </c:pt>
                <c:pt idx="410">
                  <c:v>6.8877551666086045</c:v>
                </c:pt>
                <c:pt idx="411">
                  <c:v>-3.2157314572031406</c:v>
                </c:pt>
                <c:pt idx="412">
                  <c:v>4.5410315666454881</c:v>
                </c:pt>
                <c:pt idx="413">
                  <c:v>3.08265754734717</c:v>
                </c:pt>
                <c:pt idx="414">
                  <c:v>-8.723383339227027</c:v>
                </c:pt>
                <c:pt idx="415">
                  <c:v>-5.0470720193744549</c:v>
                </c:pt>
                <c:pt idx="416">
                  <c:v>1.9655944942884429</c:v>
                </c:pt>
                <c:pt idx="417">
                  <c:v>-5.4392319175416199</c:v>
                </c:pt>
                <c:pt idx="418">
                  <c:v>0.63755396065656433</c:v>
                </c:pt>
                <c:pt idx="419">
                  <c:v>6.7586986292239279</c:v>
                </c:pt>
                <c:pt idx="420">
                  <c:v>3.6519849925248677</c:v>
                </c:pt>
                <c:pt idx="421">
                  <c:v>-3.0308052759887816</c:v>
                </c:pt>
                <c:pt idx="422">
                  <c:v>5.1011274427917384</c:v>
                </c:pt>
                <c:pt idx="423">
                  <c:v>1.3228451604076406</c:v>
                </c:pt>
                <c:pt idx="424">
                  <c:v>2.5023358357585845</c:v>
                </c:pt>
                <c:pt idx="425">
                  <c:v>8.5331488202195951E-2</c:v>
                </c:pt>
                <c:pt idx="426">
                  <c:v>1.4181946159077818</c:v>
                </c:pt>
                <c:pt idx="427">
                  <c:v>-7.1476775512649207</c:v>
                </c:pt>
                <c:pt idx="428">
                  <c:v>-7.9842263651494587</c:v>
                </c:pt>
                <c:pt idx="429">
                  <c:v>-6.8643029674360463</c:v>
                </c:pt>
                <c:pt idx="430">
                  <c:v>-0.54043689999265487</c:v>
                </c:pt>
                <c:pt idx="431">
                  <c:v>-4.2883734645825271</c:v>
                </c:pt>
                <c:pt idx="432">
                  <c:v>7.3072680362307532</c:v>
                </c:pt>
                <c:pt idx="433">
                  <c:v>-4.9370690112831843</c:v>
                </c:pt>
                <c:pt idx="434">
                  <c:v>1.1278444874746936</c:v>
                </c:pt>
                <c:pt idx="435">
                  <c:v>-11.263602573760405</c:v>
                </c:pt>
                <c:pt idx="436">
                  <c:v>1.731156396392181</c:v>
                </c:pt>
                <c:pt idx="437">
                  <c:v>1.9590994671516444</c:v>
                </c:pt>
                <c:pt idx="438">
                  <c:v>-5.7530234746115747</c:v>
                </c:pt>
                <c:pt idx="439">
                  <c:v>1.6959136018484495</c:v>
                </c:pt>
                <c:pt idx="440">
                  <c:v>4.280416416365453</c:v>
                </c:pt>
                <c:pt idx="441">
                  <c:v>5.0641980007105696</c:v>
                </c:pt>
                <c:pt idx="442">
                  <c:v>-1.2879879752184857</c:v>
                </c:pt>
                <c:pt idx="443">
                  <c:v>-1.6308847821591144</c:v>
                </c:pt>
                <c:pt idx="444">
                  <c:v>-0.39447056608673181</c:v>
                </c:pt>
                <c:pt idx="445">
                  <c:v>-0.24034393896354908</c:v>
                </c:pt>
                <c:pt idx="446">
                  <c:v>-0.13635916265590803</c:v>
                </c:pt>
                <c:pt idx="447">
                  <c:v>-9.0129413197703574</c:v>
                </c:pt>
                <c:pt idx="448">
                  <c:v>1.5001469203187725</c:v>
                </c:pt>
                <c:pt idx="449">
                  <c:v>-1.48634289065999</c:v>
                </c:pt>
                <c:pt idx="450">
                  <c:v>-10.72943930539472</c:v>
                </c:pt>
                <c:pt idx="451">
                  <c:v>-2.3442122466094681</c:v>
                </c:pt>
                <c:pt idx="452">
                  <c:v>0.18902520700936118</c:v>
                </c:pt>
                <c:pt idx="453">
                  <c:v>-1.4059485862778129</c:v>
                </c:pt>
                <c:pt idx="454">
                  <c:v>2.2768038569024016</c:v>
                </c:pt>
                <c:pt idx="455">
                  <c:v>6.2648132106979366</c:v>
                </c:pt>
                <c:pt idx="456">
                  <c:v>-8.5351894310985088</c:v>
                </c:pt>
                <c:pt idx="457">
                  <c:v>-1.4857863557389419</c:v>
                </c:pt>
                <c:pt idx="458">
                  <c:v>-1.7641014311736092</c:v>
                </c:pt>
                <c:pt idx="459">
                  <c:v>5.3952369315986406</c:v>
                </c:pt>
                <c:pt idx="460">
                  <c:v>0.47228132485424634</c:v>
                </c:pt>
                <c:pt idx="461">
                  <c:v>-4.2474854452473565</c:v>
                </c:pt>
                <c:pt idx="462">
                  <c:v>2.2989855675369038</c:v>
                </c:pt>
                <c:pt idx="463">
                  <c:v>0.68140210838272519</c:v>
                </c:pt>
                <c:pt idx="464">
                  <c:v>12.24349090328135</c:v>
                </c:pt>
                <c:pt idx="465">
                  <c:v>0.59738480917771852</c:v>
                </c:pt>
                <c:pt idx="466">
                  <c:v>2.1399485781158551</c:v>
                </c:pt>
                <c:pt idx="467">
                  <c:v>3.2470317645805933</c:v>
                </c:pt>
                <c:pt idx="468">
                  <c:v>-3.544864960951486</c:v>
                </c:pt>
                <c:pt idx="469">
                  <c:v>-1.1583539773594296</c:v>
                </c:pt>
                <c:pt idx="470">
                  <c:v>3.3813048842053739</c:v>
                </c:pt>
                <c:pt idx="471">
                  <c:v>1.0004806088665232</c:v>
                </c:pt>
                <c:pt idx="472">
                  <c:v>2.7808134800691322</c:v>
                </c:pt>
                <c:pt idx="473">
                  <c:v>3.118974784626555</c:v>
                </c:pt>
                <c:pt idx="474">
                  <c:v>1.5514339454381947</c:v>
                </c:pt>
                <c:pt idx="475">
                  <c:v>0.24217306200989952</c:v>
                </c:pt>
                <c:pt idx="476">
                  <c:v>5.5903475153531996</c:v>
                </c:pt>
                <c:pt idx="477">
                  <c:v>-3.295698771681097</c:v>
                </c:pt>
                <c:pt idx="478">
                  <c:v>-0.73740577626489601</c:v>
                </c:pt>
                <c:pt idx="479">
                  <c:v>-1.1779615430360872</c:v>
                </c:pt>
                <c:pt idx="480">
                  <c:v>3.2575108847857677</c:v>
                </c:pt>
                <c:pt idx="481">
                  <c:v>0.38430260596447469</c:v>
                </c:pt>
                <c:pt idx="482">
                  <c:v>-1.0411015161019717</c:v>
                </c:pt>
                <c:pt idx="483">
                  <c:v>-1.6220968220076915</c:v>
                </c:pt>
                <c:pt idx="484">
                  <c:v>1.652414158125699</c:v>
                </c:pt>
                <c:pt idx="485">
                  <c:v>4.5416879872863749</c:v>
                </c:pt>
                <c:pt idx="486">
                  <c:v>0.62712682594108204</c:v>
                </c:pt>
                <c:pt idx="487">
                  <c:v>0.63568209936927467</c:v>
                </c:pt>
                <c:pt idx="488">
                  <c:v>-2.4560918250827548</c:v>
                </c:pt>
                <c:pt idx="489">
                  <c:v>-1.5502354378113945</c:v>
                </c:pt>
                <c:pt idx="490">
                  <c:v>-2.2100792519587174</c:v>
                </c:pt>
                <c:pt idx="491">
                  <c:v>0.6550899441594854</c:v>
                </c:pt>
                <c:pt idx="492">
                  <c:v>-1.57538253946234</c:v>
                </c:pt>
                <c:pt idx="493">
                  <c:v>-8.131544130575115</c:v>
                </c:pt>
                <c:pt idx="494">
                  <c:v>0.23642260627813774</c:v>
                </c:pt>
                <c:pt idx="495">
                  <c:v>2.9169643918745747</c:v>
                </c:pt>
                <c:pt idx="496">
                  <c:v>0.75886128868388947</c:v>
                </c:pt>
                <c:pt idx="497">
                  <c:v>-2.7546230883886862</c:v>
                </c:pt>
                <c:pt idx="498">
                  <c:v>-2.6048020906985254</c:v>
                </c:pt>
                <c:pt idx="499">
                  <c:v>-1.4315543433332274</c:v>
                </c:pt>
                <c:pt idx="500">
                  <c:v>0.88831918623293815</c:v>
                </c:pt>
                <c:pt idx="501">
                  <c:v>-0.25465302263745632</c:v>
                </c:pt>
                <c:pt idx="502">
                  <c:v>3.8489450941381822</c:v>
                </c:pt>
                <c:pt idx="503">
                  <c:v>-1.5568838220280801</c:v>
                </c:pt>
                <c:pt idx="504">
                  <c:v>-4.0158524518206224</c:v>
                </c:pt>
                <c:pt idx="505">
                  <c:v>-5.5547598491525951</c:v>
                </c:pt>
                <c:pt idx="506">
                  <c:v>-1.4135475191188955</c:v>
                </c:pt>
                <c:pt idx="507">
                  <c:v>-1.0747380924395176</c:v>
                </c:pt>
                <c:pt idx="508">
                  <c:v>0.40418110028207899</c:v>
                </c:pt>
                <c:pt idx="509">
                  <c:v>-1.8555084819451833</c:v>
                </c:pt>
                <c:pt idx="510">
                  <c:v>-2.3820163276128552</c:v>
                </c:pt>
                <c:pt idx="511">
                  <c:v>4.555647514952792</c:v>
                </c:pt>
                <c:pt idx="512">
                  <c:v>-2.0593252432326952</c:v>
                </c:pt>
                <c:pt idx="513">
                  <c:v>2.7625591939737268</c:v>
                </c:pt>
                <c:pt idx="514">
                  <c:v>-1.3862264945769316</c:v>
                </c:pt>
                <c:pt idx="515">
                  <c:v>2.4350983513760243</c:v>
                </c:pt>
                <c:pt idx="516">
                  <c:v>0.81878329020561114</c:v>
                </c:pt>
                <c:pt idx="517">
                  <c:v>-2.0179229100176435</c:v>
                </c:pt>
                <c:pt idx="518">
                  <c:v>0.7387014499189315</c:v>
                </c:pt>
                <c:pt idx="519">
                  <c:v>0.89973806158825764</c:v>
                </c:pt>
                <c:pt idx="520">
                  <c:v>5.707301591650879E-2</c:v>
                </c:pt>
                <c:pt idx="521">
                  <c:v>-0.1431350197705937</c:v>
                </c:pt>
                <c:pt idx="522">
                  <c:v>-0.41635870343575798</c:v>
                </c:pt>
                <c:pt idx="523">
                  <c:v>-12.306946535235632</c:v>
                </c:pt>
                <c:pt idx="524">
                  <c:v>0.46574444642509727</c:v>
                </c:pt>
                <c:pt idx="525">
                  <c:v>-3.4945129696031425</c:v>
                </c:pt>
                <c:pt idx="526">
                  <c:v>-4.0553835193837138</c:v>
                </c:pt>
                <c:pt idx="527">
                  <c:v>5.7104165712357231</c:v>
                </c:pt>
                <c:pt idx="528">
                  <c:v>-2.6203701620331739</c:v>
                </c:pt>
                <c:pt idx="529">
                  <c:v>0.80975832737291853</c:v>
                </c:pt>
                <c:pt idx="530">
                  <c:v>-0.31265272254944415</c:v>
                </c:pt>
                <c:pt idx="531">
                  <c:v>3.1110579187000766</c:v>
                </c:pt>
                <c:pt idx="532">
                  <c:v>1.4276685156410625E-2</c:v>
                </c:pt>
                <c:pt idx="533">
                  <c:v>-5.1167558505079237E-2</c:v>
                </c:pt>
                <c:pt idx="534">
                  <c:v>-0.11686131233552351</c:v>
                </c:pt>
                <c:pt idx="535">
                  <c:v>-10.840149830222586</c:v>
                </c:pt>
                <c:pt idx="536">
                  <c:v>3.3281036860977031</c:v>
                </c:pt>
                <c:pt idx="537">
                  <c:v>-0.98077178614738481</c:v>
                </c:pt>
                <c:pt idx="538">
                  <c:v>1.78331068265055</c:v>
                </c:pt>
                <c:pt idx="539">
                  <c:v>-0.63327507332632582</c:v>
                </c:pt>
                <c:pt idx="540">
                  <c:v>-1.7358416922535183</c:v>
                </c:pt>
                <c:pt idx="541">
                  <c:v>-3.1962975264357563</c:v>
                </c:pt>
                <c:pt idx="542">
                  <c:v>-0.28248296693396119</c:v>
                </c:pt>
                <c:pt idx="543">
                  <c:v>6.7320300438868301</c:v>
                </c:pt>
                <c:pt idx="544">
                  <c:v>0.34974521928909624</c:v>
                </c:pt>
                <c:pt idx="545">
                  <c:v>4.5142855777682307</c:v>
                </c:pt>
                <c:pt idx="546">
                  <c:v>-0.60066854307829798</c:v>
                </c:pt>
                <c:pt idx="547">
                  <c:v>1.2720237601558004</c:v>
                </c:pt>
                <c:pt idx="548">
                  <c:v>-2.9490967673522968</c:v>
                </c:pt>
                <c:pt idx="549">
                  <c:v>1.3600516488711341</c:v>
                </c:pt>
                <c:pt idx="550">
                  <c:v>-0.82100152767645485</c:v>
                </c:pt>
                <c:pt idx="551">
                  <c:v>3.3244371313891166</c:v>
                </c:pt>
                <c:pt idx="552">
                  <c:v>-0.54548706867143415</c:v>
                </c:pt>
                <c:pt idx="553">
                  <c:v>-5.227343820841587</c:v>
                </c:pt>
                <c:pt idx="554">
                  <c:v>-2.2428434957847774E-2</c:v>
                </c:pt>
                <c:pt idx="555">
                  <c:v>-3.1741816747364133</c:v>
                </c:pt>
                <c:pt idx="556">
                  <c:v>0.85290219867444839</c:v>
                </c:pt>
                <c:pt idx="557">
                  <c:v>0.73722099410184105</c:v>
                </c:pt>
                <c:pt idx="558">
                  <c:v>1.7866727920948808</c:v>
                </c:pt>
                <c:pt idx="559">
                  <c:v>4.461257983047247</c:v>
                </c:pt>
                <c:pt idx="560">
                  <c:v>9.7871192461673981</c:v>
                </c:pt>
                <c:pt idx="561">
                  <c:v>-0.36829849294647843</c:v>
                </c:pt>
                <c:pt idx="562">
                  <c:v>1.3839908932511877</c:v>
                </c:pt>
                <c:pt idx="563">
                  <c:v>-1.9132393925586471</c:v>
                </c:pt>
                <c:pt idx="564">
                  <c:v>1.4612338281802104</c:v>
                </c:pt>
                <c:pt idx="565">
                  <c:v>-0.47060311220682344</c:v>
                </c:pt>
                <c:pt idx="566">
                  <c:v>4.9991101749808999</c:v>
                </c:pt>
                <c:pt idx="567">
                  <c:v>6.2504484230441042</c:v>
                </c:pt>
                <c:pt idx="568">
                  <c:v>0.38913214199846691</c:v>
                </c:pt>
                <c:pt idx="569">
                  <c:v>-3.8579959238276706</c:v>
                </c:pt>
                <c:pt idx="570">
                  <c:v>3.5572983623616805</c:v>
                </c:pt>
                <c:pt idx="571">
                  <c:v>-1.0502579740676419</c:v>
                </c:pt>
                <c:pt idx="572">
                  <c:v>0.24651250025703622</c:v>
                </c:pt>
                <c:pt idx="573">
                  <c:v>-0.72870243274237911</c:v>
                </c:pt>
                <c:pt idx="574">
                  <c:v>-5.2205229288683652</c:v>
                </c:pt>
                <c:pt idx="575">
                  <c:v>-3.0869027791542689</c:v>
                </c:pt>
                <c:pt idx="576">
                  <c:v>0.69343474761888868</c:v>
                </c:pt>
                <c:pt idx="577">
                  <c:v>-1.6023647519737096</c:v>
                </c:pt>
                <c:pt idx="578">
                  <c:v>-5.8311245851495075</c:v>
                </c:pt>
                <c:pt idx="579">
                  <c:v>0.91892757699001404</c:v>
                </c:pt>
                <c:pt idx="580">
                  <c:v>-2.6857230866923638</c:v>
                </c:pt>
                <c:pt idx="581">
                  <c:v>-1.7951668942758889</c:v>
                </c:pt>
                <c:pt idx="582">
                  <c:v>-6.854737329584518</c:v>
                </c:pt>
                <c:pt idx="583">
                  <c:v>4.484216216583838</c:v>
                </c:pt>
                <c:pt idx="584">
                  <c:v>-8.1822023682055747</c:v>
                </c:pt>
                <c:pt idx="585">
                  <c:v>5.1159224125726208</c:v>
                </c:pt>
                <c:pt idx="586">
                  <c:v>-0.30933761470248217</c:v>
                </c:pt>
                <c:pt idx="587">
                  <c:v>-1.9518671719077447</c:v>
                </c:pt>
                <c:pt idx="588">
                  <c:v>-2.1808438266364605</c:v>
                </c:pt>
                <c:pt idx="589">
                  <c:v>4.7410776560449808</c:v>
                </c:pt>
                <c:pt idx="590">
                  <c:v>-1.9933419616218726</c:v>
                </c:pt>
                <c:pt idx="591">
                  <c:v>3.7083030463117699</c:v>
                </c:pt>
                <c:pt idx="592">
                  <c:v>-1.7676751588525119</c:v>
                </c:pt>
                <c:pt idx="593">
                  <c:v>1.6159795210363224</c:v>
                </c:pt>
                <c:pt idx="594">
                  <c:v>-1.272123576670122</c:v>
                </c:pt>
                <c:pt idx="595">
                  <c:v>0.57588888820639073</c:v>
                </c:pt>
                <c:pt idx="596">
                  <c:v>-1.3905672006062566</c:v>
                </c:pt>
                <c:pt idx="597">
                  <c:v>1.6494485369392593</c:v>
                </c:pt>
                <c:pt idx="598">
                  <c:v>3.3106273045784382</c:v>
                </c:pt>
                <c:pt idx="599">
                  <c:v>0.19921705520696306</c:v>
                </c:pt>
                <c:pt idx="600">
                  <c:v>-0.2930774160959807</c:v>
                </c:pt>
                <c:pt idx="601">
                  <c:v>0.70915266914257835</c:v>
                </c:pt>
                <c:pt idx="602">
                  <c:v>4.759671195972345</c:v>
                </c:pt>
                <c:pt idx="603">
                  <c:v>-4.2978525536795556E-2</c:v>
                </c:pt>
                <c:pt idx="604">
                  <c:v>-1.717489236774622</c:v>
                </c:pt>
                <c:pt idx="605">
                  <c:v>1.2665164449199049</c:v>
                </c:pt>
                <c:pt idx="606">
                  <c:v>2.1896423846547148</c:v>
                </c:pt>
                <c:pt idx="607">
                  <c:v>1.2442061358046652</c:v>
                </c:pt>
                <c:pt idx="608">
                  <c:v>0.45231688850244578</c:v>
                </c:pt>
                <c:pt idx="609">
                  <c:v>0.6808370060868435</c:v>
                </c:pt>
                <c:pt idx="610">
                  <c:v>-5.9715727257730196</c:v>
                </c:pt>
                <c:pt idx="611">
                  <c:v>-7.3889142583023846</c:v>
                </c:pt>
                <c:pt idx="612">
                  <c:v>-0.23199236476275148</c:v>
                </c:pt>
                <c:pt idx="613">
                  <c:v>-3.7164623020543219</c:v>
                </c:pt>
                <c:pt idx="614">
                  <c:v>2.8720076007750266</c:v>
                </c:pt>
                <c:pt idx="615">
                  <c:v>-1.0840398247641871</c:v>
                </c:pt>
                <c:pt idx="616">
                  <c:v>6.62269517189739E-2</c:v>
                </c:pt>
                <c:pt idx="617">
                  <c:v>-3.4533942614503474E-2</c:v>
                </c:pt>
                <c:pt idx="618">
                  <c:v>2.4493422159294265</c:v>
                </c:pt>
                <c:pt idx="619">
                  <c:v>0.75241422881322739</c:v>
                </c:pt>
                <c:pt idx="620">
                  <c:v>-0.11192578754581346</c:v>
                </c:pt>
                <c:pt idx="621">
                  <c:v>-0.10636107818713561</c:v>
                </c:pt>
                <c:pt idx="622">
                  <c:v>-3.8949969145006094</c:v>
                </c:pt>
                <c:pt idx="623">
                  <c:v>1.2809597855426971</c:v>
                </c:pt>
                <c:pt idx="624">
                  <c:v>1.0377075314329716</c:v>
                </c:pt>
                <c:pt idx="625">
                  <c:v>1.9117816319894201</c:v>
                </c:pt>
                <c:pt idx="626">
                  <c:v>3.0887345899784209</c:v>
                </c:pt>
                <c:pt idx="627">
                  <c:v>-0.49743082276190564</c:v>
                </c:pt>
                <c:pt idx="628">
                  <c:v>-0.23789402586275968</c:v>
                </c:pt>
                <c:pt idx="629">
                  <c:v>-0.88263949727482482</c:v>
                </c:pt>
                <c:pt idx="630">
                  <c:v>-3.4742986582768887</c:v>
                </c:pt>
                <c:pt idx="631">
                  <c:v>1.2621900160289528</c:v>
                </c:pt>
                <c:pt idx="632">
                  <c:v>3.6319335295830304</c:v>
                </c:pt>
                <c:pt idx="633">
                  <c:v>-1.0112184245664422</c:v>
                </c:pt>
                <c:pt idx="634">
                  <c:v>-0.79296042008237189</c:v>
                </c:pt>
                <c:pt idx="635">
                  <c:v>-0.20670853726709928</c:v>
                </c:pt>
                <c:pt idx="636">
                  <c:v>0.16606836298616698</c:v>
                </c:pt>
                <c:pt idx="637">
                  <c:v>-0.6325018214509498</c:v>
                </c:pt>
                <c:pt idx="638">
                  <c:v>-1.6187583715615148</c:v>
                </c:pt>
                <c:pt idx="639">
                  <c:v>2.0575375929018773</c:v>
                </c:pt>
                <c:pt idx="640">
                  <c:v>0.16732796989935025</c:v>
                </c:pt>
                <c:pt idx="641">
                  <c:v>3.9589333239619204E-2</c:v>
                </c:pt>
                <c:pt idx="642">
                  <c:v>-0.31958857423201803</c:v>
                </c:pt>
                <c:pt idx="643">
                  <c:v>1.3246828208629182</c:v>
                </c:pt>
                <c:pt idx="644">
                  <c:v>-0.56807598414345228</c:v>
                </c:pt>
                <c:pt idx="645">
                  <c:v>-0.84397259733579677</c:v>
                </c:pt>
                <c:pt idx="646">
                  <c:v>-4.8926989620458459</c:v>
                </c:pt>
                <c:pt idx="647">
                  <c:v>0.19697137025199096</c:v>
                </c:pt>
                <c:pt idx="648">
                  <c:v>-0.10043407842523205</c:v>
                </c:pt>
                <c:pt idx="649">
                  <c:v>0.57759248154919218</c:v>
                </c:pt>
                <c:pt idx="650">
                  <c:v>3.8568797630370342</c:v>
                </c:pt>
                <c:pt idx="651">
                  <c:v>0.49635912864475279</c:v>
                </c:pt>
                <c:pt idx="652">
                  <c:v>-0.13406061820748896</c:v>
                </c:pt>
                <c:pt idx="653">
                  <c:v>-1.6037157158863724</c:v>
                </c:pt>
                <c:pt idx="654">
                  <c:v>4.9966084433402357E-2</c:v>
                </c:pt>
                <c:pt idx="655">
                  <c:v>-0.49534793011843331</c:v>
                </c:pt>
                <c:pt idx="656">
                  <c:v>1.5505406008779647</c:v>
                </c:pt>
                <c:pt idx="657">
                  <c:v>-0.78660842927905905</c:v>
                </c:pt>
                <c:pt idx="658">
                  <c:v>-0.15420489148338257</c:v>
                </c:pt>
                <c:pt idx="659">
                  <c:v>0.28260459128457277</c:v>
                </c:pt>
                <c:pt idx="660">
                  <c:v>-0.32694970203580237</c:v>
                </c:pt>
                <c:pt idx="661">
                  <c:v>-0.19894500768182963</c:v>
                </c:pt>
                <c:pt idx="662">
                  <c:v>0.31478801785014843</c:v>
                </c:pt>
                <c:pt idx="663">
                  <c:v>-0.27422433696051968</c:v>
                </c:pt>
                <c:pt idx="664">
                  <c:v>-2.3262817114088485</c:v>
                </c:pt>
                <c:pt idx="665">
                  <c:v>-3.1692004689457397E-2</c:v>
                </c:pt>
                <c:pt idx="666">
                  <c:v>0.64658478828496346</c:v>
                </c:pt>
                <c:pt idx="667">
                  <c:v>0.45309727497536295</c:v>
                </c:pt>
                <c:pt idx="668">
                  <c:v>0.20841936934088107</c:v>
                </c:pt>
                <c:pt idx="669">
                  <c:v>-0.2800806357313661</c:v>
                </c:pt>
                <c:pt idx="670">
                  <c:v>1.1362757200264246</c:v>
                </c:pt>
                <c:pt idx="671">
                  <c:v>-0.23104344669548729</c:v>
                </c:pt>
                <c:pt idx="672">
                  <c:v>0.54754987922444232</c:v>
                </c:pt>
                <c:pt idx="673">
                  <c:v>0.93512914434495631</c:v>
                </c:pt>
                <c:pt idx="674">
                  <c:v>-1.2486888741952424</c:v>
                </c:pt>
                <c:pt idx="675">
                  <c:v>-1.0984460398207472</c:v>
                </c:pt>
                <c:pt idx="676">
                  <c:v>0.52312621205061405</c:v>
                </c:pt>
                <c:pt idx="677">
                  <c:v>-0.69779737491305016</c:v>
                </c:pt>
                <c:pt idx="678">
                  <c:v>0.11098998069498554</c:v>
                </c:pt>
                <c:pt idx="679">
                  <c:v>-0.2611086497707672</c:v>
                </c:pt>
                <c:pt idx="680">
                  <c:v>-11.910098484461484</c:v>
                </c:pt>
                <c:pt idx="681">
                  <c:v>-1.4572896180491701</c:v>
                </c:pt>
                <c:pt idx="682">
                  <c:v>-0.91327145105091434</c:v>
                </c:pt>
                <c:pt idx="683">
                  <c:v>0.93232937821743544</c:v>
                </c:pt>
                <c:pt idx="684">
                  <c:v>0.78218851760708896</c:v>
                </c:pt>
                <c:pt idx="685">
                  <c:v>-14.100508927610175</c:v>
                </c:pt>
                <c:pt idx="686">
                  <c:v>-11.734668732028902</c:v>
                </c:pt>
                <c:pt idx="687">
                  <c:v>4.4246490533446847</c:v>
                </c:pt>
                <c:pt idx="688">
                  <c:v>-1.2529332856689537</c:v>
                </c:pt>
                <c:pt idx="689">
                  <c:v>-2.0057373535037777</c:v>
                </c:pt>
                <c:pt idx="690">
                  <c:v>-14.259857759571887</c:v>
                </c:pt>
                <c:pt idx="691">
                  <c:v>5.2179193758618334</c:v>
                </c:pt>
                <c:pt idx="692">
                  <c:v>-7.7604947470007666</c:v>
                </c:pt>
                <c:pt idx="693">
                  <c:v>3.8232993580120547</c:v>
                </c:pt>
                <c:pt idx="694">
                  <c:v>9.5188010969442658</c:v>
                </c:pt>
                <c:pt idx="695">
                  <c:v>0.7240496292858094</c:v>
                </c:pt>
                <c:pt idx="696">
                  <c:v>-6.7353768552492115</c:v>
                </c:pt>
                <c:pt idx="697">
                  <c:v>6.0432250398159457</c:v>
                </c:pt>
                <c:pt idx="698">
                  <c:v>-1.6146898594627999</c:v>
                </c:pt>
                <c:pt idx="699">
                  <c:v>-7.0430316131311139</c:v>
                </c:pt>
                <c:pt idx="700">
                  <c:v>1.5485321589088974</c:v>
                </c:pt>
                <c:pt idx="701">
                  <c:v>-4.9281348735815387</c:v>
                </c:pt>
                <c:pt idx="702">
                  <c:v>-3.3660111101136856</c:v>
                </c:pt>
                <c:pt idx="703">
                  <c:v>-5.7385390982055196</c:v>
                </c:pt>
                <c:pt idx="704">
                  <c:v>3.4423943459895514</c:v>
                </c:pt>
                <c:pt idx="705">
                  <c:v>1.2002274303768741</c:v>
                </c:pt>
                <c:pt idx="706">
                  <c:v>-3.1202481499293842</c:v>
                </c:pt>
                <c:pt idx="707">
                  <c:v>-1.8615066488328957</c:v>
                </c:pt>
                <c:pt idx="708">
                  <c:v>1.487985573728003</c:v>
                </c:pt>
                <c:pt idx="709">
                  <c:v>-4.6728601198807524</c:v>
                </c:pt>
                <c:pt idx="710">
                  <c:v>-1.5099902632481919</c:v>
                </c:pt>
                <c:pt idx="711">
                  <c:v>-0.40812679961009479</c:v>
                </c:pt>
                <c:pt idx="712">
                  <c:v>0.39462100130479449</c:v>
                </c:pt>
                <c:pt idx="713">
                  <c:v>7.9353911636218317</c:v>
                </c:pt>
                <c:pt idx="714">
                  <c:v>2.2558296113300607</c:v>
                </c:pt>
                <c:pt idx="715">
                  <c:v>4.3939603483608289</c:v>
                </c:pt>
                <c:pt idx="716">
                  <c:v>9.0286350407920111</c:v>
                </c:pt>
                <c:pt idx="717">
                  <c:v>-6.0345136428255159</c:v>
                </c:pt>
                <c:pt idx="718">
                  <c:v>1.0560128049832758</c:v>
                </c:pt>
                <c:pt idx="719">
                  <c:v>2.2262668848270675</c:v>
                </c:pt>
                <c:pt idx="720">
                  <c:v>2.3103224007258434</c:v>
                </c:pt>
                <c:pt idx="721">
                  <c:v>-7.2238673180116963</c:v>
                </c:pt>
                <c:pt idx="722">
                  <c:v>0.77897485273072209</c:v>
                </c:pt>
                <c:pt idx="723">
                  <c:v>-5.423112688755551</c:v>
                </c:pt>
                <c:pt idx="724">
                  <c:v>7.4518540948018659</c:v>
                </c:pt>
                <c:pt idx="725">
                  <c:v>0.72945183777839562</c:v>
                </c:pt>
                <c:pt idx="726">
                  <c:v>-1.8593090441067599</c:v>
                </c:pt>
                <c:pt idx="727">
                  <c:v>-3.7168845195124112</c:v>
                </c:pt>
                <c:pt idx="728">
                  <c:v>0.99641623172021832</c:v>
                </c:pt>
                <c:pt idx="729">
                  <c:v>4.6426608063509969</c:v>
                </c:pt>
                <c:pt idx="730">
                  <c:v>-2.9837738879930202</c:v>
                </c:pt>
                <c:pt idx="731">
                  <c:v>0.67892126329123148</c:v>
                </c:pt>
                <c:pt idx="732">
                  <c:v>-8.1155199549717602E-2</c:v>
                </c:pt>
                <c:pt idx="733">
                  <c:v>5.5713307252826665</c:v>
                </c:pt>
                <c:pt idx="734">
                  <c:v>-1.1706368440846968</c:v>
                </c:pt>
                <c:pt idx="735">
                  <c:v>0.19058619038487784</c:v>
                </c:pt>
                <c:pt idx="736">
                  <c:v>6.9145875599566356E-3</c:v>
                </c:pt>
                <c:pt idx="737">
                  <c:v>-9.937914492863209</c:v>
                </c:pt>
                <c:pt idx="738">
                  <c:v>-0.37627364506845928</c:v>
                </c:pt>
                <c:pt idx="739">
                  <c:v>0.41472296538457171</c:v>
                </c:pt>
                <c:pt idx="740">
                  <c:v>-3.529796166282309</c:v>
                </c:pt>
                <c:pt idx="741">
                  <c:v>4.4281797008100279</c:v>
                </c:pt>
                <c:pt idx="742">
                  <c:v>-2.3970697695881507</c:v>
                </c:pt>
                <c:pt idx="743">
                  <c:v>0.12999011693068943</c:v>
                </c:pt>
                <c:pt idx="744">
                  <c:v>1.4967538542405399</c:v>
                </c:pt>
                <c:pt idx="745">
                  <c:v>-0.66577941989999168</c:v>
                </c:pt>
                <c:pt idx="746">
                  <c:v>2.374950466571665</c:v>
                </c:pt>
                <c:pt idx="747">
                  <c:v>-4.302012066250974</c:v>
                </c:pt>
                <c:pt idx="748">
                  <c:v>-0.27142601981016129</c:v>
                </c:pt>
                <c:pt idx="749">
                  <c:v>1.0197570500615369</c:v>
                </c:pt>
                <c:pt idx="750">
                  <c:v>-0.95561165911722346</c:v>
                </c:pt>
                <c:pt idx="751">
                  <c:v>0.57908374235449633</c:v>
                </c:pt>
                <c:pt idx="752">
                  <c:v>-0.17945321756891802</c:v>
                </c:pt>
                <c:pt idx="753">
                  <c:v>0.57678081270494452</c:v>
                </c:pt>
                <c:pt idx="754">
                  <c:v>-0.95009282170288289</c:v>
                </c:pt>
                <c:pt idx="755">
                  <c:v>-3.3858112510054004</c:v>
                </c:pt>
                <c:pt idx="756">
                  <c:v>-0.97280966456313323</c:v>
                </c:pt>
                <c:pt idx="757">
                  <c:v>1.4878168902199549</c:v>
                </c:pt>
                <c:pt idx="758">
                  <c:v>-0.69210230473024181</c:v>
                </c:pt>
                <c:pt idx="759">
                  <c:v>0.59842575290149269</c:v>
                </c:pt>
                <c:pt idx="760">
                  <c:v>2.0183904269943691E-2</c:v>
                </c:pt>
                <c:pt idx="761">
                  <c:v>-0.91146030646749254</c:v>
                </c:pt>
                <c:pt idx="762">
                  <c:v>-0.11644867822060581</c:v>
                </c:pt>
                <c:pt idx="763">
                  <c:v>0.21241685905000868</c:v>
                </c:pt>
                <c:pt idx="764">
                  <c:v>-1.3340378294430122</c:v>
                </c:pt>
                <c:pt idx="765">
                  <c:v>-0.48605280440239551</c:v>
                </c:pt>
                <c:pt idx="766">
                  <c:v>7.1638086310773232</c:v>
                </c:pt>
                <c:pt idx="767">
                  <c:v>0.49174456409587103</c:v>
                </c:pt>
                <c:pt idx="768">
                  <c:v>0.27218054092368771</c:v>
                </c:pt>
                <c:pt idx="769">
                  <c:v>-1.0652772773750363</c:v>
                </c:pt>
                <c:pt idx="770">
                  <c:v>-0.2002994093538818</c:v>
                </c:pt>
                <c:pt idx="771">
                  <c:v>-0.25454902025943843</c:v>
                </c:pt>
                <c:pt idx="772">
                  <c:v>-0.30364311367757568</c:v>
                </c:pt>
                <c:pt idx="773">
                  <c:v>2.8401338952059985E-2</c:v>
                </c:pt>
                <c:pt idx="774">
                  <c:v>0.89578071587137353</c:v>
                </c:pt>
                <c:pt idx="775">
                  <c:v>0.7351074179871675</c:v>
                </c:pt>
                <c:pt idx="776">
                  <c:v>6.640188075986865</c:v>
                </c:pt>
                <c:pt idx="777">
                  <c:v>1.0306530590168819</c:v>
                </c:pt>
                <c:pt idx="778">
                  <c:v>0.352242775861489</c:v>
                </c:pt>
                <c:pt idx="779">
                  <c:v>-0.76200753145246125</c:v>
                </c:pt>
                <c:pt idx="780">
                  <c:v>1.5907304296218636</c:v>
                </c:pt>
                <c:pt idx="781">
                  <c:v>4.0481989973555921</c:v>
                </c:pt>
                <c:pt idx="782">
                  <c:v>-8.9478625419862574</c:v>
                </c:pt>
                <c:pt idx="783">
                  <c:v>1.3275954695927485</c:v>
                </c:pt>
                <c:pt idx="784">
                  <c:v>-0.77569102718078242</c:v>
                </c:pt>
                <c:pt idx="785">
                  <c:v>-0.37670855179376911</c:v>
                </c:pt>
                <c:pt idx="786">
                  <c:v>0.59980762783036656</c:v>
                </c:pt>
                <c:pt idx="787">
                  <c:v>0.23667785429331073</c:v>
                </c:pt>
                <c:pt idx="788">
                  <c:v>0.16250553725044256</c:v>
                </c:pt>
                <c:pt idx="789">
                  <c:v>-0.87527625146442745</c:v>
                </c:pt>
                <c:pt idx="790">
                  <c:v>-2.3021873601508882</c:v>
                </c:pt>
                <c:pt idx="791">
                  <c:v>3.7138847430928186</c:v>
                </c:pt>
                <c:pt idx="792">
                  <c:v>0.30700871746898323</c:v>
                </c:pt>
                <c:pt idx="793">
                  <c:v>0.33281844219555329</c:v>
                </c:pt>
                <c:pt idx="794">
                  <c:v>-0.8857513322067212</c:v>
                </c:pt>
                <c:pt idx="795">
                  <c:v>1.9353967432894896</c:v>
                </c:pt>
                <c:pt idx="796">
                  <c:v>0.10784387085539615</c:v>
                </c:pt>
                <c:pt idx="797">
                  <c:v>-1.3654998192488483</c:v>
                </c:pt>
                <c:pt idx="798">
                  <c:v>0.36707295079586427</c:v>
                </c:pt>
                <c:pt idx="799">
                  <c:v>-0.44983104280191766</c:v>
                </c:pt>
                <c:pt idx="800">
                  <c:v>0.13814969270663052</c:v>
                </c:pt>
                <c:pt idx="801">
                  <c:v>0.99234775318600632</c:v>
                </c:pt>
                <c:pt idx="802">
                  <c:v>2.5940502179670641</c:v>
                </c:pt>
                <c:pt idx="803">
                  <c:v>-0.52969102362888909</c:v>
                </c:pt>
                <c:pt idx="804">
                  <c:v>-0.26840617213113288</c:v>
                </c:pt>
                <c:pt idx="805">
                  <c:v>0.63146986763622992</c:v>
                </c:pt>
                <c:pt idx="806">
                  <c:v>0.95495384323927013</c:v>
                </c:pt>
                <c:pt idx="807">
                  <c:v>-1.405239306228528</c:v>
                </c:pt>
                <c:pt idx="808">
                  <c:v>0.11319864820651772</c:v>
                </c:pt>
                <c:pt idx="809">
                  <c:v>-3.5719950971353991E-2</c:v>
                </c:pt>
                <c:pt idx="810">
                  <c:v>-0.28546822006658307</c:v>
                </c:pt>
                <c:pt idx="811">
                  <c:v>-1.7163725435364188</c:v>
                </c:pt>
                <c:pt idx="812">
                  <c:v>0.23854359765781477</c:v>
                </c:pt>
                <c:pt idx="813">
                  <c:v>2.4976062353837643</c:v>
                </c:pt>
                <c:pt idx="814">
                  <c:v>3.5706581548609659E-2</c:v>
                </c:pt>
                <c:pt idx="815">
                  <c:v>1.7105484563035904</c:v>
                </c:pt>
                <c:pt idx="816">
                  <c:v>0.15196164919274932</c:v>
                </c:pt>
                <c:pt idx="817">
                  <c:v>8.1973099415079714E-2</c:v>
                </c:pt>
                <c:pt idx="818">
                  <c:v>0.85029626057928531</c:v>
                </c:pt>
                <c:pt idx="819">
                  <c:v>14.691924603367735</c:v>
                </c:pt>
                <c:pt idx="820">
                  <c:v>7.5314035303595119</c:v>
                </c:pt>
                <c:pt idx="821">
                  <c:v>-4.757578726175824</c:v>
                </c:pt>
                <c:pt idx="822">
                  <c:v>1.6046325372061589</c:v>
                </c:pt>
                <c:pt idx="823">
                  <c:v>7.8066659346258671E-2</c:v>
                </c:pt>
                <c:pt idx="824">
                  <c:v>2.8683024221549887</c:v>
                </c:pt>
                <c:pt idx="825">
                  <c:v>2.2068349104850031</c:v>
                </c:pt>
                <c:pt idx="826">
                  <c:v>-1.0909212937344235</c:v>
                </c:pt>
                <c:pt idx="827">
                  <c:v>1.3400038994299628</c:v>
                </c:pt>
                <c:pt idx="828">
                  <c:v>-5.1390555097842041</c:v>
                </c:pt>
                <c:pt idx="829">
                  <c:v>0.73073878813813953</c:v>
                </c:pt>
                <c:pt idx="830">
                  <c:v>0.38017956145180692</c:v>
                </c:pt>
                <c:pt idx="831">
                  <c:v>0.49261038514043359</c:v>
                </c:pt>
                <c:pt idx="832">
                  <c:v>-1.6627599628466088</c:v>
                </c:pt>
                <c:pt idx="833">
                  <c:v>3.5924103120840036</c:v>
                </c:pt>
                <c:pt idx="834">
                  <c:v>0.5789168249780926</c:v>
                </c:pt>
                <c:pt idx="835">
                  <c:v>1.1009222870177173</c:v>
                </c:pt>
                <c:pt idx="836">
                  <c:v>-0.42792862352693711</c:v>
                </c:pt>
                <c:pt idx="837">
                  <c:v>0.10223420472836818</c:v>
                </c:pt>
                <c:pt idx="838">
                  <c:v>-3.1605712380462357E-2</c:v>
                </c:pt>
                <c:pt idx="839">
                  <c:v>2.1206363984731027</c:v>
                </c:pt>
                <c:pt idx="840">
                  <c:v>3.3271224113424807</c:v>
                </c:pt>
                <c:pt idx="841">
                  <c:v>-2.4213458526679363</c:v>
                </c:pt>
                <c:pt idx="842">
                  <c:v>-0.75726516340744088</c:v>
                </c:pt>
                <c:pt idx="843">
                  <c:v>-3.5884261311934216</c:v>
                </c:pt>
                <c:pt idx="844">
                  <c:v>1.027542550268012</c:v>
                </c:pt>
                <c:pt idx="845">
                  <c:v>-0.19401339096039066</c:v>
                </c:pt>
                <c:pt idx="846">
                  <c:v>-0.85405380381898521</c:v>
                </c:pt>
                <c:pt idx="847">
                  <c:v>2.5892008448955206</c:v>
                </c:pt>
                <c:pt idx="848">
                  <c:v>0.43033283315189308</c:v>
                </c:pt>
                <c:pt idx="849">
                  <c:v>2.5247633479626419</c:v>
                </c:pt>
                <c:pt idx="850">
                  <c:v>5.0074649028610159</c:v>
                </c:pt>
                <c:pt idx="851">
                  <c:v>0.96651808751434709</c:v>
                </c:pt>
                <c:pt idx="852">
                  <c:v>-0.40326918098775372</c:v>
                </c:pt>
                <c:pt idx="853">
                  <c:v>-1.1541700658710141</c:v>
                </c:pt>
                <c:pt idx="854">
                  <c:v>3.3469183228970216</c:v>
                </c:pt>
                <c:pt idx="855">
                  <c:v>4.2814293240168243E-2</c:v>
                </c:pt>
                <c:pt idx="856">
                  <c:v>3.0409669812108495</c:v>
                </c:pt>
                <c:pt idx="857">
                  <c:v>3.3255266207696672</c:v>
                </c:pt>
                <c:pt idx="858">
                  <c:v>10.492301654195504</c:v>
                </c:pt>
                <c:pt idx="859">
                  <c:v>1.2908495812940137</c:v>
                </c:pt>
                <c:pt idx="860">
                  <c:v>12.293207897082528</c:v>
                </c:pt>
                <c:pt idx="861">
                  <c:v>-3.8134825230090237</c:v>
                </c:pt>
                <c:pt idx="862">
                  <c:v>4.5201443169969293</c:v>
                </c:pt>
                <c:pt idx="863">
                  <c:v>-2.5857637649787319</c:v>
                </c:pt>
                <c:pt idx="864">
                  <c:v>-8.719133623949606</c:v>
                </c:pt>
                <c:pt idx="865">
                  <c:v>1.0368803818852741</c:v>
                </c:pt>
                <c:pt idx="866">
                  <c:v>9.5717544316375331</c:v>
                </c:pt>
                <c:pt idx="867">
                  <c:v>-0.37667023542882699</c:v>
                </c:pt>
                <c:pt idx="868">
                  <c:v>-0.66363829490539328</c:v>
                </c:pt>
                <c:pt idx="869">
                  <c:v>-4.0508801509768091</c:v>
                </c:pt>
                <c:pt idx="870">
                  <c:v>3.0121491646171039</c:v>
                </c:pt>
                <c:pt idx="871">
                  <c:v>1.8620413295023359</c:v>
                </c:pt>
                <c:pt idx="872">
                  <c:v>-0.20242695638131103</c:v>
                </c:pt>
                <c:pt idx="873">
                  <c:v>7.2014108072231746</c:v>
                </c:pt>
                <c:pt idx="874">
                  <c:v>1.8520745769113802</c:v>
                </c:pt>
                <c:pt idx="875">
                  <c:v>-1.1070086815561568</c:v>
                </c:pt>
                <c:pt idx="876">
                  <c:v>-0.55276525549550937</c:v>
                </c:pt>
                <c:pt idx="877">
                  <c:v>-5.2594276606965682</c:v>
                </c:pt>
                <c:pt idx="878">
                  <c:v>3.6656483433834137</c:v>
                </c:pt>
                <c:pt idx="879">
                  <c:v>0.81513412273883301</c:v>
                </c:pt>
                <c:pt idx="880">
                  <c:v>1.318550028115415</c:v>
                </c:pt>
                <c:pt idx="881">
                  <c:v>-2.6511807688367237</c:v>
                </c:pt>
                <c:pt idx="882">
                  <c:v>-12.216678789830768</c:v>
                </c:pt>
                <c:pt idx="883">
                  <c:v>3.1080566809731005</c:v>
                </c:pt>
                <c:pt idx="884">
                  <c:v>2.2600927767418094E-2</c:v>
                </c:pt>
                <c:pt idx="885">
                  <c:v>2.7198064060374447</c:v>
                </c:pt>
                <c:pt idx="886">
                  <c:v>-0.79220352148647366</c:v>
                </c:pt>
                <c:pt idx="887">
                  <c:v>-3.1560756681834152</c:v>
                </c:pt>
                <c:pt idx="888">
                  <c:v>3.8517190124828793</c:v>
                </c:pt>
                <c:pt idx="889">
                  <c:v>-0.44995571952767671</c:v>
                </c:pt>
                <c:pt idx="890">
                  <c:v>2.9851736738925552</c:v>
                </c:pt>
                <c:pt idx="891">
                  <c:v>1.9191952461565254</c:v>
                </c:pt>
                <c:pt idx="892">
                  <c:v>3.5925880480958452</c:v>
                </c:pt>
                <c:pt idx="893">
                  <c:v>2.3684581208037065</c:v>
                </c:pt>
                <c:pt idx="894">
                  <c:v>2.412955830209417</c:v>
                </c:pt>
                <c:pt idx="895">
                  <c:v>2.744287254130541</c:v>
                </c:pt>
                <c:pt idx="896">
                  <c:v>-3.0273866426059044</c:v>
                </c:pt>
                <c:pt idx="897">
                  <c:v>2.3563087888350616</c:v>
                </c:pt>
                <c:pt idx="898">
                  <c:v>3.145658470252914</c:v>
                </c:pt>
                <c:pt idx="899">
                  <c:v>4.1716524828076631</c:v>
                </c:pt>
                <c:pt idx="900">
                  <c:v>6.4989115183160555</c:v>
                </c:pt>
                <c:pt idx="901">
                  <c:v>3.2985800119418531</c:v>
                </c:pt>
                <c:pt idx="902">
                  <c:v>-8.8718219503929621E-2</c:v>
                </c:pt>
                <c:pt idx="903">
                  <c:v>5.4416773360619271</c:v>
                </c:pt>
                <c:pt idx="904">
                  <c:v>7.3424971126421585</c:v>
                </c:pt>
                <c:pt idx="905">
                  <c:v>-14.561592017709179</c:v>
                </c:pt>
                <c:pt idx="906">
                  <c:v>13.279418344899648</c:v>
                </c:pt>
                <c:pt idx="907">
                  <c:v>-2.7177540373963089</c:v>
                </c:pt>
                <c:pt idx="908">
                  <c:v>-5.6734233047195657</c:v>
                </c:pt>
                <c:pt idx="909">
                  <c:v>-6.4254186872673964</c:v>
                </c:pt>
                <c:pt idx="910">
                  <c:v>0.99903335242592062</c:v>
                </c:pt>
                <c:pt idx="911">
                  <c:v>6.5216819036291227</c:v>
                </c:pt>
                <c:pt idx="912">
                  <c:v>1.5063188986416123</c:v>
                </c:pt>
                <c:pt idx="913">
                  <c:v>-4.4541984752730714</c:v>
                </c:pt>
                <c:pt idx="914">
                  <c:v>1.0410105509501368</c:v>
                </c:pt>
                <c:pt idx="915">
                  <c:v>3.0254923044476647</c:v>
                </c:pt>
                <c:pt idx="916">
                  <c:v>6.7139685529549116</c:v>
                </c:pt>
                <c:pt idx="917">
                  <c:v>1.7272088849404035</c:v>
                </c:pt>
                <c:pt idx="918">
                  <c:v>-5.0571354740343599</c:v>
                </c:pt>
                <c:pt idx="919">
                  <c:v>-5.4482367294666867</c:v>
                </c:pt>
                <c:pt idx="920">
                  <c:v>4.3118000606968385</c:v>
                </c:pt>
                <c:pt idx="921">
                  <c:v>-6.8003753009429717</c:v>
                </c:pt>
                <c:pt idx="922">
                  <c:v>-3.3225273774647346</c:v>
                </c:pt>
                <c:pt idx="923">
                  <c:v>0.79658179584066124</c:v>
                </c:pt>
                <c:pt idx="924">
                  <c:v>-10.844131127457251</c:v>
                </c:pt>
                <c:pt idx="925">
                  <c:v>1.8448837104543356</c:v>
                </c:pt>
                <c:pt idx="926">
                  <c:v>7.5574210685572769</c:v>
                </c:pt>
                <c:pt idx="927">
                  <c:v>-0.30899478480486137</c:v>
                </c:pt>
                <c:pt idx="928">
                  <c:v>3.6697409511598118</c:v>
                </c:pt>
                <c:pt idx="929">
                  <c:v>-3.6208090984346999</c:v>
                </c:pt>
                <c:pt idx="930">
                  <c:v>-2.8590061815421919</c:v>
                </c:pt>
                <c:pt idx="931">
                  <c:v>-1.4237576171466928</c:v>
                </c:pt>
                <c:pt idx="932">
                  <c:v>-3.4863626265483054</c:v>
                </c:pt>
                <c:pt idx="933">
                  <c:v>1.2277163959593749</c:v>
                </c:pt>
                <c:pt idx="934">
                  <c:v>-0.64791004532309981</c:v>
                </c:pt>
                <c:pt idx="935">
                  <c:v>-3.3760687994575322</c:v>
                </c:pt>
                <c:pt idx="936">
                  <c:v>-0.54509150466524181</c:v>
                </c:pt>
                <c:pt idx="937">
                  <c:v>0.50406793447134801</c:v>
                </c:pt>
                <c:pt idx="938">
                  <c:v>0.85286911529381026</c:v>
                </c:pt>
                <c:pt idx="939">
                  <c:v>4.7278963693146983</c:v>
                </c:pt>
                <c:pt idx="940">
                  <c:v>3.6059290272840889</c:v>
                </c:pt>
                <c:pt idx="941">
                  <c:v>8.1354167556075677E-2</c:v>
                </c:pt>
                <c:pt idx="942">
                  <c:v>3.8329391341233325</c:v>
                </c:pt>
                <c:pt idx="943">
                  <c:v>1.2008547435920236</c:v>
                </c:pt>
                <c:pt idx="944">
                  <c:v>6.7885276085718527</c:v>
                </c:pt>
                <c:pt idx="945">
                  <c:v>-3.1433545513704684</c:v>
                </c:pt>
                <c:pt idx="946">
                  <c:v>4.8476681431886739</c:v>
                </c:pt>
                <c:pt idx="947">
                  <c:v>-1.8360415964129417</c:v>
                </c:pt>
                <c:pt idx="948">
                  <c:v>1.6682874790179114</c:v>
                </c:pt>
                <c:pt idx="949">
                  <c:v>-5.2950829406251687</c:v>
                </c:pt>
                <c:pt idx="950">
                  <c:v>1.7644088991415563</c:v>
                </c:pt>
                <c:pt idx="951">
                  <c:v>-0.97161239848580527</c:v>
                </c:pt>
                <c:pt idx="952">
                  <c:v>-4.6612386847022993</c:v>
                </c:pt>
                <c:pt idx="953">
                  <c:v>-6.4696271327138826</c:v>
                </c:pt>
                <c:pt idx="954">
                  <c:v>1.43868734845497</c:v>
                </c:pt>
                <c:pt idx="955">
                  <c:v>1.0250895372879461</c:v>
                </c:pt>
                <c:pt idx="956">
                  <c:v>-2.9590503865252198</c:v>
                </c:pt>
                <c:pt idx="957">
                  <c:v>2.7384691779490464</c:v>
                </c:pt>
                <c:pt idx="958">
                  <c:v>2.8202159439084244</c:v>
                </c:pt>
                <c:pt idx="959">
                  <c:v>0.68210165818813084</c:v>
                </c:pt>
                <c:pt idx="960">
                  <c:v>-7.1184349091270356</c:v>
                </c:pt>
                <c:pt idx="961">
                  <c:v>0.86374589528557721</c:v>
                </c:pt>
                <c:pt idx="962">
                  <c:v>2.7459440754179156</c:v>
                </c:pt>
                <c:pt idx="963">
                  <c:v>-3.3917132716770029</c:v>
                </c:pt>
                <c:pt idx="964">
                  <c:v>-0.72371266298817338</c:v>
                </c:pt>
                <c:pt idx="965">
                  <c:v>2.6273206382227938</c:v>
                </c:pt>
                <c:pt idx="966">
                  <c:v>-1.2330921727575499</c:v>
                </c:pt>
                <c:pt idx="967">
                  <c:v>-4.1802893212415126</c:v>
                </c:pt>
                <c:pt idx="968">
                  <c:v>-2.1737840512960007</c:v>
                </c:pt>
                <c:pt idx="969">
                  <c:v>0.82696757272418242</c:v>
                </c:pt>
                <c:pt idx="970">
                  <c:v>0.80602754008658861</c:v>
                </c:pt>
                <c:pt idx="971">
                  <c:v>0.36836747559675254</c:v>
                </c:pt>
                <c:pt idx="972">
                  <c:v>6.8314785366695467</c:v>
                </c:pt>
                <c:pt idx="973">
                  <c:v>2.8449052805399715</c:v>
                </c:pt>
                <c:pt idx="974">
                  <c:v>-0.29795539423088985</c:v>
                </c:pt>
                <c:pt idx="975">
                  <c:v>-1.0094938145242678</c:v>
                </c:pt>
                <c:pt idx="976">
                  <c:v>-1.269799033321692</c:v>
                </c:pt>
                <c:pt idx="977">
                  <c:v>1.0023902907276112</c:v>
                </c:pt>
                <c:pt idx="978">
                  <c:v>-1.0304956582224416</c:v>
                </c:pt>
                <c:pt idx="979">
                  <c:v>-1.2975733406807168</c:v>
                </c:pt>
                <c:pt idx="980">
                  <c:v>-1.7929855218915776</c:v>
                </c:pt>
                <c:pt idx="981">
                  <c:v>0.6758967967462528</c:v>
                </c:pt>
                <c:pt idx="982">
                  <c:v>2.3694658862928386</c:v>
                </c:pt>
                <c:pt idx="983">
                  <c:v>-1.0690521108965501</c:v>
                </c:pt>
                <c:pt idx="984">
                  <c:v>0.8770045847305169</c:v>
                </c:pt>
                <c:pt idx="985">
                  <c:v>-0.90358918212072092</c:v>
                </c:pt>
                <c:pt idx="986">
                  <c:v>0.11405042147962913</c:v>
                </c:pt>
                <c:pt idx="987">
                  <c:v>-0.89298390647753745</c:v>
                </c:pt>
                <c:pt idx="988">
                  <c:v>-0.23312327558363044</c:v>
                </c:pt>
                <c:pt idx="989">
                  <c:v>0.73200441515823644</c:v>
                </c:pt>
                <c:pt idx="990">
                  <c:v>-1.5367765427006881</c:v>
                </c:pt>
                <c:pt idx="991">
                  <c:v>-1.2735136485257286</c:v>
                </c:pt>
                <c:pt idx="992">
                  <c:v>0.73947148304699839</c:v>
                </c:pt>
                <c:pt idx="993">
                  <c:v>-3.1164366686063967</c:v>
                </c:pt>
                <c:pt idx="994">
                  <c:v>-11.795408046189088</c:v>
                </c:pt>
                <c:pt idx="995">
                  <c:v>-0.81924248808953293</c:v>
                </c:pt>
                <c:pt idx="996">
                  <c:v>-6.1055420818587951</c:v>
                </c:pt>
                <c:pt idx="997">
                  <c:v>1.8581033444234876</c:v>
                </c:pt>
                <c:pt idx="998">
                  <c:v>-1.0454750157022255</c:v>
                </c:pt>
                <c:pt idx="999">
                  <c:v>-1.1941349669319954</c:v>
                </c:pt>
                <c:pt idx="1000">
                  <c:v>2.5489681239755169</c:v>
                </c:pt>
                <c:pt idx="1001">
                  <c:v>0.69876163641337463</c:v>
                </c:pt>
                <c:pt idx="1002">
                  <c:v>-0.53671280142418265</c:v>
                </c:pt>
                <c:pt idx="1003">
                  <c:v>-1.0412645458514733</c:v>
                </c:pt>
                <c:pt idx="1004">
                  <c:v>-2.5868990789947918E-2</c:v>
                </c:pt>
                <c:pt idx="1005">
                  <c:v>-0.28904032525493634</c:v>
                </c:pt>
                <c:pt idx="1006">
                  <c:v>-2.8391662581422241</c:v>
                </c:pt>
                <c:pt idx="1007">
                  <c:v>3.368944246370245</c:v>
                </c:pt>
                <c:pt idx="1008">
                  <c:v>-0.4796096172317964</c:v>
                </c:pt>
                <c:pt idx="1009">
                  <c:v>4.7022781636710604</c:v>
                </c:pt>
                <c:pt idx="1010">
                  <c:v>9.4258850161553082E-2</c:v>
                </c:pt>
                <c:pt idx="1011">
                  <c:v>-2.9428904356711252</c:v>
                </c:pt>
                <c:pt idx="1012">
                  <c:v>0.3933426932733089</c:v>
                </c:pt>
                <c:pt idx="1013">
                  <c:v>1.2257868644251713</c:v>
                </c:pt>
                <c:pt idx="1014">
                  <c:v>-1.6627297315887655</c:v>
                </c:pt>
                <c:pt idx="1015">
                  <c:v>-1.9382092559388857</c:v>
                </c:pt>
                <c:pt idx="1016">
                  <c:v>-2.1619672895333979</c:v>
                </c:pt>
                <c:pt idx="1017">
                  <c:v>1.2104998459734446</c:v>
                </c:pt>
                <c:pt idx="1018">
                  <c:v>-1.5192575586954966</c:v>
                </c:pt>
                <c:pt idx="1019">
                  <c:v>0.12447020219805231</c:v>
                </c:pt>
                <c:pt idx="1020">
                  <c:v>3.0429839324865258</c:v>
                </c:pt>
                <c:pt idx="1021">
                  <c:v>9.5804546615036665E-2</c:v>
                </c:pt>
                <c:pt idx="1022">
                  <c:v>-1.4022972845752344</c:v>
                </c:pt>
                <c:pt idx="1023">
                  <c:v>-8.582463457211043</c:v>
                </c:pt>
                <c:pt idx="1024">
                  <c:v>0.22265868929381896</c:v>
                </c:pt>
                <c:pt idx="1025">
                  <c:v>14.25659316893714</c:v>
                </c:pt>
                <c:pt idx="1026">
                  <c:v>7.2225740458047696</c:v>
                </c:pt>
                <c:pt idx="1027">
                  <c:v>3.4141435510950564</c:v>
                </c:pt>
                <c:pt idx="1028">
                  <c:v>-1.1243007588592515</c:v>
                </c:pt>
                <c:pt idx="1029">
                  <c:v>-3.3804769011198921E-3</c:v>
                </c:pt>
                <c:pt idx="1030">
                  <c:v>-2.4849951852508747</c:v>
                </c:pt>
                <c:pt idx="1031">
                  <c:v>-1.0724833264466933</c:v>
                </c:pt>
                <c:pt idx="1032">
                  <c:v>1.0697757955576641</c:v>
                </c:pt>
                <c:pt idx="1033">
                  <c:v>0.88319574867648298</c:v>
                </c:pt>
                <c:pt idx="1034">
                  <c:v>-0.87929692741961463</c:v>
                </c:pt>
                <c:pt idx="1035">
                  <c:v>1.7883819538349783</c:v>
                </c:pt>
                <c:pt idx="1036">
                  <c:v>-0.58840738498051104</c:v>
                </c:pt>
                <c:pt idx="1037">
                  <c:v>4.8783150240687925E-2</c:v>
                </c:pt>
                <c:pt idx="1038">
                  <c:v>-1.1990610679405456</c:v>
                </c:pt>
                <c:pt idx="1039">
                  <c:v>-4.6801955428927693</c:v>
                </c:pt>
                <c:pt idx="1040">
                  <c:v>0.15629935352100482</c:v>
                </c:pt>
                <c:pt idx="1041">
                  <c:v>3.005443504762277</c:v>
                </c:pt>
                <c:pt idx="1042">
                  <c:v>-4.2269566003616648</c:v>
                </c:pt>
                <c:pt idx="1043">
                  <c:v>0.64634389471439846</c:v>
                </c:pt>
                <c:pt idx="1044">
                  <c:v>-0.15012852656468809</c:v>
                </c:pt>
                <c:pt idx="1045">
                  <c:v>-1.2079416725562608</c:v>
                </c:pt>
                <c:pt idx="1046">
                  <c:v>-1.7053245135371837</c:v>
                </c:pt>
                <c:pt idx="1047">
                  <c:v>-0.21822645648648659</c:v>
                </c:pt>
                <c:pt idx="1048">
                  <c:v>0.70574853365608625</c:v>
                </c:pt>
                <c:pt idx="1049">
                  <c:v>-4.018997356920714</c:v>
                </c:pt>
                <c:pt idx="1050">
                  <c:v>-0.93257495180333883</c:v>
                </c:pt>
                <c:pt idx="1051">
                  <c:v>-0.54221098976093707</c:v>
                </c:pt>
                <c:pt idx="1052">
                  <c:v>-5.9418330072765668</c:v>
                </c:pt>
                <c:pt idx="1053">
                  <c:v>-4.6736067139116546</c:v>
                </c:pt>
                <c:pt idx="1054">
                  <c:v>0.60493618702713781</c:v>
                </c:pt>
                <c:pt idx="1055">
                  <c:v>-3.7429829119530607</c:v>
                </c:pt>
                <c:pt idx="1056">
                  <c:v>2.3333435036151671</c:v>
                </c:pt>
                <c:pt idx="1057">
                  <c:v>-0.92069530299493252</c:v>
                </c:pt>
                <c:pt idx="1058">
                  <c:v>5.3746818199445707</c:v>
                </c:pt>
                <c:pt idx="1059">
                  <c:v>-2.0025727281316046</c:v>
                </c:pt>
                <c:pt idx="1060">
                  <c:v>4.5906194758884116</c:v>
                </c:pt>
                <c:pt idx="1061">
                  <c:v>-2.4071026944729614</c:v>
                </c:pt>
                <c:pt idx="1062">
                  <c:v>-2.1778441413672334</c:v>
                </c:pt>
                <c:pt idx="1063">
                  <c:v>-0.72818191691212497</c:v>
                </c:pt>
                <c:pt idx="1064">
                  <c:v>-0.29006240529771221</c:v>
                </c:pt>
                <c:pt idx="1065">
                  <c:v>-1.4205725138514111</c:v>
                </c:pt>
                <c:pt idx="1066">
                  <c:v>2.5709522866805372</c:v>
                </c:pt>
                <c:pt idx="1067">
                  <c:v>1.6544426162778441</c:v>
                </c:pt>
                <c:pt idx="1068">
                  <c:v>0.13615680683304335</c:v>
                </c:pt>
                <c:pt idx="1069">
                  <c:v>0.3362161297077299</c:v>
                </c:pt>
                <c:pt idx="1070">
                  <c:v>-3.0000581343993713</c:v>
                </c:pt>
                <c:pt idx="1071">
                  <c:v>-1.3241924943557062</c:v>
                </c:pt>
                <c:pt idx="1072">
                  <c:v>-0.53764796766671696</c:v>
                </c:pt>
                <c:pt idx="1073">
                  <c:v>-0.14010500455192315</c:v>
                </c:pt>
                <c:pt idx="1074">
                  <c:v>0.65251822342213417</c:v>
                </c:pt>
                <c:pt idx="1075">
                  <c:v>-2.0433553954704968</c:v>
                </c:pt>
                <c:pt idx="1076">
                  <c:v>0.46511123899729173</c:v>
                </c:pt>
                <c:pt idx="1077">
                  <c:v>-3.2798462734032543</c:v>
                </c:pt>
                <c:pt idx="1078">
                  <c:v>-4.4698375405369264</c:v>
                </c:pt>
                <c:pt idx="1079">
                  <c:v>10.915862313660702</c:v>
                </c:pt>
                <c:pt idx="1080">
                  <c:v>-2.7916766048453709</c:v>
                </c:pt>
                <c:pt idx="1081">
                  <c:v>0.65916386873779043</c:v>
                </c:pt>
                <c:pt idx="1082">
                  <c:v>-0.61813507823242253</c:v>
                </c:pt>
                <c:pt idx="1083">
                  <c:v>3.4192326181172636</c:v>
                </c:pt>
                <c:pt idx="1084">
                  <c:v>-1.5611070081871821</c:v>
                </c:pt>
                <c:pt idx="1085">
                  <c:v>-0.67031526754084969</c:v>
                </c:pt>
                <c:pt idx="1086">
                  <c:v>-0.34985522853916312</c:v>
                </c:pt>
                <c:pt idx="1087">
                  <c:v>-0.24922139910963301</c:v>
                </c:pt>
                <c:pt idx="1088">
                  <c:v>0.55108370982017374</c:v>
                </c:pt>
                <c:pt idx="1089">
                  <c:v>1.0571117328728288</c:v>
                </c:pt>
                <c:pt idx="1090">
                  <c:v>1.1415046406179692</c:v>
                </c:pt>
                <c:pt idx="1091">
                  <c:v>-1.8760727667341877</c:v>
                </c:pt>
                <c:pt idx="1092">
                  <c:v>-1.1522595053538578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D-4062-99C2-21F4C1041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62432"/>
        <c:axId val="993389359"/>
      </c:lineChart>
      <c:catAx>
        <c:axId val="102762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3389359"/>
        <c:crosses val="autoZero"/>
        <c:auto val="1"/>
        <c:lblAlgn val="ctr"/>
        <c:lblOffset val="100"/>
        <c:noMultiLvlLbl val="0"/>
      </c:catAx>
      <c:valAx>
        <c:axId val="99338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76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4" Type="http://schemas.openxmlformats.org/officeDocument/2006/relationships/image" Target="../media/image12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4" Type="http://schemas.openxmlformats.org/officeDocument/2006/relationships/image" Target="../media/image16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4" Type="http://schemas.openxmlformats.org/officeDocument/2006/relationships/image" Target="../media/image24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4" Type="http://schemas.openxmlformats.org/officeDocument/2006/relationships/image" Target="../media/image28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0.emf"/><Relationship Id="rId1" Type="http://schemas.openxmlformats.org/officeDocument/2006/relationships/image" Target="../media/image29.emf"/><Relationship Id="rId4" Type="http://schemas.openxmlformats.org/officeDocument/2006/relationships/image" Target="../media/image32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4" Type="http://schemas.openxmlformats.org/officeDocument/2006/relationships/image" Target="../media/image36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37.emf"/><Relationship Id="rId4" Type="http://schemas.openxmlformats.org/officeDocument/2006/relationships/image" Target="../media/image4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295274</xdr:colOff>
      <xdr:row>3</xdr:row>
      <xdr:rowOff>157162</xdr:rowOff>
    </xdr:from>
    <xdr:to>
      <xdr:col>25</xdr:col>
      <xdr:colOff>133349</xdr:colOff>
      <xdr:row>18</xdr:row>
      <xdr:rowOff>42862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05C06D5-5B0F-779A-580F-6DCEFECC7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80962</xdr:rowOff>
    </xdr:from>
    <xdr:to>
      <xdr:col>25</xdr:col>
      <xdr:colOff>266700</xdr:colOff>
      <xdr:row>14</xdr:row>
      <xdr:rowOff>157162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30A550E-57D6-0680-FAA5-7764B820D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</xdr:row>
      <xdr:rowOff>4761</xdr:rowOff>
    </xdr:from>
    <xdr:to>
      <xdr:col>20</xdr:col>
      <xdr:colOff>28575</xdr:colOff>
      <xdr:row>17</xdr:row>
      <xdr:rowOff>9524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0E55B0F-98B1-153C-1F77-DD70AB5B8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17</xdr:row>
      <xdr:rowOff>4762</xdr:rowOff>
    </xdr:from>
    <xdr:to>
      <xdr:col>20</xdr:col>
      <xdr:colOff>9525</xdr:colOff>
      <xdr:row>31</xdr:row>
      <xdr:rowOff>9525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F53210C-0516-EB6A-3FD2-83DF9501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31</xdr:row>
      <xdr:rowOff>23811</xdr:rowOff>
    </xdr:from>
    <xdr:to>
      <xdr:col>20</xdr:col>
      <xdr:colOff>9525</xdr:colOff>
      <xdr:row>46</xdr:row>
      <xdr:rowOff>9524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894996F-7E6B-6AF5-905E-3769CDBF5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9524</xdr:colOff>
      <xdr:row>1</xdr:row>
      <xdr:rowOff>4762</xdr:rowOff>
    </xdr:from>
    <xdr:to>
      <xdr:col>43</xdr:col>
      <xdr:colOff>9525</xdr:colOff>
      <xdr:row>15</xdr:row>
      <xdr:rowOff>171450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ACC852F3-2944-EC16-1440-823BFAFC8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9524</xdr:colOff>
      <xdr:row>16</xdr:row>
      <xdr:rowOff>23812</xdr:rowOff>
    </xdr:from>
    <xdr:to>
      <xdr:col>43</xdr:col>
      <xdr:colOff>57149</xdr:colOff>
      <xdr:row>30</xdr:row>
      <xdr:rowOff>100012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08DFD7BB-B0A4-0386-9769-86B702634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0</xdr:rowOff>
    </xdr:from>
    <xdr:to>
      <xdr:col>4</xdr:col>
      <xdr:colOff>333375</xdr:colOff>
      <xdr:row>3</xdr:row>
      <xdr:rowOff>104775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A1DEFC24-FDCB-6F03-6F26-93750D2885C4}"/>
                </a:ext>
              </a:extLst>
            </xdr:cNvPr>
            <xdr:cNvSpPr txBox="1"/>
          </xdr:nvSpPr>
          <xdr:spPr>
            <a:xfrm>
              <a:off x="1847850" y="400050"/>
              <a:ext cx="923925" cy="295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pl-PL" sz="1100" b="0"/>
            </a:p>
            <a:p>
              <a:endParaRPr lang="pl-PL" sz="1100" b="0"/>
            </a:p>
          </xdr:txBody>
        </xdr:sp>
      </mc:Choice>
      <mc:Fallback xmlns="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A1DEFC24-FDCB-6F03-6F26-93750D2885C4}"/>
                </a:ext>
              </a:extLst>
            </xdr:cNvPr>
            <xdr:cNvSpPr txBox="1"/>
          </xdr:nvSpPr>
          <xdr:spPr>
            <a:xfrm>
              <a:off x="1847850" y="400050"/>
              <a:ext cx="923925" cy="2952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𝑤_𝑡=𝑟_𝑡^2</a:t>
              </a:r>
              <a:endParaRPr lang="pl-PL" sz="1100" b="0"/>
            </a:p>
            <a:p>
              <a:endParaRPr lang="pl-PL" sz="1100" b="0"/>
            </a:p>
          </xdr:txBody>
        </xdr:sp>
      </mc:Fallback>
    </mc:AlternateContent>
    <xdr:clientData/>
  </xdr:twoCellAnchor>
  <xdr:twoCellAnchor>
    <xdr:from>
      <xdr:col>4</xdr:col>
      <xdr:colOff>9526</xdr:colOff>
      <xdr:row>6</xdr:row>
      <xdr:rowOff>19050</xdr:rowOff>
    </xdr:from>
    <xdr:to>
      <xdr:col>14</xdr:col>
      <xdr:colOff>600076</xdr:colOff>
      <xdr:row>7</xdr:row>
      <xdr:rowOff>142875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29F53F67-9B32-127C-9745-A3B71E5FF34C}"/>
                </a:ext>
              </a:extLst>
            </xdr:cNvPr>
            <xdr:cNvSpPr txBox="1"/>
          </xdr:nvSpPr>
          <xdr:spPr>
            <a:xfrm>
              <a:off x="2447926" y="1181100"/>
              <a:ext cx="6686550" cy="3143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sSub>
                          <m:sSub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𝜃</m:t>
                            </m:r>
                          </m:e>
                          <m:sub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−2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−3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−4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𝑤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−5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 \</m:t>
                    </m:r>
                    <m:r>
                      <m:rPr>
                        <m:sty m:val="p"/>
                      </m:rPr>
                      <a:rPr lang="pl-PL" sz="1100" b="0" i="1">
                        <a:latin typeface="Cambria Math" panose="02040503050406030204" pitchFamily="18" charset="0"/>
                      </a:rPr>
                      <m:t>varepilon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l-PL" sz="1100" b="0"/>
            </a:p>
            <a:p>
              <a:endParaRPr lang="pl-PL" sz="1100"/>
            </a:p>
          </xdr:txBody>
        </xdr:sp>
      </mc:Choice>
      <mc:Fallback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29F53F67-9B32-127C-9745-A3B71E5FF34C}"/>
                </a:ext>
              </a:extLst>
            </xdr:cNvPr>
            <xdr:cNvSpPr txBox="1"/>
          </xdr:nvSpPr>
          <xdr:spPr>
            <a:xfrm>
              <a:off x="2447926" y="1181100"/>
              <a:ext cx="6686550" cy="3143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𝑤_𝑡=𝜃_0 〖+ 𝜃_1 𝑤〗_(𝑡−1)+〖 𝜃〗_2 𝑤_(𝑡−2)+𝜃_3 𝑤_(𝑡−3)+𝜃_4 𝑤_(𝑡−4)+𝜃_5 𝑤_(𝑡−5)+𝛽_1 𝐷_1+𝛽_2 𝐷_2+𝛽_3 𝐷_3+𝛽_4 𝐷_4+𝛽_5 𝐷_5+ \varepilon </a:t>
              </a:r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 </a:t>
              </a:r>
              <a:endParaRPr lang="pl-PL" sz="1100" b="0"/>
            </a:p>
            <a:p>
              <a:endParaRPr lang="pl-PL" sz="1100"/>
            </a:p>
          </xdr:txBody>
        </xdr:sp>
      </mc:Fallback>
    </mc:AlternateContent>
    <xdr:clientData/>
  </xdr:twoCellAnchor>
  <xdr:twoCellAnchor>
    <xdr:from>
      <xdr:col>25</xdr:col>
      <xdr:colOff>600075</xdr:colOff>
      <xdr:row>7</xdr:row>
      <xdr:rowOff>180974</xdr:rowOff>
    </xdr:from>
    <xdr:to>
      <xdr:col>26</xdr:col>
      <xdr:colOff>590550</xdr:colOff>
      <xdr:row>8</xdr:row>
      <xdr:rowOff>171449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20F4B17F-BCD7-6B97-3332-55DDCE523E01}"/>
                </a:ext>
              </a:extLst>
            </xdr:cNvPr>
            <xdr:cNvSpPr txBox="1"/>
          </xdr:nvSpPr>
          <xdr:spPr>
            <a:xfrm>
              <a:off x="16106775" y="1533524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20F4B17F-BCD7-6B97-3332-55DDCE523E01}"/>
                </a:ext>
              </a:extLst>
            </xdr:cNvPr>
            <xdr:cNvSpPr txBox="1"/>
          </xdr:nvSpPr>
          <xdr:spPr>
            <a:xfrm>
              <a:off x="16106775" y="1533524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𝜃_0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24</xdr:col>
      <xdr:colOff>0</xdr:colOff>
      <xdr:row>8</xdr:row>
      <xdr:rowOff>0</xdr:rowOff>
    </xdr:from>
    <xdr:to>
      <xdr:col>24</xdr:col>
      <xdr:colOff>600075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CB387EA5-8424-47A6-BA53-047364ED1CB5}"/>
                </a:ext>
              </a:extLst>
            </xdr:cNvPr>
            <xdr:cNvSpPr txBox="1"/>
          </xdr:nvSpPr>
          <xdr:spPr>
            <a:xfrm>
              <a:off x="14897100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CB387EA5-8424-47A6-BA53-047364ED1CB5}"/>
                </a:ext>
              </a:extLst>
            </xdr:cNvPr>
            <xdr:cNvSpPr txBox="1"/>
          </xdr:nvSpPr>
          <xdr:spPr>
            <a:xfrm>
              <a:off x="14897100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𝜃_2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24</xdr:col>
      <xdr:colOff>600075</xdr:colOff>
      <xdr:row>8</xdr:row>
      <xdr:rowOff>0</xdr:rowOff>
    </xdr:from>
    <xdr:to>
      <xdr:col>25</xdr:col>
      <xdr:colOff>590550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pole tekstowe 5">
              <a:extLst>
                <a:ext uri="{FF2B5EF4-FFF2-40B4-BE49-F238E27FC236}">
                  <a16:creationId xmlns:a16="http://schemas.microsoft.com/office/drawing/2014/main" id="{B04A7910-6B9F-4E79-9487-12BAF4AD1315}"/>
                </a:ext>
              </a:extLst>
            </xdr:cNvPr>
            <xdr:cNvSpPr txBox="1"/>
          </xdr:nvSpPr>
          <xdr:spPr>
            <a:xfrm>
              <a:off x="15497175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6" name="pole tekstowe 5">
              <a:extLst>
                <a:ext uri="{FF2B5EF4-FFF2-40B4-BE49-F238E27FC236}">
                  <a16:creationId xmlns:a16="http://schemas.microsoft.com/office/drawing/2014/main" id="{B04A7910-6B9F-4E79-9487-12BAF4AD1315}"/>
                </a:ext>
              </a:extLst>
            </xdr:cNvPr>
            <xdr:cNvSpPr txBox="1"/>
          </xdr:nvSpPr>
          <xdr:spPr>
            <a:xfrm>
              <a:off x="15497175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𝜃_1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23</xdr:col>
      <xdr:colOff>0</xdr:colOff>
      <xdr:row>8</xdr:row>
      <xdr:rowOff>0</xdr:rowOff>
    </xdr:from>
    <xdr:to>
      <xdr:col>23</xdr:col>
      <xdr:colOff>600075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pole tekstowe 6">
              <a:extLst>
                <a:ext uri="{FF2B5EF4-FFF2-40B4-BE49-F238E27FC236}">
                  <a16:creationId xmlns:a16="http://schemas.microsoft.com/office/drawing/2014/main" id="{4E762506-F75F-4B8E-BA35-3883C3CC0667}"/>
                </a:ext>
              </a:extLst>
            </xdr:cNvPr>
            <xdr:cNvSpPr txBox="1"/>
          </xdr:nvSpPr>
          <xdr:spPr>
            <a:xfrm>
              <a:off x="14287500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7" name="pole tekstowe 6">
              <a:extLst>
                <a:ext uri="{FF2B5EF4-FFF2-40B4-BE49-F238E27FC236}">
                  <a16:creationId xmlns:a16="http://schemas.microsoft.com/office/drawing/2014/main" id="{4E762506-F75F-4B8E-BA35-3883C3CC0667}"/>
                </a:ext>
              </a:extLst>
            </xdr:cNvPr>
            <xdr:cNvSpPr txBox="1"/>
          </xdr:nvSpPr>
          <xdr:spPr>
            <a:xfrm>
              <a:off x="14287500" y="15430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𝜃_3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22</xdr:col>
      <xdr:colOff>0</xdr:colOff>
      <xdr:row>8</xdr:row>
      <xdr:rowOff>0</xdr:rowOff>
    </xdr:from>
    <xdr:to>
      <xdr:col>23</xdr:col>
      <xdr:colOff>9525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pole tekstowe 7">
              <a:extLst>
                <a:ext uri="{FF2B5EF4-FFF2-40B4-BE49-F238E27FC236}">
                  <a16:creationId xmlns:a16="http://schemas.microsoft.com/office/drawing/2014/main" id="{656AE086-F8FF-46DF-B13E-BD0F18D1CF22}"/>
                </a:ext>
              </a:extLst>
            </xdr:cNvPr>
            <xdr:cNvSpPr txBox="1"/>
          </xdr:nvSpPr>
          <xdr:spPr>
            <a:xfrm>
              <a:off x="13677900" y="1543050"/>
              <a:ext cx="61912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8" name="pole tekstowe 7">
              <a:extLst>
                <a:ext uri="{FF2B5EF4-FFF2-40B4-BE49-F238E27FC236}">
                  <a16:creationId xmlns:a16="http://schemas.microsoft.com/office/drawing/2014/main" id="{656AE086-F8FF-46DF-B13E-BD0F18D1CF22}"/>
                </a:ext>
              </a:extLst>
            </xdr:cNvPr>
            <xdr:cNvSpPr txBox="1"/>
          </xdr:nvSpPr>
          <xdr:spPr>
            <a:xfrm>
              <a:off x="13677900" y="1543050"/>
              <a:ext cx="61912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𝜃_4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21</xdr:col>
      <xdr:colOff>9525</xdr:colOff>
      <xdr:row>7</xdr:row>
      <xdr:rowOff>180975</xdr:rowOff>
    </xdr:from>
    <xdr:to>
      <xdr:col>22</xdr:col>
      <xdr:colOff>0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E3CF0996-4F2C-4652-B7E9-F9F67E70B8B2}"/>
                </a:ext>
              </a:extLst>
            </xdr:cNvPr>
            <xdr:cNvSpPr txBox="1"/>
          </xdr:nvSpPr>
          <xdr:spPr>
            <a:xfrm>
              <a:off x="130778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E3CF0996-4F2C-4652-B7E9-F9F67E70B8B2}"/>
                </a:ext>
              </a:extLst>
            </xdr:cNvPr>
            <xdr:cNvSpPr txBox="1"/>
          </xdr:nvSpPr>
          <xdr:spPr>
            <a:xfrm>
              <a:off x="130778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𝜃_5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15</xdr:col>
      <xdr:colOff>0</xdr:colOff>
      <xdr:row>11</xdr:row>
      <xdr:rowOff>0</xdr:rowOff>
    </xdr:from>
    <xdr:to>
      <xdr:col>15</xdr:col>
      <xdr:colOff>600075</xdr:colOff>
      <xdr:row>11</xdr:row>
      <xdr:rowOff>180975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5218B050-BB6D-4E13-B2CF-83C4CC8AF7A3}"/>
                </a:ext>
              </a:extLst>
            </xdr:cNvPr>
            <xdr:cNvSpPr txBox="1"/>
          </xdr:nvSpPr>
          <xdr:spPr>
            <a:xfrm>
              <a:off x="5486400" y="21145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5218B050-BB6D-4E13-B2CF-83C4CC8AF7A3}"/>
                </a:ext>
              </a:extLst>
            </xdr:cNvPr>
            <xdr:cNvSpPr txBox="1"/>
          </xdr:nvSpPr>
          <xdr:spPr>
            <a:xfrm>
              <a:off x="5486400" y="2114550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𝑅^2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16</xdr:col>
      <xdr:colOff>19050</xdr:colOff>
      <xdr:row>21</xdr:row>
      <xdr:rowOff>57150</xdr:rowOff>
    </xdr:from>
    <xdr:to>
      <xdr:col>21</xdr:col>
      <xdr:colOff>600075</xdr:colOff>
      <xdr:row>25</xdr:row>
      <xdr:rowOff>142875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965D6C44-1660-D97A-F8FB-5D8733A2C87D}"/>
                </a:ext>
              </a:extLst>
            </xdr:cNvPr>
            <xdr:cNvSpPr txBox="1"/>
          </xdr:nvSpPr>
          <xdr:spPr>
            <a:xfrm>
              <a:off x="6115050" y="4076700"/>
              <a:ext cx="3895725" cy="8477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: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4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5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=0</m:t>
                  </m:r>
                </m:oMath>
              </a14:m>
              <a:r>
                <a:rPr lang="pl-PL" sz="1100"/>
                <a:t> </a:t>
              </a:r>
            </a:p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: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≠0 ∨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≠0 ∨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≠0 ∨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4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≠0 ∨ 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𝜃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5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≠0</m:t>
                  </m:r>
                </m:oMath>
              </a14:m>
              <a:r>
                <a:rPr lang="pl-PL" sz="1100"/>
                <a:t> </a:t>
              </a:r>
            </a:p>
          </xdr:txBody>
        </xdr:sp>
      </mc:Choice>
      <mc:Fallback xmlns="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965D6C44-1660-D97A-F8FB-5D8733A2C87D}"/>
                </a:ext>
              </a:extLst>
            </xdr:cNvPr>
            <xdr:cNvSpPr txBox="1"/>
          </xdr:nvSpPr>
          <xdr:spPr>
            <a:xfrm>
              <a:off x="6115050" y="4076700"/>
              <a:ext cx="3895725" cy="8477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𝐻_0: 𝜃_1=𝜃_2=𝜃_3=𝜃_4=𝜃_5=0</a:t>
              </a:r>
              <a:r>
                <a:rPr lang="pl-PL" sz="1100"/>
                <a:t> </a:t>
              </a:r>
            </a:p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𝐻_1: 𝜃_1≠0 ∨ 𝜃_2≠0 ∨ 𝜃_3≠0 ∨ 𝜃_4≠0 ∨  𝜃_5≠0</a:t>
              </a:r>
              <a:r>
                <a:rPr lang="pl-PL" sz="1100"/>
                <a:t> </a:t>
              </a:r>
            </a:p>
          </xdr:txBody>
        </xdr:sp>
      </mc:Fallback>
    </mc:AlternateContent>
    <xdr:clientData/>
  </xdr:twoCellAnchor>
  <xdr:twoCellAnchor>
    <xdr:from>
      <xdr:col>18</xdr:col>
      <xdr:colOff>258345</xdr:colOff>
      <xdr:row>29</xdr:row>
      <xdr:rowOff>191835</xdr:rowOff>
    </xdr:from>
    <xdr:to>
      <xdr:col>22</xdr:col>
      <xdr:colOff>458370</xdr:colOff>
      <xdr:row>33</xdr:row>
      <xdr:rowOff>100262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pole tekstowe 11">
              <a:extLst>
                <a:ext uri="{FF2B5EF4-FFF2-40B4-BE49-F238E27FC236}">
                  <a16:creationId xmlns:a16="http://schemas.microsoft.com/office/drawing/2014/main" id="{735FB640-6911-472B-E617-2FDEABF5047A}"/>
                </a:ext>
              </a:extLst>
            </xdr:cNvPr>
            <xdr:cNvSpPr txBox="1"/>
          </xdr:nvSpPr>
          <xdr:spPr>
            <a:xfrm>
              <a:off x="11320713" y="5781506"/>
              <a:ext cx="2639762" cy="67711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14:m>
                <m:oMath xmlns:m="http://schemas.openxmlformats.org/officeDocument/2006/math">
                  <m:r>
                    <a:rPr lang="pl-PL" sz="1100" b="0" i="1">
                      <a:latin typeface="Cambria Math" panose="02040503050406030204" pitchFamily="18" charset="0"/>
                    </a:rPr>
                    <m:t>𝐿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𝑀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𝑒𝑚𝑝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=(</m:t>
                  </m:r>
                  <m:r>
                    <a:rPr lang="pl-PL" sz="1100" b="0" i="1">
                      <a:latin typeface="Cambria Math" panose="02040503050406030204" pitchFamily="18" charset="0"/>
                    </a:rPr>
                    <m:t>𝑇</m:t>
                  </m:r>
                  <m:r>
                    <a:rPr lang="pl-PL" sz="1100" b="0" i="1">
                      <a:latin typeface="Cambria Math" panose="02040503050406030204" pitchFamily="18" charset="0"/>
                    </a:rPr>
                    <m:t> −</m:t>
                  </m:r>
                  <m:r>
                    <a:rPr lang="pl-PL" sz="1100" b="0" i="1">
                      <a:latin typeface="Cambria Math" panose="02040503050406030204" pitchFamily="18" charset="0"/>
                    </a:rPr>
                    <m:t>𝑝</m:t>
                  </m:r>
                  <m:r>
                    <a:rPr lang="pl-PL" sz="1100" b="0" i="1">
                      <a:latin typeface="Cambria Math" panose="02040503050406030204" pitchFamily="18" charset="0"/>
                    </a:rPr>
                    <m:t>)⋅</m:t>
                  </m:r>
                  <m:sSup>
                    <m:sSup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𝑅</m:t>
                      </m:r>
                    </m:e>
                    <m:sup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  <m:r>
                    <m:rPr>
                      <m:lit/>
                    </m:rPr>
                    <a:rPr lang="pl-PL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l-PL" sz="1100" b="0" i="1">
                      <a:latin typeface="Cambria Math" panose="02040503050406030204" pitchFamily="18" charset="0"/>
                    </a:rPr>
                    <m:t>|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∼</m:t>
                  </m:r>
                </m:oMath>
              </a14:m>
              <a:r>
                <a:rPr lang="pl-PL" sz="1100" b="0" baseline="0"/>
                <a:t> </a:t>
              </a:r>
              <a14:m>
                <m:oMath xmlns:m="http://schemas.openxmlformats.org/officeDocument/2006/math">
                  <m:sSubSup>
                    <m:sSubSupPr>
                      <m:ctrlPr>
                        <a:rPr lang="pl-PL" sz="1100" b="0" i="1" baseline="0">
                          <a:latin typeface="Cambria Math" panose="02040503050406030204" pitchFamily="18" charset="0"/>
                        </a:rPr>
                      </m:ctrlPr>
                    </m:sSubSupPr>
                    <m:e>
                      <m:d>
                        <m:dPr>
                          <m:ctrlPr>
                            <a:rPr lang="pl-PL" sz="1100" b="0" i="1" baseline="0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m:rPr>
                              <m:sty m:val="p"/>
                            </m:rPr>
                            <a:rPr lang="pl-PL" sz="1100" b="0" i="0" baseline="0">
                              <a:latin typeface="Cambria Math" panose="02040503050406030204" pitchFamily="18" charset="0"/>
                            </a:rPr>
                            <m:t>as</m:t>
                          </m:r>
                          <m:r>
                            <a:rPr lang="pl-PL" sz="1100" b="0" i="0" baseline="0">
                              <a:latin typeface="Cambria Math" panose="02040503050406030204" pitchFamily="18" charset="0"/>
                            </a:rPr>
                            <m:t>.</m:t>
                          </m:r>
                        </m:e>
                      </m:d>
                      <m:r>
                        <a:rPr lang="pl-PL" sz="1100" b="0" i="0" baseline="0">
                          <a:latin typeface="Cambria Math" panose="02040503050406030204" pitchFamily="18" charset="0"/>
                        </a:rPr>
                        <m:t> </m:t>
                      </m:r>
                      <m:r>
                        <m:rPr>
                          <m:sty m:val="p"/>
                        </m:rPr>
                        <a:rPr lang="pl-PL" sz="1100" b="0" i="0" baseline="0">
                          <a:latin typeface="Cambria Math" panose="02040503050406030204" pitchFamily="18" charset="0"/>
                        </a:rPr>
                        <m:t>Χ</m:t>
                      </m:r>
                    </m:e>
                    <m:sub>
                      <m:r>
                        <a:rPr lang="pl-PL" sz="1100" b="0" i="1" baseline="0">
                          <a:latin typeface="Cambria Math" panose="02040503050406030204" pitchFamily="18" charset="0"/>
                        </a:rPr>
                        <m:t>𝑝</m:t>
                      </m:r>
                    </m:sub>
                    <m:sup>
                      <m:r>
                        <a:rPr lang="pl-PL" sz="1100" b="0" i="1" baseline="0">
                          <a:latin typeface="Cambria Math" panose="02040503050406030204" pitchFamily="18" charset="0"/>
                        </a:rPr>
                        <m:t>2</m:t>
                      </m:r>
                    </m:sup>
                  </m:sSubSup>
                </m:oMath>
              </a14:m>
              <a:endParaRPr lang="pl-PL" sz="1100" b="0" baseline="0"/>
            </a:p>
            <a:p>
              <a:pPr algn="ctr"/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2" name="pole tekstowe 11">
              <a:extLst>
                <a:ext uri="{FF2B5EF4-FFF2-40B4-BE49-F238E27FC236}">
                  <a16:creationId xmlns:a16="http://schemas.microsoft.com/office/drawing/2014/main" id="{735FB640-6911-472B-E617-2FDEABF5047A}"/>
                </a:ext>
              </a:extLst>
            </xdr:cNvPr>
            <xdr:cNvSpPr txBox="1"/>
          </xdr:nvSpPr>
          <xdr:spPr>
            <a:xfrm>
              <a:off x="11320713" y="5781506"/>
              <a:ext cx="2639762" cy="67711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𝐿𝑀_𝑒𝑚𝑝=(𝑇 −𝑝)⋅𝑅^2 \ | 𝐻_0∼</a:t>
              </a:r>
              <a:r>
                <a:rPr lang="pl-PL" sz="1100" b="0" baseline="0"/>
                <a:t> </a:t>
              </a:r>
              <a:r>
                <a:rPr lang="pl-PL" sz="1100" b="0" i="0" baseline="0">
                  <a:latin typeface="Cambria Math" panose="02040503050406030204" pitchFamily="18" charset="0"/>
                </a:rPr>
                <a:t>〖(as.)  Χ〗_𝑝^2</a:t>
              </a:r>
              <a:endParaRPr lang="pl-PL" sz="1100" b="0" baseline="0"/>
            </a:p>
            <a:p>
              <a:pPr algn="ctr"/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19</xdr:col>
      <xdr:colOff>9525</xdr:colOff>
      <xdr:row>7</xdr:row>
      <xdr:rowOff>180975</xdr:rowOff>
    </xdr:from>
    <xdr:to>
      <xdr:col>20</xdr:col>
      <xdr:colOff>0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7FE6DF75-4DDB-4303-A897-B0C064EE74F5}"/>
                </a:ext>
              </a:extLst>
            </xdr:cNvPr>
            <xdr:cNvSpPr txBox="1"/>
          </xdr:nvSpPr>
          <xdr:spPr>
            <a:xfrm>
              <a:off x="118586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7FE6DF75-4DDB-4303-A897-B0C064EE74F5}"/>
                </a:ext>
              </a:extLst>
            </xdr:cNvPr>
            <xdr:cNvSpPr txBox="1"/>
          </xdr:nvSpPr>
          <xdr:spPr>
            <a:xfrm>
              <a:off x="118586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𝛽_2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18</xdr:col>
      <xdr:colOff>9525</xdr:colOff>
      <xdr:row>7</xdr:row>
      <xdr:rowOff>180975</xdr:rowOff>
    </xdr:from>
    <xdr:to>
      <xdr:col>19</xdr:col>
      <xdr:colOff>0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pole tekstowe 13">
              <a:extLst>
                <a:ext uri="{FF2B5EF4-FFF2-40B4-BE49-F238E27FC236}">
                  <a16:creationId xmlns:a16="http://schemas.microsoft.com/office/drawing/2014/main" id="{B6EE0F6A-3860-41A0-AB14-314EABEB0BE7}"/>
                </a:ext>
              </a:extLst>
            </xdr:cNvPr>
            <xdr:cNvSpPr txBox="1"/>
          </xdr:nvSpPr>
          <xdr:spPr>
            <a:xfrm>
              <a:off x="112490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4" name="pole tekstowe 13">
              <a:extLst>
                <a:ext uri="{FF2B5EF4-FFF2-40B4-BE49-F238E27FC236}">
                  <a16:creationId xmlns:a16="http://schemas.microsoft.com/office/drawing/2014/main" id="{B6EE0F6A-3860-41A0-AB14-314EABEB0BE7}"/>
                </a:ext>
              </a:extLst>
            </xdr:cNvPr>
            <xdr:cNvSpPr txBox="1"/>
          </xdr:nvSpPr>
          <xdr:spPr>
            <a:xfrm>
              <a:off x="112490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𝛽_3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9525</xdr:colOff>
      <xdr:row>7</xdr:row>
      <xdr:rowOff>180975</xdr:rowOff>
    </xdr:from>
    <xdr:to>
      <xdr:col>17</xdr:col>
      <xdr:colOff>609600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pole tekstowe 14">
              <a:extLst>
                <a:ext uri="{FF2B5EF4-FFF2-40B4-BE49-F238E27FC236}">
                  <a16:creationId xmlns:a16="http://schemas.microsoft.com/office/drawing/2014/main" id="{1AA46F7D-74F4-48D8-820A-196E71294D78}"/>
                </a:ext>
              </a:extLst>
            </xdr:cNvPr>
            <xdr:cNvSpPr txBox="1"/>
          </xdr:nvSpPr>
          <xdr:spPr>
            <a:xfrm>
              <a:off x="104489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5" name="pole tekstowe 14">
              <a:extLst>
                <a:ext uri="{FF2B5EF4-FFF2-40B4-BE49-F238E27FC236}">
                  <a16:creationId xmlns:a16="http://schemas.microsoft.com/office/drawing/2014/main" id="{1AA46F7D-74F4-48D8-820A-196E71294D78}"/>
                </a:ext>
              </a:extLst>
            </xdr:cNvPr>
            <xdr:cNvSpPr txBox="1"/>
          </xdr:nvSpPr>
          <xdr:spPr>
            <a:xfrm>
              <a:off x="104489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𝛽_4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16</xdr:col>
      <xdr:colOff>0</xdr:colOff>
      <xdr:row>7</xdr:row>
      <xdr:rowOff>180975</xdr:rowOff>
    </xdr:from>
    <xdr:to>
      <xdr:col>17</xdr:col>
      <xdr:colOff>0</xdr:colOff>
      <xdr:row>8</xdr:row>
      <xdr:rowOff>180974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pole tekstowe 15">
              <a:extLst>
                <a:ext uri="{FF2B5EF4-FFF2-40B4-BE49-F238E27FC236}">
                  <a16:creationId xmlns:a16="http://schemas.microsoft.com/office/drawing/2014/main" id="{E2BDEAC8-65C0-458B-A70B-2CCBCE3C304E}"/>
                </a:ext>
              </a:extLst>
            </xdr:cNvPr>
            <xdr:cNvSpPr txBox="1"/>
          </xdr:nvSpPr>
          <xdr:spPr>
            <a:xfrm>
              <a:off x="9753600" y="1533525"/>
              <a:ext cx="685800" cy="1904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</m:oMath>
                </m:oMathPara>
              </a14:m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16" name="pole tekstowe 15">
              <a:extLst>
                <a:ext uri="{FF2B5EF4-FFF2-40B4-BE49-F238E27FC236}">
                  <a16:creationId xmlns:a16="http://schemas.microsoft.com/office/drawing/2014/main" id="{E2BDEAC8-65C0-458B-A70B-2CCBCE3C304E}"/>
                </a:ext>
              </a:extLst>
            </xdr:cNvPr>
            <xdr:cNvSpPr txBox="1"/>
          </xdr:nvSpPr>
          <xdr:spPr>
            <a:xfrm>
              <a:off x="9753600" y="1533525"/>
              <a:ext cx="685800" cy="1904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𝛽_5</a:t>
              </a:r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  <xdr:twoCellAnchor>
    <xdr:from>
      <xdr:col>20</xdr:col>
      <xdr:colOff>9525</xdr:colOff>
      <xdr:row>7</xdr:row>
      <xdr:rowOff>180975</xdr:rowOff>
    </xdr:from>
    <xdr:to>
      <xdr:col>21</xdr:col>
      <xdr:colOff>0</xdr:colOff>
      <xdr:row>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pole tekstowe 16">
              <a:extLst>
                <a:ext uri="{FF2B5EF4-FFF2-40B4-BE49-F238E27FC236}">
                  <a16:creationId xmlns:a16="http://schemas.microsoft.com/office/drawing/2014/main" id="{5DC86DEC-816F-475E-8210-E594F7CB812D}"/>
                </a:ext>
              </a:extLst>
            </xdr:cNvPr>
            <xdr:cNvSpPr txBox="1"/>
          </xdr:nvSpPr>
          <xdr:spPr>
            <a:xfrm>
              <a:off x="124682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pl-PL" sz="1100" b="0"/>
            </a:p>
          </xdr:txBody>
        </xdr:sp>
      </mc:Choice>
      <mc:Fallback xmlns="">
        <xdr:sp macro="" textlink="">
          <xdr:nvSpPr>
            <xdr:cNvPr id="17" name="pole tekstowe 16">
              <a:extLst>
                <a:ext uri="{FF2B5EF4-FFF2-40B4-BE49-F238E27FC236}">
                  <a16:creationId xmlns:a16="http://schemas.microsoft.com/office/drawing/2014/main" id="{5DC86DEC-816F-475E-8210-E594F7CB812D}"/>
                </a:ext>
              </a:extLst>
            </xdr:cNvPr>
            <xdr:cNvSpPr txBox="1"/>
          </xdr:nvSpPr>
          <xdr:spPr>
            <a:xfrm>
              <a:off x="12468225" y="1533525"/>
              <a:ext cx="600075" cy="180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𝛽_1</a:t>
              </a:r>
              <a:endParaRPr lang="pl-PL" sz="1100" b="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4762</xdr:rowOff>
    </xdr:from>
    <xdr:to>
      <xdr:col>19</xdr:col>
      <xdr:colOff>600075</xdr:colOff>
      <xdr:row>22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079807A-2BD4-08E5-0862-A8B7AA9EE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22</xdr:row>
      <xdr:rowOff>180975</xdr:rowOff>
    </xdr:from>
    <xdr:to>
      <xdr:col>19</xdr:col>
      <xdr:colOff>600076</xdr:colOff>
      <xdr:row>45</xdr:row>
      <xdr:rowOff>76539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28C9134-D3DE-4B12-92F0-1C644F63E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9524</xdr:colOff>
      <xdr:row>3</xdr:row>
      <xdr:rowOff>171450</xdr:rowOff>
    </xdr:from>
    <xdr:to>
      <xdr:col>26</xdr:col>
      <xdr:colOff>38099</xdr:colOff>
      <xdr:row>8</xdr:row>
      <xdr:rowOff>19049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140E58C0-5F2C-0FCC-88A2-1D1719940DE3}"/>
                </a:ext>
              </a:extLst>
            </xdr:cNvPr>
            <xdr:cNvSpPr txBox="1"/>
          </xdr:nvSpPr>
          <xdr:spPr>
            <a:xfrm>
              <a:off x="15735299" y="762000"/>
              <a:ext cx="3076575" cy="8000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14:m>
                <m:oMath xmlns:m="http://schemas.openxmlformats.org/officeDocument/2006/math"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𝑟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𝑡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∼</m:t>
                  </m:r>
                </m:oMath>
              </a14:m>
              <a:r>
                <a:rPr lang="pl-PL" sz="1100" b="0"/>
                <a:t> </a:t>
              </a:r>
              <a14:m>
                <m:oMath xmlns:m="http://schemas.openxmlformats.org/officeDocument/2006/math">
                  <m:r>
                    <a:rPr lang="pl-PL" sz="1100" b="0" i="1">
                      <a:latin typeface="Cambria Math" panose="02040503050406030204" pitchFamily="18" charset="0"/>
                    </a:rPr>
                    <m:t>𝑁</m:t>
                  </m:r>
                  <m:d>
                    <m:d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𝜇</m:t>
                      </m:r>
                      <m:r>
                        <a:rPr lang="pl-PL" sz="1100" b="0" i="1">
                          <a:latin typeface="Cambria Math" panose="02040503050406030204" pitchFamily="18" charset="0"/>
                        </a:rPr>
                        <m:t>, </m:t>
                      </m:r>
                      <m:sSup>
                        <m:sSupPr>
                          <m:ctrlPr>
                            <a:rPr lang="pl-PL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pl-PL" sz="1100" b="0" i="1">
                              <a:latin typeface="Cambria Math" panose="02040503050406030204" pitchFamily="18" charset="0"/>
                            </a:rPr>
                            <m:t>𝜎</m:t>
                          </m:r>
                        </m:e>
                        <m:sup>
                          <m:r>
                            <a:rPr lang="pl-PL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e>
                  </m:d>
                </m:oMath>
              </a14:m>
              <a:endParaRPr lang="pl-PL" sz="1100" b="0"/>
            </a:p>
            <a:p>
              <a:pPr algn="ctr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𝐻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e>
                      <m:sub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∼</m:t>
                    </m:r>
                    <m:r>
                      <a:rPr lang="pl-PL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¬</m:t>
                    </m:r>
                    <m:r>
                      <a:rPr lang="pl-PL" sz="1100" b="0" i="1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𝑁</m:t>
                    </m:r>
                    <m:d>
                      <m:dPr>
                        <m:ctrlP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  <m:r>
                          <a:rPr lang="pl-PL" sz="1100" b="0" i="1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, </m:t>
                        </m:r>
                        <m:sSup>
                          <m:sSupPr>
                            <m:ctrlP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𝜎</m:t>
                            </m:r>
                          </m:e>
                          <m:sup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pl-PL" sz="1100" b="0"/>
            </a:p>
            <a:p>
              <a:pPr algn="ctr"/>
              <a:endParaRPr lang="pl-PL" sz="1100" b="0"/>
            </a:p>
            <a:p>
              <a:pPr algn="ctr"/>
              <a:endParaRPr lang="pl-PL" sz="1100" b="0"/>
            </a:p>
          </xdr:txBody>
        </xdr:sp>
      </mc:Choice>
      <mc:Fallback xmlns="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140E58C0-5F2C-0FCC-88A2-1D1719940DE3}"/>
                </a:ext>
              </a:extLst>
            </xdr:cNvPr>
            <xdr:cNvSpPr txBox="1"/>
          </xdr:nvSpPr>
          <xdr:spPr>
            <a:xfrm>
              <a:off x="15735299" y="762000"/>
              <a:ext cx="3076575" cy="80009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𝐻_0=𝑟_𝑡∼</a:t>
              </a:r>
              <a:r>
                <a:rPr lang="pl-PL" sz="1100" b="0"/>
                <a:t> </a:t>
              </a:r>
              <a:r>
                <a:rPr lang="pl-PL" sz="1100" b="0" i="0">
                  <a:latin typeface="Cambria Math" panose="02040503050406030204" pitchFamily="18" charset="0"/>
                </a:rPr>
                <a:t>𝑁(𝜇, 𝜎^2 )</a:t>
              </a:r>
              <a:endParaRPr lang="pl-PL" sz="1100" b="0"/>
            </a:p>
            <a:p>
              <a:pPr algn="ctr"/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𝐻_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=𝑟_𝑡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∼</a:t>
              </a:r>
              <a:r>
                <a:rPr lang="pl-PL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¬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𝑁(𝜇, 𝜎^2 )</a:t>
              </a:r>
              <a:endParaRPr lang="pl-PL" sz="1100" b="0"/>
            </a:p>
            <a:p>
              <a:pPr algn="ctr"/>
              <a:endParaRPr lang="pl-PL" sz="1100" b="0"/>
            </a:p>
            <a:p>
              <a:pPr algn="ctr"/>
              <a:endParaRPr lang="pl-PL" sz="1100" b="0"/>
            </a:p>
          </xdr:txBody>
        </xdr:sp>
      </mc:Fallback>
    </mc:AlternateContent>
    <xdr:clientData/>
  </xdr:twoCellAnchor>
  <xdr:twoCellAnchor>
    <xdr:from>
      <xdr:col>24</xdr:col>
      <xdr:colOff>9525</xdr:colOff>
      <xdr:row>13</xdr:row>
      <xdr:rowOff>180975</xdr:rowOff>
    </xdr:from>
    <xdr:to>
      <xdr:col>30</xdr:col>
      <xdr:colOff>104775</xdr:colOff>
      <xdr:row>16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9A6B8D1B-39F3-7AE3-6361-DE2ED34F2DC8}"/>
                </a:ext>
              </a:extLst>
            </xdr:cNvPr>
            <xdr:cNvSpPr txBox="1"/>
          </xdr:nvSpPr>
          <xdr:spPr>
            <a:xfrm>
              <a:off x="17640300" y="2676525"/>
              <a:ext cx="3752850" cy="561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14:m>
                <m:oMath xmlns:m="http://schemas.openxmlformats.org/officeDocument/2006/math">
                  <m:r>
                    <a:rPr lang="pl-PL" sz="1100" b="0" i="1">
                      <a:latin typeface="Cambria Math" panose="02040503050406030204" pitchFamily="18" charset="0"/>
                    </a:rPr>
                    <m:t>𝐽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𝐵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𝑒𝑚𝑝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𝑇</m:t>
                      </m:r>
                    </m:num>
                    <m:den>
                      <m:r>
                        <a:rPr lang="pl-PL" sz="1100" b="0" i="1">
                          <a:latin typeface="Cambria Math" panose="02040503050406030204" pitchFamily="18" charset="0"/>
                        </a:rPr>
                        <m:t>6</m:t>
                      </m:r>
                    </m:den>
                  </m:f>
                  <m:r>
                    <a:rPr lang="pl-PL" sz="1100" b="0" i="1">
                      <a:latin typeface="Cambria Math" panose="02040503050406030204" pitchFamily="18" charset="0"/>
                    </a:rPr>
                    <m:t>  </m:t>
                  </m:r>
                  <m:d>
                    <m:d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p>
                        <m:sSupPr>
                          <m:ctrlPr>
                            <a:rPr lang="pl-PL" sz="11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acc>
                            <m:accPr>
                              <m:chr m:val="̂"/>
                              <m:ctrlPr>
                                <a:rPr lang="pl-PL" sz="1100" b="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pl-PL" sz="1100" b="0" i="1">
                                  <a:latin typeface="Cambria Math" panose="02040503050406030204" pitchFamily="18" charset="0"/>
                                </a:rPr>
                                <m:t>𝑆𝑘</m:t>
                              </m:r>
                              <m:d>
                                <m:dPr>
                                  <m:ctrlPr>
                                    <a:rPr lang="pl-PL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pl-PL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pl-PL" sz="1100" b="0" i="1">
                                          <a:latin typeface="Cambria Math" panose="02040503050406030204" pitchFamily="18" charset="0"/>
                                        </a:rPr>
                                        <m:t>𝑟</m:t>
                                      </m:r>
                                    </m:e>
                                    <m:sub>
                                      <m:r>
                                        <a:rPr lang="pl-PL" sz="1100" b="0" i="1">
                                          <a:latin typeface="Cambria Math" panose="02040503050406030204" pitchFamily="18" charset="0"/>
                                        </a:rPr>
                                        <m:t>𝑡</m:t>
                                      </m:r>
                                    </m:sub>
                                  </m:sSub>
                                </m:e>
                              </m:d>
                            </m:e>
                          </m:acc>
                        </m:e>
                        <m:sup>
                          <m:r>
                            <a:rPr lang="pl-PL" sz="11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e>
                  </m:d>
                  <m:r>
                    <a:rPr lang="pl-PL" sz="1100" b="0" i="1">
                      <a:latin typeface="Cambria Math" panose="02040503050406030204" pitchFamily="18" charset="0"/>
                    </a:rPr>
                    <m:t>+ </m:t>
                  </m:r>
                  <m:f>
                    <m:f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𝑇</m:t>
                      </m:r>
                    </m:num>
                    <m:den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24</m:t>
                      </m:r>
                    </m:den>
                  </m:f>
                  <m:r>
                    <a:rPr lang="pl-PL" sz="1100" b="0" i="1">
                      <a:latin typeface="Cambria Math" panose="02040503050406030204" pitchFamily="18" charset="0"/>
                    </a:rPr>
                    <m:t>(</m:t>
                  </m:r>
                  <m:sSup>
                    <m:sSupPr>
                      <m:ctrlP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acc>
                        <m:accPr>
                          <m:chr m:val="̂"/>
                          <m:ctrlPr>
                            <a:rPr lang="pl-PL" sz="11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accPr>
                        <m:e>
                          <m:r>
                            <a:rPr lang="pl-PL" sz="1100" b="0" i="1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𝐾𝑟</m:t>
                          </m:r>
                          <m:d>
                            <m:dPr>
                              <m:ctrlPr>
                                <a:rPr lang="pl-PL" sz="1100" b="0" i="1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sSub>
                                <m:sSubPr>
                                  <m:ctrlPr>
                                    <a:rPr lang="pl-PL" sz="1100" b="0" i="1">
                                      <a:solidFill>
                                        <a:schemeClr val="dk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pl-PL" sz="1100" b="0" i="1">
                                      <a:solidFill>
                                        <a:schemeClr val="dk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</m:e>
                                <m:sub>
                                  <m:r>
                                    <a:rPr lang="pl-PL" sz="1100" b="0" i="1">
                                      <a:solidFill>
                                        <a:schemeClr val="dk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𝑡</m:t>
                                  </m:r>
                                </m:sub>
                              </m:sSub>
                            </m:e>
                          </m:d>
                        </m:e>
                      </m:acc>
                    </m:e>
                    <m:sup>
                      <m:r>
                        <a:rPr lang="pl-PL" sz="1100" b="0" i="1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p>
                  <m:r>
                    <a:rPr lang="pl-PL" sz="1100" b="0" i="1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</m:oMath>
              </a14:m>
              <a:r>
                <a:rPr lang="pl-PL" sz="1100" b="0"/>
                <a:t> </a:t>
              </a:r>
              <a14:m>
                <m:oMath xmlns:m="http://schemas.openxmlformats.org/officeDocument/2006/math">
                  <m:r>
                    <a:rPr lang="pl-PL" sz="1100" b="0" i="1">
                      <a:latin typeface="Cambria Math" panose="02040503050406030204" pitchFamily="18" charset="0"/>
                    </a:rPr>
                    <m:t>| </m:t>
                  </m:r>
                  <m:sSub>
                    <m:sSub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r>
                    <a:rPr lang="pl-PL" sz="1100" b="0" i="1">
                      <a:latin typeface="Cambria Math" panose="02040503050406030204" pitchFamily="18" charset="0"/>
                    </a:rPr>
                    <m:t>∼</m:t>
                  </m:r>
                  <m:d>
                    <m:d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pl-PL" sz="1100" b="0" i="1">
                          <a:latin typeface="Cambria Math" panose="02040503050406030204" pitchFamily="18" charset="0"/>
                        </a:rPr>
                        <m:t>𝑎𝑠</m:t>
                      </m:r>
                      <m:r>
                        <a:rPr lang="pl-PL" sz="1100" b="0" i="1">
                          <a:latin typeface="Cambria Math" panose="02040503050406030204" pitchFamily="18" charset="0"/>
                        </a:rPr>
                        <m:t>.</m:t>
                      </m:r>
                    </m:e>
                  </m:d>
                  <m:sSubSup>
                    <m:sSubSupPr>
                      <m:ctrlPr>
                        <a:rPr lang="pl-PL" sz="1100" b="0" i="1"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pl-PL" sz="1100" b="0" i="0">
                          <a:latin typeface="Cambria Math" panose="02040503050406030204" pitchFamily="18" charset="0"/>
                        </a:rPr>
                        <m:t> </m:t>
                      </m:r>
                      <m:r>
                        <m:rPr>
                          <m:sty m:val="p"/>
                        </m:rPr>
                        <a:rPr lang="pl-PL" sz="1100" b="0" i="0">
                          <a:latin typeface="Cambria Math" panose="02040503050406030204" pitchFamily="18" charset="0"/>
                        </a:rPr>
                        <m:t>Χ</m:t>
                      </m:r>
                    </m:e>
                    <m:sub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  <m:sup>
                      <m:r>
                        <a:rPr lang="pl-PL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bSup>
                </m:oMath>
              </a14:m>
              <a:endParaRPr lang="pl-PL" sz="1100" b="0"/>
            </a:p>
            <a:p>
              <a:pPr algn="ctr"/>
              <a:endParaRPr lang="pl-PL" sz="1100" b="0"/>
            </a:p>
            <a:p>
              <a:pPr algn="ctr"/>
              <a:endParaRPr lang="pl-PL" sz="1100"/>
            </a:p>
          </xdr:txBody>
        </xdr:sp>
      </mc:Choice>
      <mc:Fallback xmlns="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9A6B8D1B-39F3-7AE3-6361-DE2ED34F2DC8}"/>
                </a:ext>
              </a:extLst>
            </xdr:cNvPr>
            <xdr:cNvSpPr txBox="1"/>
          </xdr:nvSpPr>
          <xdr:spPr>
            <a:xfrm>
              <a:off x="17640300" y="2676525"/>
              <a:ext cx="3752850" cy="561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endParaRPr lang="pl-PL" sz="1100" b="0" i="1">
                <a:latin typeface="Cambria Math" panose="02040503050406030204" pitchFamily="18" charset="0"/>
              </a:endParaRPr>
            </a:p>
            <a:p>
              <a:pPr algn="ctr"/>
              <a:r>
                <a:rPr lang="pl-PL" sz="1100" b="0" i="0">
                  <a:latin typeface="Cambria Math" panose="02040503050406030204" pitchFamily="18" charset="0"/>
                </a:rPr>
                <a:t>𝐽𝐵_𝑒𝑚𝑝=𝑇/6   ((𝑆𝑘(𝑟_𝑡 ) ) ̂^2 )+  𝑇/24(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𝐾𝑟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(𝑟_𝑡 ) ) ̂^2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pl-PL" sz="1100" b="0"/>
                <a:t> </a:t>
              </a:r>
              <a:r>
                <a:rPr lang="pl-PL" sz="1100" b="0" i="0">
                  <a:latin typeface="Cambria Math" panose="02040503050406030204" pitchFamily="18" charset="0"/>
                </a:rPr>
                <a:t>| 𝐻_0∼(𝑎𝑠.) 〖 Χ〗_2^2</a:t>
              </a:r>
              <a:endParaRPr lang="pl-PL" sz="1100" b="0"/>
            </a:p>
            <a:p>
              <a:pPr algn="ctr"/>
              <a:endParaRPr lang="pl-PL" sz="1100" b="0"/>
            </a:p>
            <a:p>
              <a:pPr algn="ctr"/>
              <a:endParaRPr lang="pl-PL"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517697</xdr:colOff>
      <xdr:row>7</xdr:row>
      <xdr:rowOff>98167</xdr:rowOff>
    </xdr:from>
    <xdr:to>
      <xdr:col>4</xdr:col>
      <xdr:colOff>41791</xdr:colOff>
      <xdr:row>8</xdr:row>
      <xdr:rowOff>174367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056B9D69-73E1-4771-9F8E-4FFFFB7B9E6A}"/>
                </a:ext>
              </a:extLst>
            </xdr:cNvPr>
            <xdr:cNvSpPr txBox="1"/>
          </xdr:nvSpPr>
          <xdr:spPr>
            <a:xfrm>
              <a:off x="1736211" y="1428235"/>
              <a:ext cx="742607" cy="26498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2" name="pole tekstowe 1">
              <a:extLst>
                <a:ext uri="{FF2B5EF4-FFF2-40B4-BE49-F238E27FC236}">
                  <a16:creationId xmlns:a16="http://schemas.microsoft.com/office/drawing/2014/main" id="{056B9D69-73E1-4771-9F8E-4FFFFB7B9E6A}"/>
                </a:ext>
              </a:extLst>
            </xdr:cNvPr>
            <xdr:cNvSpPr txBox="1"/>
          </xdr:nvSpPr>
          <xdr:spPr>
            <a:xfrm>
              <a:off x="1736211" y="1428235"/>
              <a:ext cx="742607" cy="26498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𝑟_𝑡=𝑦_𝑡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5</xdr:col>
      <xdr:colOff>19050</xdr:colOff>
      <xdr:row>0</xdr:row>
      <xdr:rowOff>76200</xdr:rowOff>
    </xdr:from>
    <xdr:to>
      <xdr:col>13</xdr:col>
      <xdr:colOff>497702</xdr:colOff>
      <xdr:row>2</xdr:row>
      <xdr:rowOff>161925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3BDEB58C-5D86-4B70-88DF-FCE5214A2FCE}"/>
                </a:ext>
              </a:extLst>
            </xdr:cNvPr>
            <xdr:cNvSpPr txBox="1"/>
          </xdr:nvSpPr>
          <xdr:spPr>
            <a:xfrm>
              <a:off x="3065334" y="76200"/>
              <a:ext cx="5644463" cy="4632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𝐸</m:t>
                    </m:r>
                    <m:d>
                      <m:dPr>
                        <m:endChr m:val="|"/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𝜓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pl-PL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𝜙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 −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3" name="pole tekstowe 2">
              <a:extLst>
                <a:ext uri="{FF2B5EF4-FFF2-40B4-BE49-F238E27FC236}">
                  <a16:creationId xmlns:a16="http://schemas.microsoft.com/office/drawing/2014/main" id="{3BDEB58C-5D86-4B70-88DF-FCE5214A2FCE}"/>
                </a:ext>
              </a:extLst>
            </xdr:cNvPr>
            <xdr:cNvSpPr txBox="1"/>
          </xdr:nvSpPr>
          <xdr:spPr>
            <a:xfrm>
              <a:off x="3065334" y="76200"/>
              <a:ext cx="5644463" cy="46329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𝑧_𝑡=𝑦_𝑡  −𝐸(𝑦_𝑡 ┤| 𝜓_(𝑡−1))</a:t>
              </a:r>
              <a:endParaRPr lang="pl-PL" sz="1100" b="0"/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𝑧_𝑡=𝑦_𝑡  −𝜙_0  −𝛽_1 𝐷_1  −𝛽_2 𝐷_2  −𝛽_3 𝐷_3  −𝛽_4 𝐷_4  −𝛽_5 𝐷_5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5</xdr:col>
      <xdr:colOff>34324</xdr:colOff>
      <xdr:row>2</xdr:row>
      <xdr:rowOff>183033</xdr:rowOff>
    </xdr:from>
    <xdr:to>
      <xdr:col>13</xdr:col>
      <xdr:colOff>503366</xdr:colOff>
      <xdr:row>8</xdr:row>
      <xdr:rowOff>154459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76405254-9CB0-4B97-89C8-A1DAA261315B}"/>
                </a:ext>
              </a:extLst>
            </xdr:cNvPr>
            <xdr:cNvSpPr txBox="1"/>
          </xdr:nvSpPr>
          <xdr:spPr>
            <a:xfrm>
              <a:off x="3080608" y="560601"/>
              <a:ext cx="5634853" cy="11127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𝐺𝐴𝑅𝐶𝐻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𝑝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=1, 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𝑞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=1)</m:t>
                    </m:r>
                  </m:oMath>
                </m:oMathPara>
              </a14:m>
              <a:endParaRPr lang="pl-PL" sz="1100"/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sSub>
                          <m:sSub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h</m:t>
                            </m:r>
                          </m:e>
                          <m:sub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e>
                    </m:acc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  <m:sup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pl-PL" sz="1100"/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d>
                      <m:dPr>
                        <m:begChr m:val="{"/>
                        <m:endChr m:val=""/>
                        <m:ctrlPr>
                          <a:rPr lang="pl-PL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pl-PL" sz="110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𝜙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𝛽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5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5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</m:e>
                          <m:e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ad>
                              <m:radPr>
                                <m:degHide m:val="on"/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sSub>
                                  <m:sSubPr>
                                    <m:ctrlPr>
                                      <a:rPr lang="pl-PL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l-PL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h</m:t>
                                    </m:r>
                                  </m:e>
                                  <m:sub>
                                    <m:r>
                                      <a:rPr lang="pl-PL" sz="11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sub>
                                </m:sSub>
                              </m:e>
                            </m:rad>
                          </m:e>
                          <m:e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h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  <m:sup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bSup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h</m:t>
                                </m:r>
                              </m:e>
                              <m:sub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  <m:r>
                                  <a:rPr lang="pl-PL" sz="11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sub>
                            </m:sSub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 </m:t>
                            </m:r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𝑑𝑙𝑎</m:t>
                            </m:r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  <m:r>
                              <a:rPr lang="pl-PL" sz="1100" b="0" i="1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≥1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pl-PL" sz="1100"/>
            </a:p>
            <a:p>
              <a:endParaRPr lang="pl-PL" sz="1100"/>
            </a:p>
          </xdr:txBody>
        </xdr:sp>
      </mc:Choice>
      <mc:Fallback xmlns="">
        <xdr:sp macro="" textlink="">
          <xdr:nvSpPr>
            <xdr:cNvPr id="4" name="pole tekstowe 3">
              <a:extLst>
                <a:ext uri="{FF2B5EF4-FFF2-40B4-BE49-F238E27FC236}">
                  <a16:creationId xmlns:a16="http://schemas.microsoft.com/office/drawing/2014/main" id="{76405254-9CB0-4B97-89C8-A1DAA261315B}"/>
                </a:ext>
              </a:extLst>
            </xdr:cNvPr>
            <xdr:cNvSpPr txBox="1"/>
          </xdr:nvSpPr>
          <xdr:spPr>
            <a:xfrm>
              <a:off x="3080608" y="560601"/>
              <a:ext cx="5634853" cy="111270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𝐺𝐴𝑅𝐶𝐻(𝑝=1, 𝑞=1)</a:t>
              </a:r>
              <a:endParaRPr lang="pl-PL" sz="1100"/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(ℎ_0 ) ̂=𝑧_0^2</a:t>
              </a:r>
              <a:endParaRPr lang="pl-PL" sz="1100"/>
            </a:p>
            <a:p>
              <a:pPr/>
              <a:r>
                <a:rPr lang="pl-PL" sz="1100" i="0">
                  <a:latin typeface="Cambria Math" panose="02040503050406030204" pitchFamily="18" charset="0"/>
                </a:rPr>
                <a:t>{█(</a:t>
              </a:r>
              <a:r>
                <a:rPr lang="pl-PL" sz="11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𝑦_𝑡=  𝜙_0+𝛽_1 𝐷_1+𝛽_2 𝐷_2+𝛽_3 𝐷_3+𝛽_4 𝐷_4+𝛽_5 𝐷_5+𝑧_𝑡@𝑧_𝑡=𝜀_𝑡 √(ℎ_𝑡 )@ℎ_𝑡=𝛼_0+𝛼_1 𝑧_(𝑡−1)^2+𝛾_1 ℎ_(𝑡−1), 𝑑𝑙𝑎 𝑡≥1)┤</a:t>
              </a:r>
              <a:endParaRPr lang="pl-PL" sz="1100"/>
            </a:p>
            <a:p>
              <a:endParaRPr lang="pl-PL" sz="1100"/>
            </a:p>
          </xdr:txBody>
        </xdr:sp>
      </mc:Fallback>
    </mc:AlternateContent>
    <xdr:clientData/>
  </xdr:twoCellAnchor>
  <xdr:twoCellAnchor>
    <xdr:from>
      <xdr:col>16</xdr:col>
      <xdr:colOff>381000</xdr:colOff>
      <xdr:row>41</xdr:row>
      <xdr:rowOff>111554</xdr:rowOff>
    </xdr:from>
    <xdr:to>
      <xdr:col>21</xdr:col>
      <xdr:colOff>617838</xdr:colOff>
      <xdr:row>44</xdr:row>
      <xdr:rowOff>133351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4B73D1F8-1554-48D2-8F86-3CABCFAB8CAF}"/>
                </a:ext>
              </a:extLst>
            </xdr:cNvPr>
            <xdr:cNvSpPr txBox="1"/>
          </xdr:nvSpPr>
          <xdr:spPr>
            <a:xfrm>
              <a:off x="10832757" y="7903176"/>
              <a:ext cx="4544540" cy="58814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𝑙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d>
                      <m:d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</m:d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𝑙𝑛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d>
                      <m:d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𝜃</m:t>
                        </m:r>
                      </m:e>
                    </m:d>
                    <m:r>
                      <a:rPr lang="pl-PL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func>
                      <m:func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pl-PL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𝜋</m:t>
                            </m:r>
                          </m:e>
                        </m:d>
                      </m:e>
                    </m:func>
                    <m:r>
                      <a:rPr lang="pl-PL" sz="11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nary>
                      <m:naryPr>
                        <m:chr m:val="∑"/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l-PL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  <m:e>
                        <m:func>
                          <m:func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pl-PL" sz="1100" b="0" i="0">
                                <a:latin typeface="Cambria Math" panose="02040503050406030204" pitchFamily="18" charset="0"/>
                              </a:rPr>
                              <m:t>ln</m:t>
                            </m:r>
                          </m:fName>
                          <m:e>
                            <m:d>
                              <m:dPr>
                                <m:ctrlPr>
                                  <a:rPr lang="pl-PL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h</m:t>
                                    </m:r>
                                  </m:e>
                                  <m:sub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</m:e>
                            </m:d>
                          </m:e>
                        </m:func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 −</m:t>
                        </m:r>
                        <m:f>
                          <m:f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nary>
                          <m:naryPr>
                            <m:chr m:val="∑"/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=1</m:t>
                            </m:r>
                          </m:sub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p>
                          <m:e>
                            <m:f>
                              <m:fPr>
                                <m:ctrlPr>
                                  <a:rPr lang="pl-PL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𝑧</m:t>
                                    </m:r>
                                  </m:e>
                                  <m:sub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  <m:sup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sSub>
                                  <m:sSubPr>
                                    <m:ctrlP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h</m:t>
                                    </m:r>
                                  </m:e>
                                  <m:sub>
                                    <m:r>
                                      <a:rPr lang="pl-PL" sz="11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</m:den>
                            </m:f>
                          </m:e>
                        </m:nary>
                      </m:e>
                    </m:nary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5" name="pole tekstowe 4">
              <a:extLst>
                <a:ext uri="{FF2B5EF4-FFF2-40B4-BE49-F238E27FC236}">
                  <a16:creationId xmlns:a16="http://schemas.microsoft.com/office/drawing/2014/main" id="{4B73D1F8-1554-48D2-8F86-3CABCFAB8CAF}"/>
                </a:ext>
              </a:extLst>
            </xdr:cNvPr>
            <xdr:cNvSpPr txBox="1"/>
          </xdr:nvSpPr>
          <xdr:spPr>
            <a:xfrm>
              <a:off x="10832757" y="7903176"/>
              <a:ext cx="4544540" cy="58814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𝑙_𝑦 (𝜃)=𝑙𝑛𝐿_𝑦 (𝜃)=−𝑇/2  ln⁡(2𝜋)−1/2 ∑_(𝑡=1)^𝑇▒〖ln⁡(ℎ_𝑡 )  −1/2 ∑_(𝑡=1)^𝑇▒(𝑧_𝑡^2)/ℎ_𝑡 〗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19</xdr:col>
      <xdr:colOff>0</xdr:colOff>
      <xdr:row>28</xdr:row>
      <xdr:rowOff>152401</xdr:rowOff>
    </xdr:from>
    <xdr:to>
      <xdr:col>19</xdr:col>
      <xdr:colOff>600075</xdr:colOff>
      <xdr:row>30</xdr:row>
      <xdr:rowOff>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pole tekstowe 5">
              <a:extLst>
                <a:ext uri="{FF2B5EF4-FFF2-40B4-BE49-F238E27FC236}">
                  <a16:creationId xmlns:a16="http://schemas.microsoft.com/office/drawing/2014/main" id="{3A68B249-2144-482D-95EA-E153781A080A}"/>
                </a:ext>
              </a:extLst>
            </xdr:cNvPr>
            <xdr:cNvSpPr txBox="1"/>
          </xdr:nvSpPr>
          <xdr:spPr>
            <a:xfrm>
              <a:off x="12430125" y="5486401"/>
              <a:ext cx="600075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𝜃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6" name="pole tekstowe 5">
              <a:extLst>
                <a:ext uri="{FF2B5EF4-FFF2-40B4-BE49-F238E27FC236}">
                  <a16:creationId xmlns:a16="http://schemas.microsoft.com/office/drawing/2014/main" id="{3A68B249-2144-482D-95EA-E153781A080A}"/>
                </a:ext>
              </a:extLst>
            </xdr:cNvPr>
            <xdr:cNvSpPr txBox="1"/>
          </xdr:nvSpPr>
          <xdr:spPr>
            <a:xfrm>
              <a:off x="12430125" y="5486401"/>
              <a:ext cx="600075" cy="2286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𝜃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30</xdr:row>
      <xdr:rowOff>19050</xdr:rowOff>
    </xdr:from>
    <xdr:to>
      <xdr:col>17</xdr:col>
      <xdr:colOff>600075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pole tekstowe 6">
              <a:extLst>
                <a:ext uri="{FF2B5EF4-FFF2-40B4-BE49-F238E27FC236}">
                  <a16:creationId xmlns:a16="http://schemas.microsoft.com/office/drawing/2014/main" id="{E1617BC2-39A1-4D29-ACC1-263F0C51F15E}"/>
                </a:ext>
              </a:extLst>
            </xdr:cNvPr>
            <xdr:cNvSpPr txBox="1"/>
          </xdr:nvSpPr>
          <xdr:spPr>
            <a:xfrm>
              <a:off x="11068050" y="57340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𝜙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7" name="pole tekstowe 6">
              <a:extLst>
                <a:ext uri="{FF2B5EF4-FFF2-40B4-BE49-F238E27FC236}">
                  <a16:creationId xmlns:a16="http://schemas.microsoft.com/office/drawing/2014/main" id="{E1617BC2-39A1-4D29-ACC1-263F0C51F15E}"/>
                </a:ext>
              </a:extLst>
            </xdr:cNvPr>
            <xdr:cNvSpPr txBox="1"/>
          </xdr:nvSpPr>
          <xdr:spPr>
            <a:xfrm>
              <a:off x="11068050" y="57340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𝜙_0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31</xdr:row>
      <xdr:rowOff>0</xdr:rowOff>
    </xdr:from>
    <xdr:to>
      <xdr:col>17</xdr:col>
      <xdr:colOff>600075</xdr:colOff>
      <xdr:row>31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8B31D1AA-3ADE-4447-A3CB-A002841C97E1}"/>
                </a:ext>
              </a:extLst>
            </xdr:cNvPr>
            <xdr:cNvSpPr txBox="1"/>
          </xdr:nvSpPr>
          <xdr:spPr>
            <a:xfrm>
              <a:off x="11677650" y="5962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9" name="pole tekstowe 8">
              <a:extLst>
                <a:ext uri="{FF2B5EF4-FFF2-40B4-BE49-F238E27FC236}">
                  <a16:creationId xmlns:a16="http://schemas.microsoft.com/office/drawing/2014/main" id="{8B31D1AA-3ADE-4447-A3CB-A002841C97E1}"/>
                </a:ext>
              </a:extLst>
            </xdr:cNvPr>
            <xdr:cNvSpPr txBox="1"/>
          </xdr:nvSpPr>
          <xdr:spPr>
            <a:xfrm>
              <a:off x="11677650" y="5962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𝛽_1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32</xdr:row>
      <xdr:rowOff>0</xdr:rowOff>
    </xdr:from>
    <xdr:to>
      <xdr:col>17</xdr:col>
      <xdr:colOff>600075</xdr:colOff>
      <xdr:row>32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EF613F91-D9D1-44CC-B28F-C57F4CDD5866}"/>
                </a:ext>
              </a:extLst>
            </xdr:cNvPr>
            <xdr:cNvSpPr txBox="1"/>
          </xdr:nvSpPr>
          <xdr:spPr>
            <a:xfrm>
              <a:off x="11677650" y="6153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0" name="pole tekstowe 9">
              <a:extLst>
                <a:ext uri="{FF2B5EF4-FFF2-40B4-BE49-F238E27FC236}">
                  <a16:creationId xmlns:a16="http://schemas.microsoft.com/office/drawing/2014/main" id="{EF613F91-D9D1-44CC-B28F-C57F4CDD5866}"/>
                </a:ext>
              </a:extLst>
            </xdr:cNvPr>
            <xdr:cNvSpPr txBox="1"/>
          </xdr:nvSpPr>
          <xdr:spPr>
            <a:xfrm>
              <a:off x="11677650" y="6153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𝛽_2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600075</xdr:colOff>
      <xdr:row>33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729E3DE3-20FB-4543-A36E-B68D3A4DF913}"/>
                </a:ext>
              </a:extLst>
            </xdr:cNvPr>
            <xdr:cNvSpPr txBox="1"/>
          </xdr:nvSpPr>
          <xdr:spPr>
            <a:xfrm>
              <a:off x="11677650" y="6343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1" name="pole tekstowe 10">
              <a:extLst>
                <a:ext uri="{FF2B5EF4-FFF2-40B4-BE49-F238E27FC236}">
                  <a16:creationId xmlns:a16="http://schemas.microsoft.com/office/drawing/2014/main" id="{729E3DE3-20FB-4543-A36E-B68D3A4DF913}"/>
                </a:ext>
              </a:extLst>
            </xdr:cNvPr>
            <xdr:cNvSpPr txBox="1"/>
          </xdr:nvSpPr>
          <xdr:spPr>
            <a:xfrm>
              <a:off x="11677650" y="6343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𝛽_3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600075</xdr:colOff>
      <xdr:row>34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pole tekstowe 11">
              <a:extLst>
                <a:ext uri="{FF2B5EF4-FFF2-40B4-BE49-F238E27FC236}">
                  <a16:creationId xmlns:a16="http://schemas.microsoft.com/office/drawing/2014/main" id="{4D344231-2A07-4EAC-A1A4-23A0B20D1BF4}"/>
                </a:ext>
              </a:extLst>
            </xdr:cNvPr>
            <xdr:cNvSpPr txBox="1"/>
          </xdr:nvSpPr>
          <xdr:spPr>
            <a:xfrm>
              <a:off x="11677650" y="6534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2" name="pole tekstowe 11">
              <a:extLst>
                <a:ext uri="{FF2B5EF4-FFF2-40B4-BE49-F238E27FC236}">
                  <a16:creationId xmlns:a16="http://schemas.microsoft.com/office/drawing/2014/main" id="{4D344231-2A07-4EAC-A1A4-23A0B20D1BF4}"/>
                </a:ext>
              </a:extLst>
            </xdr:cNvPr>
            <xdr:cNvSpPr txBox="1"/>
          </xdr:nvSpPr>
          <xdr:spPr>
            <a:xfrm>
              <a:off x="11677650" y="6534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𝛽_4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35</xdr:row>
      <xdr:rowOff>0</xdr:rowOff>
    </xdr:from>
    <xdr:to>
      <xdr:col>17</xdr:col>
      <xdr:colOff>600075</xdr:colOff>
      <xdr:row>35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7D105430-DA02-4C84-BB62-C40FEF548498}"/>
                </a:ext>
              </a:extLst>
            </xdr:cNvPr>
            <xdr:cNvSpPr txBox="1"/>
          </xdr:nvSpPr>
          <xdr:spPr>
            <a:xfrm>
              <a:off x="11677650" y="6724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3" name="pole tekstowe 12">
              <a:extLst>
                <a:ext uri="{FF2B5EF4-FFF2-40B4-BE49-F238E27FC236}">
                  <a16:creationId xmlns:a16="http://schemas.microsoft.com/office/drawing/2014/main" id="{7D105430-DA02-4C84-BB62-C40FEF548498}"/>
                </a:ext>
              </a:extLst>
            </xdr:cNvPr>
            <xdr:cNvSpPr txBox="1"/>
          </xdr:nvSpPr>
          <xdr:spPr>
            <a:xfrm>
              <a:off x="11677650" y="6724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𝛽_5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36</xdr:row>
      <xdr:rowOff>0</xdr:rowOff>
    </xdr:from>
    <xdr:to>
      <xdr:col>17</xdr:col>
      <xdr:colOff>600075</xdr:colOff>
      <xdr:row>36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pole tekstowe 13">
              <a:extLst>
                <a:ext uri="{FF2B5EF4-FFF2-40B4-BE49-F238E27FC236}">
                  <a16:creationId xmlns:a16="http://schemas.microsoft.com/office/drawing/2014/main" id="{A23F16BD-7A1F-4651-B958-03A35719BDDF}"/>
                </a:ext>
              </a:extLst>
            </xdr:cNvPr>
            <xdr:cNvSpPr txBox="1"/>
          </xdr:nvSpPr>
          <xdr:spPr>
            <a:xfrm>
              <a:off x="11677650" y="6915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4" name="pole tekstowe 13">
              <a:extLst>
                <a:ext uri="{FF2B5EF4-FFF2-40B4-BE49-F238E27FC236}">
                  <a16:creationId xmlns:a16="http://schemas.microsoft.com/office/drawing/2014/main" id="{A23F16BD-7A1F-4651-B958-03A35719BDDF}"/>
                </a:ext>
              </a:extLst>
            </xdr:cNvPr>
            <xdr:cNvSpPr txBox="1"/>
          </xdr:nvSpPr>
          <xdr:spPr>
            <a:xfrm>
              <a:off x="11677650" y="6915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𝛼_0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37</xdr:row>
      <xdr:rowOff>0</xdr:rowOff>
    </xdr:from>
    <xdr:to>
      <xdr:col>17</xdr:col>
      <xdr:colOff>600075</xdr:colOff>
      <xdr:row>37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pole tekstowe 14">
              <a:extLst>
                <a:ext uri="{FF2B5EF4-FFF2-40B4-BE49-F238E27FC236}">
                  <a16:creationId xmlns:a16="http://schemas.microsoft.com/office/drawing/2014/main" id="{414A4BBB-EEE5-4C8F-B95F-6ED5D3F9FA84}"/>
                </a:ext>
              </a:extLst>
            </xdr:cNvPr>
            <xdr:cNvSpPr txBox="1"/>
          </xdr:nvSpPr>
          <xdr:spPr>
            <a:xfrm>
              <a:off x="11677650" y="7105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5" name="pole tekstowe 14">
              <a:extLst>
                <a:ext uri="{FF2B5EF4-FFF2-40B4-BE49-F238E27FC236}">
                  <a16:creationId xmlns:a16="http://schemas.microsoft.com/office/drawing/2014/main" id="{414A4BBB-EEE5-4C8F-B95F-6ED5D3F9FA84}"/>
                </a:ext>
              </a:extLst>
            </xdr:cNvPr>
            <xdr:cNvSpPr txBox="1"/>
          </xdr:nvSpPr>
          <xdr:spPr>
            <a:xfrm>
              <a:off x="11677650" y="71056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𝛼_1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17</xdr:col>
      <xdr:colOff>0</xdr:colOff>
      <xdr:row>38</xdr:row>
      <xdr:rowOff>0</xdr:rowOff>
    </xdr:from>
    <xdr:to>
      <xdr:col>17</xdr:col>
      <xdr:colOff>600075</xdr:colOff>
      <xdr:row>38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pole tekstowe 15">
              <a:extLst>
                <a:ext uri="{FF2B5EF4-FFF2-40B4-BE49-F238E27FC236}">
                  <a16:creationId xmlns:a16="http://schemas.microsoft.com/office/drawing/2014/main" id="{C04C99AA-020B-4BC9-A5DB-BB8A56A88D36}"/>
                </a:ext>
              </a:extLst>
            </xdr:cNvPr>
            <xdr:cNvSpPr txBox="1"/>
          </xdr:nvSpPr>
          <xdr:spPr>
            <a:xfrm>
              <a:off x="11677650" y="7296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6" name="pole tekstowe 15">
              <a:extLst>
                <a:ext uri="{FF2B5EF4-FFF2-40B4-BE49-F238E27FC236}">
                  <a16:creationId xmlns:a16="http://schemas.microsoft.com/office/drawing/2014/main" id="{C04C99AA-020B-4BC9-A5DB-BB8A56A88D36}"/>
                </a:ext>
              </a:extLst>
            </xdr:cNvPr>
            <xdr:cNvSpPr txBox="1"/>
          </xdr:nvSpPr>
          <xdr:spPr>
            <a:xfrm>
              <a:off x="11677650" y="7296150"/>
              <a:ext cx="600075" cy="1714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𝛾_1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18</xdr:col>
      <xdr:colOff>38099</xdr:colOff>
      <xdr:row>48</xdr:row>
      <xdr:rowOff>123825</xdr:rowOff>
    </xdr:from>
    <xdr:to>
      <xdr:col>21</xdr:col>
      <xdr:colOff>381000</xdr:colOff>
      <xdr:row>51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pole tekstowe 16">
              <a:extLst>
                <a:ext uri="{FF2B5EF4-FFF2-40B4-BE49-F238E27FC236}">
                  <a16:creationId xmlns:a16="http://schemas.microsoft.com/office/drawing/2014/main" id="{DDC10BF4-B432-4B67-A6C5-B365282248B7}"/>
                </a:ext>
              </a:extLst>
            </xdr:cNvPr>
            <xdr:cNvSpPr txBox="1"/>
          </xdr:nvSpPr>
          <xdr:spPr>
            <a:xfrm>
              <a:off x="12325349" y="9324975"/>
              <a:ext cx="3429001" cy="4476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≤1⇒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𝑚𝑜𝑑𝑒𝑙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𝑘𝑜𝑤𝑎𝑟𝑖𝑎𝑛𝑐𝑦𝑗𝑛𝑖𝑒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𝑠𝑡𝑎𝑐𝑗𝑜𝑛𝑎𝑟𝑛𝑦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7" name="pole tekstowe 16">
              <a:extLst>
                <a:ext uri="{FF2B5EF4-FFF2-40B4-BE49-F238E27FC236}">
                  <a16:creationId xmlns:a16="http://schemas.microsoft.com/office/drawing/2014/main" id="{DDC10BF4-B432-4B67-A6C5-B365282248B7}"/>
                </a:ext>
              </a:extLst>
            </xdr:cNvPr>
            <xdr:cNvSpPr txBox="1"/>
          </xdr:nvSpPr>
          <xdr:spPr>
            <a:xfrm>
              <a:off x="12325349" y="9324975"/>
              <a:ext cx="3429001" cy="4476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𝛼_1+𝛾_1≤1⇒𝑚𝑜𝑑𝑒𝑙 𝑘𝑜𝑤𝑎𝑟𝑖𝑎𝑛𝑐𝑦𝑗𝑛𝑖𝑒 𝑠𝑡𝑎𝑐𝑗𝑜𝑛𝑎𝑟𝑛𝑦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20</xdr:col>
      <xdr:colOff>514350</xdr:colOff>
      <xdr:row>44</xdr:row>
      <xdr:rowOff>171450</xdr:rowOff>
    </xdr:from>
    <xdr:to>
      <xdr:col>20</xdr:col>
      <xdr:colOff>1619250</xdr:colOff>
      <xdr:row>48</xdr:row>
      <xdr:rowOff>57150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pole tekstowe 17">
              <a:extLst>
                <a:ext uri="{FF2B5EF4-FFF2-40B4-BE49-F238E27FC236}">
                  <a16:creationId xmlns:a16="http://schemas.microsoft.com/office/drawing/2014/main" id="{83FDE0AD-AE05-4B61-8F9C-99D91232571B}"/>
                </a:ext>
              </a:extLst>
            </xdr:cNvPr>
            <xdr:cNvSpPr txBox="1"/>
          </xdr:nvSpPr>
          <xdr:spPr>
            <a:xfrm>
              <a:off x="13554075" y="8610600"/>
              <a:ext cx="1104900" cy="647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&gt;0</m:t>
                    </m:r>
                  </m:oMath>
                </m:oMathPara>
              </a14:m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&gt;0</m:t>
                    </m:r>
                  </m:oMath>
                </m:oMathPara>
              </a14:m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&gt;0</m:t>
                    </m:r>
                  </m:oMath>
                </m:oMathPara>
              </a14:m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18" name="pole tekstowe 17">
              <a:extLst>
                <a:ext uri="{FF2B5EF4-FFF2-40B4-BE49-F238E27FC236}">
                  <a16:creationId xmlns:a16="http://schemas.microsoft.com/office/drawing/2014/main" id="{83FDE0AD-AE05-4B61-8F9C-99D91232571B}"/>
                </a:ext>
              </a:extLst>
            </xdr:cNvPr>
            <xdr:cNvSpPr txBox="1"/>
          </xdr:nvSpPr>
          <xdr:spPr>
            <a:xfrm>
              <a:off x="13554075" y="8610600"/>
              <a:ext cx="1104900" cy="6477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𝛼_0&gt;0</a:t>
              </a:r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𝛼_1&gt;0</a:t>
              </a:r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𝛾_1&gt;0</a:t>
              </a:r>
              <a:endParaRPr lang="pl-PL" sz="1100" b="0" i="1">
                <a:latin typeface="Cambria Math" panose="02040503050406030204" pitchFamily="18" charset="0"/>
              </a:endParaRPr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 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18</xdr:col>
      <xdr:colOff>28574</xdr:colOff>
      <xdr:row>54</xdr:row>
      <xdr:rowOff>61911</xdr:rowOff>
    </xdr:from>
    <xdr:to>
      <xdr:col>29</xdr:col>
      <xdr:colOff>542925</xdr:colOff>
      <xdr:row>74</xdr:row>
      <xdr:rowOff>47624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7F5F6338-266B-483E-8A39-7C15F816B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19051</xdr:colOff>
      <xdr:row>95</xdr:row>
      <xdr:rowOff>28575</xdr:rowOff>
    </xdr:from>
    <xdr:to>
      <xdr:col>20</xdr:col>
      <xdr:colOff>504825</xdr:colOff>
      <xdr:row>97</xdr:row>
      <xdr:rowOff>57150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pole tekstowe 20">
              <a:extLst>
                <a:ext uri="{FF2B5EF4-FFF2-40B4-BE49-F238E27FC236}">
                  <a16:creationId xmlns:a16="http://schemas.microsoft.com/office/drawing/2014/main" id="{0734DBD2-8950-44BD-AA6A-0FB37A6C9921}"/>
                </a:ext>
              </a:extLst>
            </xdr:cNvPr>
            <xdr:cNvSpPr txBox="1"/>
          </xdr:nvSpPr>
          <xdr:spPr>
            <a:xfrm>
              <a:off x="12306301" y="18202275"/>
              <a:ext cx="1847849" cy="4095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𝛿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𝛼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pl-PL" sz="1100" b="0" i="1">
                        <a:latin typeface="Cambria Math" panose="02040503050406030204" pitchFamily="18" charset="0"/>
                      </a:rPr>
                      <m:t>𝜃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21" name="pole tekstowe 20">
              <a:extLst>
                <a:ext uri="{FF2B5EF4-FFF2-40B4-BE49-F238E27FC236}">
                  <a16:creationId xmlns:a16="http://schemas.microsoft.com/office/drawing/2014/main" id="{0734DBD2-8950-44BD-AA6A-0FB37A6C9921}"/>
                </a:ext>
              </a:extLst>
            </xdr:cNvPr>
            <xdr:cNvSpPr txBox="1"/>
          </xdr:nvSpPr>
          <xdr:spPr>
            <a:xfrm>
              <a:off x="12306301" y="18202275"/>
              <a:ext cx="1847849" cy="4095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𝛿=𝛼_1+𝛾_1=𝑐^′ 𝜃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18</xdr:col>
      <xdr:colOff>19050</xdr:colOff>
      <xdr:row>102</xdr:row>
      <xdr:rowOff>57150</xdr:rowOff>
    </xdr:from>
    <xdr:to>
      <xdr:col>20</xdr:col>
      <xdr:colOff>323850</xdr:colOff>
      <xdr:row>105</xdr:row>
      <xdr:rowOff>104775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pole tekstowe 21">
              <a:extLst>
                <a:ext uri="{FF2B5EF4-FFF2-40B4-BE49-F238E27FC236}">
                  <a16:creationId xmlns:a16="http://schemas.microsoft.com/office/drawing/2014/main" id="{9DCFDD0C-8CD1-4F3A-A88A-D1AA0F1688CE}"/>
                </a:ext>
              </a:extLst>
            </xdr:cNvPr>
            <xdr:cNvSpPr txBox="1"/>
          </xdr:nvSpPr>
          <xdr:spPr>
            <a:xfrm>
              <a:off x="12306300" y="19583400"/>
              <a:ext cx="1666875" cy="619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𝛿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pl-PL" sz="1100" b="0"/>
            </a:p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: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𝛿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&lt;1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22" name="pole tekstowe 21">
              <a:extLst>
                <a:ext uri="{FF2B5EF4-FFF2-40B4-BE49-F238E27FC236}">
                  <a16:creationId xmlns:a16="http://schemas.microsoft.com/office/drawing/2014/main" id="{9DCFDD0C-8CD1-4F3A-A88A-D1AA0F1688CE}"/>
                </a:ext>
              </a:extLst>
            </xdr:cNvPr>
            <xdr:cNvSpPr txBox="1"/>
          </xdr:nvSpPr>
          <xdr:spPr>
            <a:xfrm>
              <a:off x="12306300" y="19583400"/>
              <a:ext cx="1666875" cy="619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pl-PL" sz="1100" b="0" i="0">
                  <a:latin typeface="Cambria Math" panose="02040503050406030204" pitchFamily="18" charset="0"/>
                </a:rPr>
                <a:t>𝐻_0:𝛿=1</a:t>
              </a:r>
              <a:endParaRPr lang="pl-PL" sz="1100" b="0"/>
            </a:p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𝐻_1:𝛿&lt;1</a:t>
              </a:r>
              <a:endParaRPr lang="pl-PL" sz="1100"/>
            </a:p>
          </xdr:txBody>
        </xdr:sp>
      </mc:Fallback>
    </mc:AlternateContent>
    <xdr:clientData/>
  </xdr:twoCellAnchor>
  <xdr:twoCellAnchor>
    <xdr:from>
      <xdr:col>18</xdr:col>
      <xdr:colOff>38100</xdr:colOff>
      <xdr:row>111</xdr:row>
      <xdr:rowOff>19050</xdr:rowOff>
    </xdr:from>
    <xdr:to>
      <xdr:col>20</xdr:col>
      <xdr:colOff>971550</xdr:colOff>
      <xdr:row>113</xdr:row>
      <xdr:rowOff>142875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pole tekstowe 22">
              <a:extLst>
                <a:ext uri="{FF2B5EF4-FFF2-40B4-BE49-F238E27FC236}">
                  <a16:creationId xmlns:a16="http://schemas.microsoft.com/office/drawing/2014/main" id="{D9BC6A29-9441-477E-927E-3D9D59BDDD07}"/>
                </a:ext>
              </a:extLst>
            </xdr:cNvPr>
            <xdr:cNvSpPr txBox="1"/>
          </xdr:nvSpPr>
          <xdr:spPr>
            <a:xfrm>
              <a:off x="12325350" y="21259800"/>
              <a:ext cx="2295525" cy="5048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pl-PL" sz="1100" b="0" i="1">
                        <a:latin typeface="Cambria Math" panose="02040503050406030204" pitchFamily="18" charset="0"/>
                      </a:rPr>
                      <m:t>𝑡</m:t>
                    </m:r>
                    <m:d>
                      <m:d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𝛿</m:t>
                        </m:r>
                      </m:e>
                    </m:d>
                    <m:r>
                      <a:rPr lang="pl-PL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𝛿</m:t>
                            </m:r>
                          </m:e>
                        </m:acc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𝛿</m:t>
                            </m:r>
                          </m:e>
                          <m:sup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</m:num>
                      <m:den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𝐷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(</m:t>
                        </m:r>
                        <m:acc>
                          <m:accPr>
                            <m:chr m:val="̂"/>
                            <m:ctrlPr>
                              <a:rPr lang="pl-PL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l-PL" sz="1100" b="0" i="1">
                                <a:latin typeface="Cambria Math" panose="02040503050406030204" pitchFamily="18" charset="0"/>
                              </a:rPr>
                              <m:t>𝛿</m:t>
                            </m:r>
                          </m:e>
                        </m:acc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)</m:t>
                        </m:r>
                      </m:den>
                    </m:f>
                    <m:r>
                      <a:rPr lang="pl-PL" sz="1100" b="0" i="1">
                        <a:latin typeface="Cambria Math" panose="02040503050406030204" pitchFamily="18" charset="0"/>
                      </a:rPr>
                      <m:t> | </m:t>
                    </m:r>
                    <m:sSub>
                      <m:sSub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pl-PL" sz="1100" b="0" i="1">
                        <a:latin typeface="Cambria Math" panose="02040503050406030204" pitchFamily="18" charset="0"/>
                      </a:rPr>
                      <m:t>∼</m:t>
                    </m:r>
                    <m:d>
                      <m:dPr>
                        <m:ctrlPr>
                          <a:rPr lang="pl-PL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𝑎𝑠</m:t>
                        </m:r>
                        <m:r>
                          <a:rPr lang="pl-PL" sz="1100" b="0" i="1">
                            <a:latin typeface="Cambria Math" panose="02040503050406030204" pitchFamily="18" charset="0"/>
                          </a:rPr>
                          <m:t>.</m:t>
                        </m:r>
                      </m:e>
                    </m:d>
                    <m:r>
                      <a:rPr lang="pl-PL" sz="1100" b="0" i="1">
                        <a:latin typeface="Cambria Math" panose="02040503050406030204" pitchFamily="18" charset="0"/>
                      </a:rPr>
                      <m:t>𝑁</m:t>
                    </m:r>
                    <m:r>
                      <a:rPr lang="pl-PL" sz="1100" b="0" i="1">
                        <a:latin typeface="Cambria Math" panose="02040503050406030204" pitchFamily="18" charset="0"/>
                      </a:rPr>
                      <m:t>(0,1)</m:t>
                    </m:r>
                  </m:oMath>
                </m:oMathPara>
              </a14:m>
              <a:endParaRPr lang="pl-PL" sz="1100"/>
            </a:p>
          </xdr:txBody>
        </xdr:sp>
      </mc:Choice>
      <mc:Fallback xmlns="">
        <xdr:sp macro="" textlink="">
          <xdr:nvSpPr>
            <xdr:cNvPr id="23" name="pole tekstowe 22">
              <a:extLst>
                <a:ext uri="{FF2B5EF4-FFF2-40B4-BE49-F238E27FC236}">
                  <a16:creationId xmlns:a16="http://schemas.microsoft.com/office/drawing/2014/main" id="{D9BC6A29-9441-477E-927E-3D9D59BDDD07}"/>
                </a:ext>
              </a:extLst>
            </xdr:cNvPr>
            <xdr:cNvSpPr txBox="1"/>
          </xdr:nvSpPr>
          <xdr:spPr>
            <a:xfrm>
              <a:off x="12325350" y="21259800"/>
              <a:ext cx="2295525" cy="5048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/>
              <a:r>
                <a:rPr lang="pl-PL" sz="1100" b="0" i="0">
                  <a:latin typeface="Cambria Math" panose="02040503050406030204" pitchFamily="18" charset="0"/>
                </a:rPr>
                <a:t>𝑡(𝛿)=(𝛿 ̂−𝛿^∗)/(𝐷(𝛿 ̂))  | 𝐻_0∼(𝑎𝑠.)𝑁(0,1)</a:t>
              </a:r>
              <a:endParaRPr lang="pl-PL" sz="1100"/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7</xdr:col>
      <xdr:colOff>304800</xdr:colOff>
      <xdr:row>2</xdr:row>
      <xdr:rowOff>114300</xdr:rowOff>
    </xdr:to>
    <xdr:sp macro="" textlink="">
      <xdr:nvSpPr>
        <xdr:cNvPr id="8193" name="AutoShape 1">
          <a:extLst>
            <a:ext uri="{FF2B5EF4-FFF2-40B4-BE49-F238E27FC236}">
              <a16:creationId xmlns:a16="http://schemas.microsoft.com/office/drawing/2014/main" id="{8705B08D-A9BE-891D-841D-4CFD81EBF5F1}"/>
            </a:ext>
          </a:extLst>
        </xdr:cNvPr>
        <xdr:cNvSpPr>
          <a:spLocks noChangeAspect="1" noChangeArrowheads="1"/>
        </xdr:cNvSpPr>
      </xdr:nvSpPr>
      <xdr:spPr bwMode="auto">
        <a:xfrm>
          <a:off x="426720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304800</xdr:colOff>
      <xdr:row>2</xdr:row>
      <xdr:rowOff>114300</xdr:rowOff>
    </xdr:to>
    <xdr:sp macro="" textlink="">
      <xdr:nvSpPr>
        <xdr:cNvPr id="8194" name="AutoShape 2">
          <a:extLst>
            <a:ext uri="{FF2B5EF4-FFF2-40B4-BE49-F238E27FC236}">
              <a16:creationId xmlns:a16="http://schemas.microsoft.com/office/drawing/2014/main" id="{32A83B46-5DBB-7044-C4AD-00AB24126583}"/>
            </a:ext>
          </a:extLst>
        </xdr:cNvPr>
        <xdr:cNvSpPr>
          <a:spLocks noChangeAspect="1" noChangeArrowheads="1"/>
        </xdr:cNvSpPr>
      </xdr:nvSpPr>
      <xdr:spPr bwMode="auto">
        <a:xfrm>
          <a:off x="426720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114300</xdr:rowOff>
    </xdr:to>
    <xdr:sp macro="" textlink="">
      <xdr:nvSpPr>
        <xdr:cNvPr id="8196" name="AutoShape 4">
          <a:extLst>
            <a:ext uri="{FF2B5EF4-FFF2-40B4-BE49-F238E27FC236}">
              <a16:creationId xmlns:a16="http://schemas.microsoft.com/office/drawing/2014/main" id="{B51B5161-6D62-3E6A-6D8C-E9D1799442C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600075</xdr:colOff>
      <xdr:row>0</xdr:row>
      <xdr:rowOff>0</xdr:rowOff>
    </xdr:from>
    <xdr:to>
      <xdr:col>19</xdr:col>
      <xdr:colOff>38100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4087581C-C87F-59CB-BB0E-DE0646B54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161925</xdr:rowOff>
    </xdr:from>
    <xdr:to>
      <xdr:col>19</xdr:col>
      <xdr:colOff>47625</xdr:colOff>
      <xdr:row>45</xdr:row>
      <xdr:rowOff>123825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5FE1DDB-595D-B344-75D4-A1E41223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529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</xdr:colOff>
      <xdr:row>0</xdr:row>
      <xdr:rowOff>0</xdr:rowOff>
    </xdr:from>
    <xdr:to>
      <xdr:col>31</xdr:col>
      <xdr:colOff>57150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C8E4652-FAD4-7312-32AC-0D087036A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31751</xdr:colOff>
      <xdr:row>22</xdr:row>
      <xdr:rowOff>127000</xdr:rowOff>
    </xdr:from>
    <xdr:to>
      <xdr:col>31</xdr:col>
      <xdr:colOff>79376</xdr:colOff>
      <xdr:row>45</xdr:row>
      <xdr:rowOff>88900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0B74AD8-64FD-81E4-86CA-11B38709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4584" y="4318000"/>
          <a:ext cx="74136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0</xdr:row>
      <xdr:rowOff>0</xdr:rowOff>
    </xdr:from>
    <xdr:to>
      <xdr:col>19</xdr:col>
      <xdr:colOff>28575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5EB1910-9861-1311-9466-3EAFC891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581025</xdr:colOff>
      <xdr:row>22</xdr:row>
      <xdr:rowOff>85725</xdr:rowOff>
    </xdr:from>
    <xdr:to>
      <xdr:col>19</xdr:col>
      <xdr:colOff>19050</xdr:colOff>
      <xdr:row>45</xdr:row>
      <xdr:rowOff>47625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DFE11E5A-F52C-FFA3-535F-3BD55BDD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42767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</xdr:colOff>
      <xdr:row>0</xdr:row>
      <xdr:rowOff>0</xdr:rowOff>
    </xdr:from>
    <xdr:to>
      <xdr:col>31</xdr:col>
      <xdr:colOff>66675</xdr:colOff>
      <xdr:row>22</xdr:row>
      <xdr:rowOff>152400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9DF8853E-4C5B-FF49-C0CF-D8F8ABE64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152400</xdr:rowOff>
    </xdr:from>
    <xdr:to>
      <xdr:col>31</xdr:col>
      <xdr:colOff>47625</xdr:colOff>
      <xdr:row>45</xdr:row>
      <xdr:rowOff>114300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213D6EFE-1958-36A0-4596-24C2ED59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3434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0</xdr:rowOff>
    </xdr:from>
    <xdr:to>
      <xdr:col>19</xdr:col>
      <xdr:colOff>38100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2377228B-F8E9-4058-BA64-7338077F6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22</xdr:row>
      <xdr:rowOff>161925</xdr:rowOff>
    </xdr:from>
    <xdr:to>
      <xdr:col>19</xdr:col>
      <xdr:colOff>28575</xdr:colOff>
      <xdr:row>45</xdr:row>
      <xdr:rowOff>123825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E63FAB4-58B8-E626-199B-29CC240EF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43529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</xdr:colOff>
      <xdr:row>0</xdr:row>
      <xdr:rowOff>0</xdr:rowOff>
    </xdr:from>
    <xdr:to>
      <xdr:col>31</xdr:col>
      <xdr:colOff>76200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5F2041E7-FCFE-00B9-7B60-C798C7464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</xdr:colOff>
      <xdr:row>23</xdr:row>
      <xdr:rowOff>0</xdr:rowOff>
    </xdr:from>
    <xdr:to>
      <xdr:col>31</xdr:col>
      <xdr:colOff>57150</xdr:colOff>
      <xdr:row>45</xdr:row>
      <xdr:rowOff>152400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E9D1B204-2739-3FB5-0233-572685C5A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43815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0</xdr:rowOff>
    </xdr:from>
    <xdr:to>
      <xdr:col>19</xdr:col>
      <xdr:colOff>38100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322F0FD-B468-5601-97F0-7AD31CCC3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22</xdr:row>
      <xdr:rowOff>152400</xdr:rowOff>
    </xdr:from>
    <xdr:to>
      <xdr:col>19</xdr:col>
      <xdr:colOff>28575</xdr:colOff>
      <xdr:row>45</xdr:row>
      <xdr:rowOff>114300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9A4CD823-F2DC-709A-C2E4-8877678CE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43434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</xdr:colOff>
      <xdr:row>0</xdr:row>
      <xdr:rowOff>0</xdr:rowOff>
    </xdr:from>
    <xdr:to>
      <xdr:col>31</xdr:col>
      <xdr:colOff>85725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9DC0AC0-F35B-A7BE-B0D7-E044CD0A2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</xdr:colOff>
      <xdr:row>23</xdr:row>
      <xdr:rowOff>0</xdr:rowOff>
    </xdr:from>
    <xdr:to>
      <xdr:col>31</xdr:col>
      <xdr:colOff>66675</xdr:colOff>
      <xdr:row>45</xdr:row>
      <xdr:rowOff>152400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9CF4C5CF-F31D-FBA2-6571-0DF73E1BC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43815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19</xdr:col>
      <xdr:colOff>47625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6E3A6175-8B5A-A84E-B25D-D29BBF12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22</xdr:row>
      <xdr:rowOff>114300</xdr:rowOff>
    </xdr:from>
    <xdr:to>
      <xdr:col>19</xdr:col>
      <xdr:colOff>38100</xdr:colOff>
      <xdr:row>45</xdr:row>
      <xdr:rowOff>76200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C0704ED5-BD7F-B4D8-099D-513133779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43053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31</xdr:col>
      <xdr:colOff>47625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6C66A608-B145-86BC-A29D-ED5F6E0D7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152400</xdr:rowOff>
    </xdr:from>
    <xdr:to>
      <xdr:col>31</xdr:col>
      <xdr:colOff>47625</xdr:colOff>
      <xdr:row>45</xdr:row>
      <xdr:rowOff>114300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656EE13-1AB6-B0FB-FC51-B0EAC1877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34340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19</xdr:col>
      <xdr:colOff>47625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9B5C9FBA-59CE-CA69-12C3-F131C9874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22</xdr:row>
      <xdr:rowOff>123825</xdr:rowOff>
    </xdr:from>
    <xdr:to>
      <xdr:col>19</xdr:col>
      <xdr:colOff>38100</xdr:colOff>
      <xdr:row>45</xdr:row>
      <xdr:rowOff>85725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9E72FC1-C476-2DB3-E873-B5B776A1C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43148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</xdr:colOff>
      <xdr:row>0</xdr:row>
      <xdr:rowOff>0</xdr:rowOff>
    </xdr:from>
    <xdr:to>
      <xdr:col>31</xdr:col>
      <xdr:colOff>85725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33F8466-D71A-BB52-8C50-3D6A5A226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</xdr:colOff>
      <xdr:row>22</xdr:row>
      <xdr:rowOff>171450</xdr:rowOff>
    </xdr:from>
    <xdr:to>
      <xdr:col>31</xdr:col>
      <xdr:colOff>76200</xdr:colOff>
      <xdr:row>45</xdr:row>
      <xdr:rowOff>133350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20F85F0A-3DAB-DD97-7822-5809C2F3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436245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19</xdr:col>
      <xdr:colOff>47625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90A006E-3089-E9DB-37F4-CE1E81ED7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22</xdr:row>
      <xdr:rowOff>142875</xdr:rowOff>
    </xdr:from>
    <xdr:to>
      <xdr:col>19</xdr:col>
      <xdr:colOff>38100</xdr:colOff>
      <xdr:row>45</xdr:row>
      <xdr:rowOff>104775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D408183-CA81-DEA1-21AF-DBE46A98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433387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47625</xdr:colOff>
      <xdr:row>0</xdr:row>
      <xdr:rowOff>0</xdr:rowOff>
    </xdr:from>
    <xdr:to>
      <xdr:col>31</xdr:col>
      <xdr:colOff>95250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C7ECAD54-680D-EAF2-155A-91F76DC0B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</xdr:colOff>
      <xdr:row>22</xdr:row>
      <xdr:rowOff>161925</xdr:rowOff>
    </xdr:from>
    <xdr:to>
      <xdr:col>31</xdr:col>
      <xdr:colOff>85725</xdr:colOff>
      <xdr:row>45</xdr:row>
      <xdr:rowOff>123825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28C56369-D1CD-699A-E612-5818F71C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43529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0</xdr:rowOff>
    </xdr:from>
    <xdr:to>
      <xdr:col>19</xdr:col>
      <xdr:colOff>38100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A3EE0D19-A676-10A5-820C-B7BDA7EF2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22</xdr:row>
      <xdr:rowOff>123825</xdr:rowOff>
    </xdr:from>
    <xdr:to>
      <xdr:col>19</xdr:col>
      <xdr:colOff>38100</xdr:colOff>
      <xdr:row>45</xdr:row>
      <xdr:rowOff>85725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ADF7E38E-909B-1F57-B4EF-52B7903EA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43148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</xdr:colOff>
      <xdr:row>0</xdr:row>
      <xdr:rowOff>0</xdr:rowOff>
    </xdr:from>
    <xdr:to>
      <xdr:col>31</xdr:col>
      <xdr:colOff>57150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F449028C-DF4C-041F-1479-BE50B8F2D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</xdr:colOff>
      <xdr:row>22</xdr:row>
      <xdr:rowOff>171450</xdr:rowOff>
    </xdr:from>
    <xdr:to>
      <xdr:col>31</xdr:col>
      <xdr:colOff>76200</xdr:colOff>
      <xdr:row>45</xdr:row>
      <xdr:rowOff>133350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D63D8945-8387-C191-811A-ECE79AC6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436245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0</xdr:rowOff>
    </xdr:from>
    <xdr:to>
      <xdr:col>19</xdr:col>
      <xdr:colOff>38100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27683367-8F2B-E2A2-1121-E44D77142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180975</xdr:rowOff>
    </xdr:from>
    <xdr:to>
      <xdr:col>19</xdr:col>
      <xdr:colOff>47625</xdr:colOff>
      <xdr:row>45</xdr:row>
      <xdr:rowOff>142875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F9FEEF31-C9A8-5849-99CF-9993BE3C1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7197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</xdr:colOff>
      <xdr:row>0</xdr:row>
      <xdr:rowOff>0</xdr:rowOff>
    </xdr:from>
    <xdr:to>
      <xdr:col>31</xdr:col>
      <xdr:colOff>76200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219DB544-0DFC-D50F-474A-84F029852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</xdr:colOff>
      <xdr:row>22</xdr:row>
      <xdr:rowOff>161925</xdr:rowOff>
    </xdr:from>
    <xdr:to>
      <xdr:col>31</xdr:col>
      <xdr:colOff>76200</xdr:colOff>
      <xdr:row>45</xdr:row>
      <xdr:rowOff>123825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7586CE1D-1587-BF5F-8D43-938423AB5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43529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19</xdr:col>
      <xdr:colOff>47625</xdr:colOff>
      <xdr:row>22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3835CCBF-3305-1B53-D065-084CC1D2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142875</xdr:rowOff>
    </xdr:from>
    <xdr:to>
      <xdr:col>19</xdr:col>
      <xdr:colOff>47625</xdr:colOff>
      <xdr:row>45</xdr:row>
      <xdr:rowOff>104775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1A8FB9D-95F3-5E4C-0025-9006CD675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3387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</xdr:colOff>
      <xdr:row>0</xdr:row>
      <xdr:rowOff>0</xdr:rowOff>
    </xdr:from>
    <xdr:to>
      <xdr:col>31</xdr:col>
      <xdr:colOff>85725</xdr:colOff>
      <xdr:row>22</xdr:row>
      <xdr:rowOff>152400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6875AB64-AB2C-CD04-443C-AEFF60FA0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0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590550</xdr:colOff>
      <xdr:row>22</xdr:row>
      <xdr:rowOff>161925</xdr:rowOff>
    </xdr:from>
    <xdr:to>
      <xdr:col>31</xdr:col>
      <xdr:colOff>28575</xdr:colOff>
      <xdr:row>45</xdr:row>
      <xdr:rowOff>123825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12020C77-0146-0DC4-08AE-C646DFCEE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4352925"/>
          <a:ext cx="7362825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tooq.pl/q/d/?s=btc.v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0C93-6BEF-4110-BE27-BC2CC64F874A}">
  <dimension ref="A1:B4954"/>
  <sheetViews>
    <sheetView workbookViewId="0">
      <selection activeCell="K28" sqref="K28"/>
    </sheetView>
  </sheetViews>
  <sheetFormatPr defaultRowHeight="15" x14ac:dyDescent="0.25"/>
  <cols>
    <col min="1" max="1" width="17.140625" style="1" customWidth="1"/>
    <col min="2" max="2" width="19.5703125" style="2" bestFit="1" customWidth="1"/>
  </cols>
  <sheetData>
    <row r="1" spans="1:2" x14ac:dyDescent="0.25">
      <c r="A1" s="1" t="s">
        <v>0</v>
      </c>
      <c r="B1" s="2" t="s">
        <v>1</v>
      </c>
    </row>
    <row r="2" spans="1:2" x14ac:dyDescent="0.25">
      <c r="A2" s="1">
        <v>40376</v>
      </c>
      <c r="B2" s="2">
        <v>4.9509999999999998E-2</v>
      </c>
    </row>
    <row r="3" spans="1:2" x14ac:dyDescent="0.25">
      <c r="A3" s="1">
        <v>40377</v>
      </c>
      <c r="B3" s="2">
        <v>8.584E-2</v>
      </c>
    </row>
    <row r="4" spans="1:2" x14ac:dyDescent="0.25">
      <c r="A4" s="1">
        <v>40378</v>
      </c>
      <c r="B4" s="2">
        <v>8.0799999999999997E-2</v>
      </c>
    </row>
    <row r="5" spans="1:2" x14ac:dyDescent="0.25">
      <c r="A5" s="1">
        <v>40379</v>
      </c>
      <c r="B5" s="2">
        <v>7.4740000000000001E-2</v>
      </c>
    </row>
    <row r="6" spans="1:2" x14ac:dyDescent="0.25">
      <c r="A6" s="1">
        <v>40380</v>
      </c>
      <c r="B6" s="2">
        <v>7.9210000000000003E-2</v>
      </c>
    </row>
    <row r="7" spans="1:2" x14ac:dyDescent="0.25">
      <c r="A7" s="1">
        <v>40381</v>
      </c>
      <c r="B7" s="2">
        <v>5.0500000000000003E-2</v>
      </c>
    </row>
    <row r="8" spans="1:2" x14ac:dyDescent="0.25">
      <c r="A8" s="1">
        <v>40382</v>
      </c>
      <c r="B8" s="2">
        <v>6.2619999999999995E-2</v>
      </c>
    </row>
    <row r="9" spans="1:2" x14ac:dyDescent="0.25">
      <c r="A9" s="1">
        <v>40383</v>
      </c>
      <c r="B9" s="2">
        <v>5.4539999999999998E-2</v>
      </c>
    </row>
    <row r="10" spans="1:2" x14ac:dyDescent="0.25">
      <c r="A10" s="1">
        <v>40384</v>
      </c>
      <c r="B10" s="2">
        <v>5.0500000000000003E-2</v>
      </c>
    </row>
    <row r="11" spans="1:2" x14ac:dyDescent="0.25">
      <c r="A11" s="1">
        <v>40385</v>
      </c>
      <c r="B11" s="2">
        <v>5.6000000000000001E-2</v>
      </c>
    </row>
    <row r="12" spans="1:2" x14ac:dyDescent="0.25">
      <c r="A12" s="1">
        <v>40386</v>
      </c>
      <c r="B12" s="2">
        <v>0.06</v>
      </c>
    </row>
    <row r="13" spans="1:2" x14ac:dyDescent="0.25">
      <c r="A13" s="1">
        <v>40387</v>
      </c>
      <c r="B13" s="2">
        <v>5.8900000000000001E-2</v>
      </c>
    </row>
    <row r="14" spans="1:2" x14ac:dyDescent="0.25">
      <c r="A14" s="1">
        <v>40388</v>
      </c>
      <c r="B14" s="2">
        <v>6.9900000000000004E-2</v>
      </c>
    </row>
    <row r="15" spans="1:2" x14ac:dyDescent="0.25">
      <c r="A15" s="1">
        <v>40389</v>
      </c>
      <c r="B15" s="2">
        <v>6.2700000000000006E-2</v>
      </c>
    </row>
    <row r="16" spans="1:2" x14ac:dyDescent="0.25">
      <c r="A16" s="1">
        <v>40390</v>
      </c>
      <c r="B16" s="2">
        <v>6.7849999999999994E-2</v>
      </c>
    </row>
    <row r="17" spans="1:2" x14ac:dyDescent="0.25">
      <c r="A17" s="1">
        <v>40391</v>
      </c>
      <c r="B17" s="2">
        <v>6.1100000000000002E-2</v>
      </c>
    </row>
    <row r="18" spans="1:2" x14ac:dyDescent="0.25">
      <c r="A18" s="1">
        <v>40392</v>
      </c>
      <c r="B18" s="2">
        <v>0.06</v>
      </c>
    </row>
    <row r="19" spans="1:2" x14ac:dyDescent="0.25">
      <c r="A19" s="1">
        <v>40393</v>
      </c>
      <c r="B19" s="2">
        <v>0.06</v>
      </c>
    </row>
    <row r="20" spans="1:2" x14ac:dyDescent="0.25">
      <c r="A20" s="1">
        <v>40394</v>
      </c>
      <c r="B20" s="2">
        <v>5.7000000000000002E-2</v>
      </c>
    </row>
    <row r="21" spans="1:2" x14ac:dyDescent="0.25">
      <c r="A21" s="1">
        <v>40395</v>
      </c>
      <c r="B21" s="2">
        <v>6.0999999999999999E-2</v>
      </c>
    </row>
    <row r="22" spans="1:2" x14ac:dyDescent="0.25">
      <c r="A22" s="1">
        <v>40396</v>
      </c>
      <c r="B22" s="2">
        <v>6.2300000000000001E-2</v>
      </c>
    </row>
    <row r="23" spans="1:2" x14ac:dyDescent="0.25">
      <c r="A23" s="1">
        <v>40397</v>
      </c>
      <c r="B23" s="2">
        <v>5.8999999999999997E-2</v>
      </c>
    </row>
    <row r="24" spans="1:2" x14ac:dyDescent="0.25">
      <c r="A24" s="1">
        <v>40398</v>
      </c>
      <c r="B24" s="2">
        <v>6.0900000000000003E-2</v>
      </c>
    </row>
    <row r="25" spans="1:2" x14ac:dyDescent="0.25">
      <c r="A25" s="1">
        <v>40399</v>
      </c>
      <c r="B25" s="2">
        <v>7.0999999999999994E-2</v>
      </c>
    </row>
    <row r="26" spans="1:2" x14ac:dyDescent="0.25">
      <c r="A26" s="1">
        <v>40400</v>
      </c>
      <c r="B26" s="2">
        <v>7.0000000000000007E-2</v>
      </c>
    </row>
    <row r="27" spans="1:2" x14ac:dyDescent="0.25">
      <c r="A27" s="1">
        <v>40401</v>
      </c>
      <c r="B27" s="2">
        <v>6.7000000000000004E-2</v>
      </c>
    </row>
    <row r="28" spans="1:2" x14ac:dyDescent="0.25">
      <c r="A28" s="1">
        <v>40402</v>
      </c>
      <c r="B28" s="2">
        <v>7.0000000000000007E-2</v>
      </c>
    </row>
    <row r="29" spans="1:2" x14ac:dyDescent="0.25">
      <c r="A29" s="1">
        <v>40403</v>
      </c>
      <c r="B29" s="2">
        <v>6.4500000000000002E-2</v>
      </c>
    </row>
    <row r="30" spans="1:2" x14ac:dyDescent="0.25">
      <c r="A30" s="1">
        <v>40404</v>
      </c>
      <c r="B30" s="2">
        <v>6.7000000000000004E-2</v>
      </c>
    </row>
    <row r="31" spans="1:2" x14ac:dyDescent="0.25">
      <c r="A31" s="1">
        <v>40405</v>
      </c>
      <c r="B31" s="2">
        <v>6.5290000000000001E-2</v>
      </c>
    </row>
    <row r="32" spans="1:2" x14ac:dyDescent="0.25">
      <c r="A32" s="1">
        <v>40406</v>
      </c>
      <c r="B32" s="2">
        <v>6.5500000000000003E-2</v>
      </c>
    </row>
    <row r="33" spans="1:2" x14ac:dyDescent="0.25">
      <c r="A33" s="1">
        <v>40407</v>
      </c>
      <c r="B33" s="2">
        <v>7.0000000000000007E-2</v>
      </c>
    </row>
    <row r="34" spans="1:2" x14ac:dyDescent="0.25">
      <c r="A34" s="1">
        <v>40408</v>
      </c>
      <c r="B34" s="2">
        <v>6.8000000000000005E-2</v>
      </c>
    </row>
    <row r="35" spans="1:2" x14ac:dyDescent="0.25">
      <c r="A35" s="1">
        <v>40409</v>
      </c>
      <c r="B35" s="2">
        <v>6.6699999999999995E-2</v>
      </c>
    </row>
    <row r="36" spans="1:2" x14ac:dyDescent="0.25">
      <c r="A36" s="1">
        <v>40410</v>
      </c>
      <c r="B36" s="2">
        <v>6.5500000000000003E-2</v>
      </c>
    </row>
    <row r="37" spans="1:2" x14ac:dyDescent="0.25">
      <c r="A37" s="1">
        <v>40411</v>
      </c>
      <c r="B37" s="2">
        <v>6.6400000000000001E-2</v>
      </c>
    </row>
    <row r="38" spans="1:2" x14ac:dyDescent="0.25">
      <c r="A38" s="1">
        <v>40412</v>
      </c>
      <c r="B38" s="2">
        <v>6.6000000000000003E-2</v>
      </c>
    </row>
    <row r="39" spans="1:2" x14ac:dyDescent="0.25">
      <c r="A39" s="1">
        <v>40413</v>
      </c>
      <c r="B39" s="2">
        <v>6.4909999999999995E-2</v>
      </c>
    </row>
    <row r="40" spans="1:2" x14ac:dyDescent="0.25">
      <c r="A40" s="1">
        <v>40414</v>
      </c>
      <c r="B40" s="2">
        <v>6.5000000000000002E-2</v>
      </c>
    </row>
    <row r="41" spans="1:2" x14ac:dyDescent="0.25">
      <c r="A41" s="1">
        <v>40415</v>
      </c>
      <c r="B41" s="2">
        <v>6.4799999999999996E-2</v>
      </c>
    </row>
    <row r="42" spans="1:2" x14ac:dyDescent="0.25">
      <c r="A42" s="1">
        <v>40416</v>
      </c>
      <c r="B42" s="2">
        <v>6.4000000000000001E-2</v>
      </c>
    </row>
    <row r="43" spans="1:2" x14ac:dyDescent="0.25">
      <c r="A43" s="1">
        <v>40417</v>
      </c>
      <c r="B43" s="2">
        <v>6.5000000000000002E-2</v>
      </c>
    </row>
    <row r="44" spans="1:2" x14ac:dyDescent="0.25">
      <c r="A44" s="1">
        <v>40418</v>
      </c>
      <c r="B44" s="2">
        <v>6.4100000000000004E-2</v>
      </c>
    </row>
    <row r="45" spans="1:2" x14ac:dyDescent="0.25">
      <c r="A45" s="1">
        <v>40419</v>
      </c>
      <c r="B45" s="2">
        <v>6.4000000000000001E-2</v>
      </c>
    </row>
    <row r="46" spans="1:2" x14ac:dyDescent="0.25">
      <c r="A46" s="1">
        <v>40420</v>
      </c>
      <c r="B46" s="2">
        <v>6.497E-2</v>
      </c>
    </row>
    <row r="47" spans="1:2" x14ac:dyDescent="0.25">
      <c r="A47" s="1">
        <v>40421</v>
      </c>
      <c r="B47" s="2">
        <v>0.06</v>
      </c>
    </row>
    <row r="48" spans="1:2" x14ac:dyDescent="0.25">
      <c r="A48" s="1">
        <v>40422</v>
      </c>
      <c r="B48" s="2">
        <v>6.2899999999999998E-2</v>
      </c>
    </row>
    <row r="49" spans="1:2" x14ac:dyDescent="0.25">
      <c r="A49" s="1">
        <v>40423</v>
      </c>
      <c r="B49" s="2">
        <v>6.3399999999999998E-2</v>
      </c>
    </row>
    <row r="50" spans="1:2" x14ac:dyDescent="0.25">
      <c r="A50" s="1">
        <v>40424</v>
      </c>
      <c r="B50" s="2">
        <v>6.0850000000000001E-2</v>
      </c>
    </row>
    <row r="51" spans="1:2" x14ac:dyDescent="0.25">
      <c r="A51" s="1">
        <v>40425</v>
      </c>
      <c r="B51" s="2">
        <v>6.2379999999999998E-2</v>
      </c>
    </row>
    <row r="52" spans="1:2" x14ac:dyDescent="0.25">
      <c r="A52" s="1">
        <v>40426</v>
      </c>
      <c r="B52" s="2">
        <v>6.1600000000000002E-2</v>
      </c>
    </row>
    <row r="53" spans="1:2" x14ac:dyDescent="0.25">
      <c r="A53" s="1">
        <v>40427</v>
      </c>
      <c r="B53" s="2">
        <v>6.1600000000000002E-2</v>
      </c>
    </row>
    <row r="54" spans="1:2" x14ac:dyDescent="0.25">
      <c r="A54" s="1">
        <v>40428</v>
      </c>
      <c r="B54" s="2">
        <v>6.0999999999999999E-2</v>
      </c>
    </row>
    <row r="55" spans="1:2" x14ac:dyDescent="0.25">
      <c r="A55" s="1">
        <v>40429</v>
      </c>
      <c r="B55" s="2">
        <v>6.2E-2</v>
      </c>
    </row>
    <row r="56" spans="1:2" x14ac:dyDescent="0.25">
      <c r="A56" s="1">
        <v>40430</v>
      </c>
      <c r="B56" s="2">
        <v>6.1109999999999998E-2</v>
      </c>
    </row>
    <row r="57" spans="1:2" x14ac:dyDescent="0.25">
      <c r="A57" s="1">
        <v>40431</v>
      </c>
      <c r="B57" s="2">
        <v>6.1800000000000001E-2</v>
      </c>
    </row>
    <row r="58" spans="1:2" x14ac:dyDescent="0.25">
      <c r="A58" s="1">
        <v>40432</v>
      </c>
      <c r="B58" s="2">
        <v>6.3659999999999994E-2</v>
      </c>
    </row>
    <row r="59" spans="1:2" x14ac:dyDescent="0.25">
      <c r="A59" s="1">
        <v>40433</v>
      </c>
      <c r="B59" s="2">
        <v>6.1499999999999999E-2</v>
      </c>
    </row>
    <row r="60" spans="1:2" x14ac:dyDescent="0.25">
      <c r="A60" s="1">
        <v>40434</v>
      </c>
      <c r="B60" s="2">
        <v>6.2190000000000002E-2</v>
      </c>
    </row>
    <row r="61" spans="1:2" x14ac:dyDescent="0.25">
      <c r="A61" s="1">
        <v>40435</v>
      </c>
      <c r="B61" s="2">
        <v>6.1990000000000003E-2</v>
      </c>
    </row>
    <row r="62" spans="1:2" x14ac:dyDescent="0.25">
      <c r="A62" s="1">
        <v>40436</v>
      </c>
      <c r="B62" s="2">
        <v>6.0400000000000002E-2</v>
      </c>
    </row>
    <row r="63" spans="1:2" x14ac:dyDescent="0.25">
      <c r="A63" s="1">
        <v>40437</v>
      </c>
      <c r="B63" s="2">
        <v>6.1899999999999997E-2</v>
      </c>
    </row>
    <row r="64" spans="1:2" x14ac:dyDescent="0.25">
      <c r="A64" s="1">
        <v>40438</v>
      </c>
      <c r="B64" s="2">
        <v>5.8999999999999997E-2</v>
      </c>
    </row>
    <row r="65" spans="1:2" x14ac:dyDescent="0.25">
      <c r="A65" s="1">
        <v>40439</v>
      </c>
      <c r="B65" s="2">
        <v>6.0999999999999999E-2</v>
      </c>
    </row>
    <row r="66" spans="1:2" x14ac:dyDescent="0.25">
      <c r="A66" s="1">
        <v>40440</v>
      </c>
      <c r="B66" s="2">
        <v>6.2700000000000006E-2</v>
      </c>
    </row>
    <row r="67" spans="1:2" x14ac:dyDescent="0.25">
      <c r="A67" s="1">
        <v>40441</v>
      </c>
      <c r="B67" s="2">
        <v>6.2100000000000002E-2</v>
      </c>
    </row>
    <row r="68" spans="1:2" x14ac:dyDescent="0.25">
      <c r="A68" s="1">
        <v>40442</v>
      </c>
      <c r="B68" s="2">
        <v>6.2649999999999997E-2</v>
      </c>
    </row>
    <row r="69" spans="1:2" x14ac:dyDescent="0.25">
      <c r="A69" s="1">
        <v>40443</v>
      </c>
      <c r="B69" s="2">
        <v>6.2199999999999998E-2</v>
      </c>
    </row>
    <row r="70" spans="1:2" x14ac:dyDescent="0.25">
      <c r="A70" s="1">
        <v>40444</v>
      </c>
      <c r="B70" s="2">
        <v>6.2309999999999997E-2</v>
      </c>
    </row>
    <row r="71" spans="1:2" x14ac:dyDescent="0.25">
      <c r="A71" s="1">
        <v>40445</v>
      </c>
      <c r="B71" s="2">
        <v>6.2199999999999998E-2</v>
      </c>
    </row>
    <row r="72" spans="1:2" x14ac:dyDescent="0.25">
      <c r="A72" s="1">
        <v>40446</v>
      </c>
      <c r="B72" s="2">
        <v>6.2019999999999999E-2</v>
      </c>
    </row>
    <row r="73" spans="1:2" x14ac:dyDescent="0.25">
      <c r="A73" s="1">
        <v>40447</v>
      </c>
      <c r="B73" s="2">
        <v>6.2E-2</v>
      </c>
    </row>
    <row r="74" spans="1:2" x14ac:dyDescent="0.25">
      <c r="A74" s="1">
        <v>40448</v>
      </c>
      <c r="B74" s="2">
        <v>6.2199999999999998E-2</v>
      </c>
    </row>
    <row r="75" spans="1:2" x14ac:dyDescent="0.25">
      <c r="A75" s="1">
        <v>40449</v>
      </c>
      <c r="B75" s="2">
        <v>6.1899999999999997E-2</v>
      </c>
    </row>
    <row r="76" spans="1:2" x14ac:dyDescent="0.25">
      <c r="A76" s="1">
        <v>40450</v>
      </c>
      <c r="B76" s="2">
        <v>6.191E-2</v>
      </c>
    </row>
    <row r="77" spans="1:2" x14ac:dyDescent="0.25">
      <c r="A77" s="1">
        <v>40451</v>
      </c>
      <c r="B77" s="2">
        <v>6.1899999999999997E-2</v>
      </c>
    </row>
    <row r="78" spans="1:2" x14ac:dyDescent="0.25">
      <c r="A78" s="1">
        <v>40452</v>
      </c>
      <c r="B78" s="2">
        <v>6.1969999999999997E-2</v>
      </c>
    </row>
    <row r="79" spans="1:2" x14ac:dyDescent="0.25">
      <c r="A79" s="1">
        <v>40453</v>
      </c>
      <c r="B79" s="2">
        <v>6.1400000000000003E-2</v>
      </c>
    </row>
    <row r="80" spans="1:2" x14ac:dyDescent="0.25">
      <c r="A80" s="1">
        <v>40454</v>
      </c>
      <c r="B80" s="2">
        <v>6.1109999999999998E-2</v>
      </c>
    </row>
    <row r="81" spans="1:2" x14ac:dyDescent="0.25">
      <c r="A81" s="1">
        <v>40455</v>
      </c>
      <c r="B81" s="2">
        <v>6.13E-2</v>
      </c>
    </row>
    <row r="82" spans="1:2" x14ac:dyDescent="0.25">
      <c r="A82" s="1">
        <v>40456</v>
      </c>
      <c r="B82" s="2">
        <v>6.1400000000000003E-2</v>
      </c>
    </row>
    <row r="83" spans="1:2" x14ac:dyDescent="0.25">
      <c r="A83" s="1">
        <v>40457</v>
      </c>
      <c r="B83" s="2">
        <v>6.2810000000000005E-2</v>
      </c>
    </row>
    <row r="84" spans="1:2" x14ac:dyDescent="0.25">
      <c r="A84" s="1">
        <v>40458</v>
      </c>
      <c r="B84" s="2">
        <v>6.7000000000000004E-2</v>
      </c>
    </row>
    <row r="85" spans="1:2" x14ac:dyDescent="0.25">
      <c r="A85" s="1">
        <v>40459</v>
      </c>
      <c r="B85" s="2">
        <v>8.6849999999999997E-2</v>
      </c>
    </row>
    <row r="86" spans="1:2" x14ac:dyDescent="0.25">
      <c r="A86" s="1">
        <v>40460</v>
      </c>
      <c r="B86" s="2">
        <v>9.3799999999999994E-2</v>
      </c>
    </row>
    <row r="87" spans="1:2" x14ac:dyDescent="0.25">
      <c r="A87" s="1">
        <v>40461</v>
      </c>
      <c r="B87" s="2">
        <v>9.6500000000000002E-2</v>
      </c>
    </row>
    <row r="88" spans="1:2" x14ac:dyDescent="0.25">
      <c r="A88" s="1">
        <v>40462</v>
      </c>
      <c r="B88" s="2">
        <v>9.5000000000000001E-2</v>
      </c>
    </row>
    <row r="89" spans="1:2" x14ac:dyDescent="0.25">
      <c r="A89" s="1">
        <v>40463</v>
      </c>
      <c r="B89" s="2">
        <v>9.4899999999999998E-2</v>
      </c>
    </row>
    <row r="90" spans="1:2" x14ac:dyDescent="0.25">
      <c r="A90" s="1">
        <v>40464</v>
      </c>
      <c r="B90" s="2">
        <v>0.105</v>
      </c>
    </row>
    <row r="91" spans="1:2" x14ac:dyDescent="0.25">
      <c r="A91" s="1">
        <v>40465</v>
      </c>
      <c r="B91" s="2">
        <v>0.10199999999999999</v>
      </c>
    </row>
    <row r="92" spans="1:2" x14ac:dyDescent="0.25">
      <c r="A92" s="1">
        <v>40466</v>
      </c>
      <c r="B92" s="2">
        <v>0.105</v>
      </c>
    </row>
    <row r="93" spans="1:2" x14ac:dyDescent="0.25">
      <c r="A93" s="1">
        <v>40467</v>
      </c>
      <c r="B93" s="2">
        <v>0.10100000000000001</v>
      </c>
    </row>
    <row r="94" spans="1:2" x14ac:dyDescent="0.25">
      <c r="A94" s="1">
        <v>40468</v>
      </c>
      <c r="B94" s="2">
        <v>0.10199999999999999</v>
      </c>
    </row>
    <row r="95" spans="1:2" x14ac:dyDescent="0.25">
      <c r="A95" s="1">
        <v>40469</v>
      </c>
      <c r="B95" s="2">
        <v>0.1024</v>
      </c>
    </row>
    <row r="96" spans="1:2" x14ac:dyDescent="0.25">
      <c r="A96" s="1">
        <v>40470</v>
      </c>
      <c r="B96" s="2">
        <v>9.7000000000000003E-2</v>
      </c>
    </row>
    <row r="97" spans="1:2" x14ac:dyDescent="0.25">
      <c r="A97" s="1">
        <v>40471</v>
      </c>
      <c r="B97" s="2">
        <v>9.9000000000000005E-2</v>
      </c>
    </row>
    <row r="98" spans="1:2" x14ac:dyDescent="0.25">
      <c r="A98" s="1">
        <v>40472</v>
      </c>
      <c r="B98" s="2">
        <v>0.107</v>
      </c>
    </row>
    <row r="99" spans="1:2" x14ac:dyDescent="0.25">
      <c r="A99" s="1">
        <v>40473</v>
      </c>
      <c r="B99" s="2">
        <v>0.10249999999999999</v>
      </c>
    </row>
    <row r="100" spans="1:2" x14ac:dyDescent="0.25">
      <c r="A100" s="1">
        <v>40474</v>
      </c>
      <c r="B100" s="2">
        <v>0.1055</v>
      </c>
    </row>
    <row r="101" spans="1:2" x14ac:dyDescent="0.25">
      <c r="A101" s="1">
        <v>40475</v>
      </c>
      <c r="B101" s="2">
        <v>0.115</v>
      </c>
    </row>
    <row r="102" spans="1:2" x14ac:dyDescent="0.25">
      <c r="A102" s="1">
        <v>40476</v>
      </c>
      <c r="B102" s="2">
        <v>0.13200000000000001</v>
      </c>
    </row>
    <row r="103" spans="1:2" x14ac:dyDescent="0.25">
      <c r="A103" s="1">
        <v>40477</v>
      </c>
      <c r="B103" s="2">
        <v>0.15029999999999999</v>
      </c>
    </row>
    <row r="104" spans="1:2" x14ac:dyDescent="0.25">
      <c r="A104" s="1">
        <v>40478</v>
      </c>
      <c r="B104" s="2">
        <v>0.18770000000000001</v>
      </c>
    </row>
    <row r="105" spans="1:2" x14ac:dyDescent="0.25">
      <c r="A105" s="1">
        <v>40479</v>
      </c>
      <c r="B105" s="2">
        <v>0.1731</v>
      </c>
    </row>
    <row r="106" spans="1:2" x14ac:dyDescent="0.25">
      <c r="A106" s="1">
        <v>40480</v>
      </c>
      <c r="B106" s="2">
        <v>0.19</v>
      </c>
    </row>
    <row r="107" spans="1:2" x14ac:dyDescent="0.25">
      <c r="A107" s="1">
        <v>40481</v>
      </c>
      <c r="B107" s="2">
        <v>0.19889999999999999</v>
      </c>
    </row>
    <row r="108" spans="1:2" x14ac:dyDescent="0.25">
      <c r="A108" s="1">
        <v>40482</v>
      </c>
      <c r="B108" s="2">
        <v>0.1925</v>
      </c>
    </row>
    <row r="109" spans="1:2" x14ac:dyDescent="0.25">
      <c r="A109" s="1">
        <v>40483</v>
      </c>
      <c r="B109" s="2">
        <v>0.19550000000000001</v>
      </c>
    </row>
    <row r="110" spans="1:2" x14ac:dyDescent="0.25">
      <c r="A110" s="1">
        <v>40484</v>
      </c>
      <c r="B110" s="2">
        <v>0.1938</v>
      </c>
    </row>
    <row r="111" spans="1:2" x14ac:dyDescent="0.25">
      <c r="A111" s="1">
        <v>40485</v>
      </c>
      <c r="B111" s="2">
        <v>0.19309999999999999</v>
      </c>
    </row>
    <row r="112" spans="1:2" x14ac:dyDescent="0.25">
      <c r="A112" s="1">
        <v>40486</v>
      </c>
      <c r="B112" s="2">
        <v>0.23</v>
      </c>
    </row>
    <row r="113" spans="1:2" x14ac:dyDescent="0.25">
      <c r="A113" s="1">
        <v>40487</v>
      </c>
      <c r="B113" s="2">
        <v>0.26</v>
      </c>
    </row>
    <row r="114" spans="1:2" x14ac:dyDescent="0.25">
      <c r="A114" s="1">
        <v>40488</v>
      </c>
      <c r="B114" s="2">
        <v>0.39</v>
      </c>
    </row>
    <row r="115" spans="1:2" x14ac:dyDescent="0.25">
      <c r="A115" s="1">
        <v>40489</v>
      </c>
      <c r="B115" s="2">
        <v>0.34</v>
      </c>
    </row>
    <row r="116" spans="1:2" x14ac:dyDescent="0.25">
      <c r="A116" s="1">
        <v>40490</v>
      </c>
      <c r="B116" s="2">
        <v>0.24299999999999999</v>
      </c>
    </row>
    <row r="117" spans="1:2" x14ac:dyDescent="0.25">
      <c r="A117" s="1">
        <v>40491</v>
      </c>
      <c r="B117" s="2">
        <v>0.21</v>
      </c>
    </row>
    <row r="118" spans="1:2" x14ac:dyDescent="0.25">
      <c r="A118" s="1">
        <v>40492</v>
      </c>
      <c r="B118" s="2">
        <v>0.24</v>
      </c>
    </row>
    <row r="119" spans="1:2" x14ac:dyDescent="0.25">
      <c r="A119" s="1">
        <v>40493</v>
      </c>
      <c r="B119" s="2">
        <v>0.22309999999999999</v>
      </c>
    </row>
    <row r="120" spans="1:2" x14ac:dyDescent="0.25">
      <c r="A120" s="1">
        <v>40494</v>
      </c>
      <c r="B120" s="2">
        <v>0.26819999999999999</v>
      </c>
    </row>
    <row r="121" spans="1:2" x14ac:dyDescent="0.25">
      <c r="A121" s="1">
        <v>40495</v>
      </c>
      <c r="B121" s="2">
        <v>0.27600000000000002</v>
      </c>
    </row>
    <row r="122" spans="1:2" x14ac:dyDescent="0.25">
      <c r="A122" s="1">
        <v>40496</v>
      </c>
      <c r="B122" s="2">
        <v>0.27900000000000003</v>
      </c>
    </row>
    <row r="123" spans="1:2" x14ac:dyDescent="0.25">
      <c r="A123" s="1">
        <v>40497</v>
      </c>
      <c r="B123" s="2">
        <v>0.26819999999999999</v>
      </c>
    </row>
    <row r="124" spans="1:2" x14ac:dyDescent="0.25">
      <c r="A124" s="1">
        <v>40498</v>
      </c>
      <c r="B124" s="2">
        <v>0.223</v>
      </c>
    </row>
    <row r="125" spans="1:2" x14ac:dyDescent="0.25">
      <c r="A125" s="1">
        <v>40499</v>
      </c>
      <c r="B125" s="2">
        <v>0.22989999999999999</v>
      </c>
    </row>
    <row r="126" spans="1:2" x14ac:dyDescent="0.25">
      <c r="A126" s="1">
        <v>40500</v>
      </c>
      <c r="B126" s="2">
        <v>0.26779999999999998</v>
      </c>
    </row>
    <row r="127" spans="1:2" x14ac:dyDescent="0.25">
      <c r="A127" s="1">
        <v>40501</v>
      </c>
      <c r="B127" s="2">
        <v>0.28000000000000003</v>
      </c>
    </row>
    <row r="128" spans="1:2" x14ac:dyDescent="0.25">
      <c r="A128" s="1">
        <v>40502</v>
      </c>
      <c r="B128" s="2">
        <v>0.28299999999999997</v>
      </c>
    </row>
    <row r="129" spans="1:2" x14ac:dyDescent="0.25">
      <c r="A129" s="1">
        <v>40503</v>
      </c>
      <c r="B129" s="2">
        <v>0.2767</v>
      </c>
    </row>
    <row r="130" spans="1:2" x14ac:dyDescent="0.25">
      <c r="A130" s="1">
        <v>40504</v>
      </c>
      <c r="B130" s="2">
        <v>0.28789999999999999</v>
      </c>
    </row>
    <row r="131" spans="1:2" x14ac:dyDescent="0.25">
      <c r="A131" s="1">
        <v>40505</v>
      </c>
      <c r="B131" s="2">
        <v>0.28289999999999998</v>
      </c>
    </row>
    <row r="132" spans="1:2" x14ac:dyDescent="0.25">
      <c r="A132" s="1">
        <v>40506</v>
      </c>
      <c r="B132" s="2">
        <v>0.28299999999999997</v>
      </c>
    </row>
    <row r="133" spans="1:2" x14ac:dyDescent="0.25">
      <c r="A133" s="1">
        <v>40507</v>
      </c>
      <c r="B133" s="2">
        <v>0.28000000000000003</v>
      </c>
    </row>
    <row r="134" spans="1:2" x14ac:dyDescent="0.25">
      <c r="A134" s="1">
        <v>40508</v>
      </c>
      <c r="B134" s="2">
        <v>0.28439999999999999</v>
      </c>
    </row>
    <row r="135" spans="1:2" x14ac:dyDescent="0.25">
      <c r="A135" s="1">
        <v>40509</v>
      </c>
      <c r="B135" s="2">
        <v>0.28299999999999997</v>
      </c>
    </row>
    <row r="136" spans="1:2" x14ac:dyDescent="0.25">
      <c r="A136" s="1">
        <v>40510</v>
      </c>
      <c r="B136" s="2">
        <v>0.27</v>
      </c>
    </row>
    <row r="137" spans="1:2" x14ac:dyDescent="0.25">
      <c r="A137" s="1">
        <v>40511</v>
      </c>
      <c r="B137" s="2">
        <v>0.22989999999999999</v>
      </c>
    </row>
    <row r="138" spans="1:2" x14ac:dyDescent="0.25">
      <c r="A138" s="1">
        <v>40512</v>
      </c>
      <c r="B138" s="2">
        <v>0.2082</v>
      </c>
    </row>
    <row r="139" spans="1:2" x14ac:dyDescent="0.25">
      <c r="A139" s="1">
        <v>40513</v>
      </c>
      <c r="B139" s="2">
        <v>0.22750000000000001</v>
      </c>
    </row>
    <row r="140" spans="1:2" x14ac:dyDescent="0.25">
      <c r="A140" s="1">
        <v>40514</v>
      </c>
      <c r="B140" s="2">
        <v>0.255</v>
      </c>
    </row>
    <row r="141" spans="1:2" x14ac:dyDescent="0.25">
      <c r="A141" s="1">
        <v>40515</v>
      </c>
      <c r="B141" s="2">
        <v>0.251</v>
      </c>
    </row>
    <row r="142" spans="1:2" x14ac:dyDescent="0.25">
      <c r="A142" s="1">
        <v>40516</v>
      </c>
      <c r="B142" s="2">
        <v>0.20499999999999999</v>
      </c>
    </row>
    <row r="143" spans="1:2" x14ac:dyDescent="0.25">
      <c r="A143" s="1">
        <v>40517</v>
      </c>
      <c r="B143" s="2">
        <v>0.19</v>
      </c>
    </row>
    <row r="144" spans="1:2" x14ac:dyDescent="0.25">
      <c r="A144" s="1">
        <v>40518</v>
      </c>
      <c r="B144" s="2">
        <v>0.20399999999999999</v>
      </c>
    </row>
    <row r="145" spans="1:2" x14ac:dyDescent="0.25">
      <c r="A145" s="1">
        <v>40519</v>
      </c>
      <c r="B145" s="2">
        <v>0.23300000000000001</v>
      </c>
    </row>
    <row r="146" spans="1:2" x14ac:dyDescent="0.25">
      <c r="A146" s="1">
        <v>40520</v>
      </c>
      <c r="B146" s="2">
        <v>0.23880000000000001</v>
      </c>
    </row>
    <row r="147" spans="1:2" x14ac:dyDescent="0.25">
      <c r="A147" s="1">
        <v>40521</v>
      </c>
      <c r="B147" s="2">
        <v>0.2</v>
      </c>
    </row>
    <row r="148" spans="1:2" x14ac:dyDescent="0.25">
      <c r="A148" s="1">
        <v>40522</v>
      </c>
      <c r="B148" s="2">
        <v>0.20399999999999999</v>
      </c>
    </row>
    <row r="149" spans="1:2" x14ac:dyDescent="0.25">
      <c r="A149" s="1">
        <v>40523</v>
      </c>
      <c r="B149" s="2">
        <v>0.22800000000000001</v>
      </c>
    </row>
    <row r="150" spans="1:2" x14ac:dyDescent="0.25">
      <c r="A150" s="1">
        <v>40524</v>
      </c>
      <c r="B150" s="2">
        <v>0.22</v>
      </c>
    </row>
    <row r="151" spans="1:2" x14ac:dyDescent="0.25">
      <c r="A151" s="1">
        <v>40525</v>
      </c>
      <c r="B151" s="2">
        <v>0.22989999999999999</v>
      </c>
    </row>
    <row r="152" spans="1:2" x14ac:dyDescent="0.25">
      <c r="A152" s="1">
        <v>40526</v>
      </c>
      <c r="B152" s="2">
        <v>0.2467</v>
      </c>
    </row>
    <row r="153" spans="1:2" x14ac:dyDescent="0.25">
      <c r="A153" s="1">
        <v>40527</v>
      </c>
      <c r="B153" s="2">
        <v>0.23799999999999999</v>
      </c>
    </row>
    <row r="154" spans="1:2" x14ac:dyDescent="0.25">
      <c r="A154" s="1">
        <v>40528</v>
      </c>
      <c r="B154" s="2">
        <v>0.25</v>
      </c>
    </row>
    <row r="155" spans="1:2" x14ac:dyDescent="0.25">
      <c r="A155" s="1">
        <v>40529</v>
      </c>
      <c r="B155" s="2">
        <v>0.24</v>
      </c>
    </row>
    <row r="156" spans="1:2" x14ac:dyDescent="0.25">
      <c r="A156" s="1">
        <v>40530</v>
      </c>
      <c r="B156" s="2">
        <v>0.24099999999999999</v>
      </c>
    </row>
    <row r="157" spans="1:2" x14ac:dyDescent="0.25">
      <c r="A157" s="1">
        <v>40531</v>
      </c>
      <c r="B157" s="2">
        <v>0.24010000000000001</v>
      </c>
    </row>
    <row r="158" spans="1:2" x14ac:dyDescent="0.25">
      <c r="A158" s="1">
        <v>40532</v>
      </c>
      <c r="B158" s="2">
        <v>0.26700000000000002</v>
      </c>
    </row>
    <row r="159" spans="1:2" x14ac:dyDescent="0.25">
      <c r="A159" s="1">
        <v>40533</v>
      </c>
      <c r="B159" s="2">
        <v>0.24</v>
      </c>
    </row>
    <row r="160" spans="1:2" x14ac:dyDescent="0.25">
      <c r="A160" s="1">
        <v>40534</v>
      </c>
      <c r="B160" s="2">
        <v>0.25</v>
      </c>
    </row>
    <row r="161" spans="1:2" x14ac:dyDescent="0.25">
      <c r="A161" s="1">
        <v>40535</v>
      </c>
      <c r="B161" s="2">
        <v>0.25</v>
      </c>
    </row>
    <row r="162" spans="1:2" x14ac:dyDescent="0.25">
      <c r="A162" s="1">
        <v>40536</v>
      </c>
      <c r="B162" s="2">
        <v>0.248</v>
      </c>
    </row>
    <row r="163" spans="1:2" x14ac:dyDescent="0.25">
      <c r="A163" s="1">
        <v>40537</v>
      </c>
      <c r="B163" s="2">
        <v>0.24990000000000001</v>
      </c>
    </row>
    <row r="164" spans="1:2" x14ac:dyDescent="0.25">
      <c r="A164" s="1">
        <v>40538</v>
      </c>
      <c r="B164" s="2">
        <v>0.26500000000000001</v>
      </c>
    </row>
    <row r="165" spans="1:2" x14ac:dyDescent="0.25">
      <c r="A165" s="1">
        <v>40539</v>
      </c>
      <c r="B165" s="2">
        <v>0.26500000000000001</v>
      </c>
    </row>
    <row r="166" spans="1:2" x14ac:dyDescent="0.25">
      <c r="A166" s="1">
        <v>40540</v>
      </c>
      <c r="B166" s="2">
        <v>0.28100000000000003</v>
      </c>
    </row>
    <row r="167" spans="1:2" x14ac:dyDescent="0.25">
      <c r="A167" s="1">
        <v>40541</v>
      </c>
      <c r="B167" s="2">
        <v>0.3</v>
      </c>
    </row>
    <row r="168" spans="1:2" x14ac:dyDescent="0.25">
      <c r="A168" s="1">
        <v>40542</v>
      </c>
      <c r="B168" s="2">
        <v>0.3</v>
      </c>
    </row>
    <row r="169" spans="1:2" x14ac:dyDescent="0.25">
      <c r="A169" s="1">
        <v>40543</v>
      </c>
      <c r="B169" s="2">
        <v>0.3</v>
      </c>
    </row>
    <row r="170" spans="1:2" x14ac:dyDescent="0.25">
      <c r="A170" s="1">
        <v>40544</v>
      </c>
      <c r="B170" s="2">
        <v>0.3</v>
      </c>
    </row>
    <row r="171" spans="1:2" x14ac:dyDescent="0.25">
      <c r="A171" s="1">
        <v>40545</v>
      </c>
      <c r="B171" s="2">
        <v>0.3</v>
      </c>
    </row>
    <row r="172" spans="1:2" x14ac:dyDescent="0.25">
      <c r="A172" s="1">
        <v>40546</v>
      </c>
      <c r="B172" s="2">
        <v>0.29499999999999998</v>
      </c>
    </row>
    <row r="173" spans="1:2" x14ac:dyDescent="0.25">
      <c r="A173" s="1">
        <v>40547</v>
      </c>
      <c r="B173" s="2">
        <v>0.2989</v>
      </c>
    </row>
    <row r="174" spans="1:2" x14ac:dyDescent="0.25">
      <c r="A174" s="1">
        <v>40548</v>
      </c>
      <c r="B174" s="2">
        <v>0.29899999999999999</v>
      </c>
    </row>
    <row r="175" spans="1:2" x14ac:dyDescent="0.25">
      <c r="A175" s="1">
        <v>40549</v>
      </c>
      <c r="B175" s="2">
        <v>0.29799999999999999</v>
      </c>
    </row>
    <row r="176" spans="1:2" x14ac:dyDescent="0.25">
      <c r="A176" s="1">
        <v>40550</v>
      </c>
      <c r="B176" s="2">
        <v>0.32</v>
      </c>
    </row>
    <row r="177" spans="1:2" x14ac:dyDescent="0.25">
      <c r="A177" s="1">
        <v>40551</v>
      </c>
      <c r="B177" s="2">
        <v>0.32290000000000002</v>
      </c>
    </row>
    <row r="178" spans="1:2" x14ac:dyDescent="0.25">
      <c r="A178" s="1">
        <v>40552</v>
      </c>
      <c r="B178" s="2">
        <v>0.32300000000000001</v>
      </c>
    </row>
    <row r="179" spans="1:2" x14ac:dyDescent="0.25">
      <c r="A179" s="1">
        <v>40553</v>
      </c>
      <c r="B179" s="2">
        <v>0.3266</v>
      </c>
    </row>
    <row r="180" spans="1:2" x14ac:dyDescent="0.25">
      <c r="A180" s="1">
        <v>40554</v>
      </c>
      <c r="B180" s="2">
        <v>0.3266</v>
      </c>
    </row>
    <row r="181" spans="1:2" x14ac:dyDescent="0.25">
      <c r="A181" s="1">
        <v>40555</v>
      </c>
      <c r="B181" s="2">
        <v>0.31879999999999997</v>
      </c>
    </row>
    <row r="182" spans="1:2" x14ac:dyDescent="0.25">
      <c r="A182" s="1">
        <v>40556</v>
      </c>
      <c r="B182" s="2">
        <v>0.31759999999999999</v>
      </c>
    </row>
    <row r="183" spans="1:2" x14ac:dyDescent="0.25">
      <c r="A183" s="1">
        <v>40557</v>
      </c>
      <c r="B183" s="2">
        <v>0.4</v>
      </c>
    </row>
    <row r="184" spans="1:2" x14ac:dyDescent="0.25">
      <c r="A184" s="1">
        <v>40558</v>
      </c>
      <c r="B184" s="2">
        <v>0.38600000000000001</v>
      </c>
    </row>
    <row r="185" spans="1:2" x14ac:dyDescent="0.25">
      <c r="A185" s="1">
        <v>40559</v>
      </c>
      <c r="B185" s="2">
        <v>0.38679999999999998</v>
      </c>
    </row>
    <row r="186" spans="1:2" x14ac:dyDescent="0.25">
      <c r="A186" s="1">
        <v>40560</v>
      </c>
      <c r="B186" s="2">
        <v>0.34949999999999998</v>
      </c>
    </row>
    <row r="187" spans="1:2" x14ac:dyDescent="0.25">
      <c r="A187" s="1">
        <v>40561</v>
      </c>
      <c r="B187" s="2">
        <v>0.313</v>
      </c>
    </row>
    <row r="188" spans="1:2" x14ac:dyDescent="0.25">
      <c r="A188" s="1">
        <v>40562</v>
      </c>
      <c r="B188" s="2">
        <v>0.313</v>
      </c>
    </row>
    <row r="189" spans="1:2" x14ac:dyDescent="0.25">
      <c r="A189" s="1">
        <v>40563</v>
      </c>
      <c r="B189" s="2">
        <v>0.39</v>
      </c>
    </row>
    <row r="190" spans="1:2" x14ac:dyDescent="0.25">
      <c r="A190" s="1">
        <v>40564</v>
      </c>
      <c r="B190" s="2">
        <v>0.4199</v>
      </c>
    </row>
    <row r="191" spans="1:2" x14ac:dyDescent="0.25">
      <c r="A191" s="1">
        <v>40565</v>
      </c>
      <c r="B191" s="2">
        <v>0.44429999999999997</v>
      </c>
    </row>
    <row r="192" spans="1:2" x14ac:dyDescent="0.25">
      <c r="A192" s="1">
        <v>40566</v>
      </c>
      <c r="B192" s="2">
        <v>0.44240000000000002</v>
      </c>
    </row>
    <row r="193" spans="1:2" x14ac:dyDescent="0.25">
      <c r="A193" s="1">
        <v>40567</v>
      </c>
      <c r="B193" s="2">
        <v>0.4199</v>
      </c>
    </row>
    <row r="194" spans="1:2" x14ac:dyDescent="0.25">
      <c r="A194" s="1">
        <v>40568</v>
      </c>
      <c r="B194" s="2">
        <v>0.41</v>
      </c>
    </row>
    <row r="195" spans="1:2" x14ac:dyDescent="0.25">
      <c r="A195" s="1">
        <v>40569</v>
      </c>
      <c r="B195" s="2">
        <v>0.41699999999999998</v>
      </c>
    </row>
    <row r="196" spans="1:2" x14ac:dyDescent="0.25">
      <c r="A196" s="1">
        <v>40570</v>
      </c>
      <c r="B196" s="2">
        <v>0.42120000000000002</v>
      </c>
    </row>
    <row r="197" spans="1:2" x14ac:dyDescent="0.25">
      <c r="A197" s="1">
        <v>40571</v>
      </c>
      <c r="B197" s="2">
        <v>0.44600000000000001</v>
      </c>
    </row>
    <row r="198" spans="1:2" x14ac:dyDescent="0.25">
      <c r="A198" s="1">
        <v>40572</v>
      </c>
      <c r="B198" s="2">
        <v>0.439</v>
      </c>
    </row>
    <row r="199" spans="1:2" x14ac:dyDescent="0.25">
      <c r="A199" s="1">
        <v>40573</v>
      </c>
      <c r="B199" s="2">
        <v>0.47989999999999999</v>
      </c>
    </row>
    <row r="200" spans="1:2" x14ac:dyDescent="0.25">
      <c r="A200" s="1">
        <v>40574</v>
      </c>
      <c r="B200" s="2">
        <v>0.52</v>
      </c>
    </row>
    <row r="201" spans="1:2" x14ac:dyDescent="0.25">
      <c r="A201" s="1">
        <v>40575</v>
      </c>
      <c r="B201" s="2">
        <v>0.7</v>
      </c>
    </row>
    <row r="202" spans="1:2" x14ac:dyDescent="0.25">
      <c r="A202" s="1">
        <v>40576</v>
      </c>
      <c r="B202" s="2">
        <v>0.71599999999999997</v>
      </c>
    </row>
    <row r="203" spans="1:2" x14ac:dyDescent="0.25">
      <c r="A203" s="1">
        <v>40577</v>
      </c>
      <c r="B203" s="2">
        <v>0.69</v>
      </c>
    </row>
    <row r="204" spans="1:2" x14ac:dyDescent="0.25">
      <c r="A204" s="1">
        <v>40578</v>
      </c>
      <c r="B204" s="2">
        <v>0.81100000000000005</v>
      </c>
    </row>
    <row r="205" spans="1:2" x14ac:dyDescent="0.25">
      <c r="A205" s="1">
        <v>40579</v>
      </c>
      <c r="B205" s="2">
        <v>0.92</v>
      </c>
    </row>
    <row r="206" spans="1:2" x14ac:dyDescent="0.25">
      <c r="A206" s="1">
        <v>40580</v>
      </c>
      <c r="B206" s="2">
        <v>0.89970000000000006</v>
      </c>
    </row>
    <row r="207" spans="1:2" x14ac:dyDescent="0.25">
      <c r="A207" s="1">
        <v>40581</v>
      </c>
      <c r="B207" s="2">
        <v>0.89</v>
      </c>
    </row>
    <row r="208" spans="1:2" x14ac:dyDescent="0.25">
      <c r="A208" s="1">
        <v>40582</v>
      </c>
      <c r="B208" s="2">
        <v>0.91800000000000004</v>
      </c>
    </row>
    <row r="209" spans="1:2" x14ac:dyDescent="0.25">
      <c r="A209" s="1">
        <v>40583</v>
      </c>
      <c r="B209" s="2">
        <v>1.0900000000000001</v>
      </c>
    </row>
    <row r="210" spans="1:2" x14ac:dyDescent="0.25">
      <c r="A210" s="1">
        <v>40584</v>
      </c>
      <c r="B210" s="2">
        <v>0.98029999999999995</v>
      </c>
    </row>
    <row r="211" spans="1:2" x14ac:dyDescent="0.25">
      <c r="A211" s="1">
        <v>40585</v>
      </c>
      <c r="B211" s="2">
        <v>1.07</v>
      </c>
    </row>
    <row r="212" spans="1:2" x14ac:dyDescent="0.25">
      <c r="A212" s="1">
        <v>40586</v>
      </c>
      <c r="B212" s="2">
        <v>1.08</v>
      </c>
    </row>
    <row r="213" spans="1:2" x14ac:dyDescent="0.25">
      <c r="A213" s="1">
        <v>40587</v>
      </c>
      <c r="B213" s="2">
        <v>1.05</v>
      </c>
    </row>
    <row r="214" spans="1:2" x14ac:dyDescent="0.25">
      <c r="A214" s="1">
        <v>40588</v>
      </c>
      <c r="B214" s="2">
        <v>1.07</v>
      </c>
    </row>
    <row r="215" spans="1:2" x14ac:dyDescent="0.25">
      <c r="A215" s="1">
        <v>40589</v>
      </c>
      <c r="B215" s="2">
        <v>1.05</v>
      </c>
    </row>
    <row r="216" spans="1:2" x14ac:dyDescent="0.25">
      <c r="A216" s="1">
        <v>40590</v>
      </c>
      <c r="B216" s="2">
        <v>1.05</v>
      </c>
    </row>
    <row r="217" spans="1:2" x14ac:dyDescent="0.25">
      <c r="A217" s="1">
        <v>40591</v>
      </c>
      <c r="B217" s="2">
        <v>1.04</v>
      </c>
    </row>
    <row r="218" spans="1:2" x14ac:dyDescent="0.25">
      <c r="A218" s="1">
        <v>40592</v>
      </c>
      <c r="B218" s="2">
        <v>0.89890000000000003</v>
      </c>
    </row>
    <row r="219" spans="1:2" x14ac:dyDescent="0.25">
      <c r="A219" s="1">
        <v>40593</v>
      </c>
      <c r="B219" s="2">
        <v>0.94899999999999995</v>
      </c>
    </row>
    <row r="220" spans="1:2" x14ac:dyDescent="0.25">
      <c r="A220" s="1">
        <v>40594</v>
      </c>
      <c r="B220" s="2">
        <v>0.85</v>
      </c>
    </row>
    <row r="221" spans="1:2" x14ac:dyDescent="0.25">
      <c r="A221" s="1">
        <v>40595</v>
      </c>
      <c r="B221" s="2">
        <v>0.83450000000000002</v>
      </c>
    </row>
    <row r="222" spans="1:2" x14ac:dyDescent="0.25">
      <c r="A222" s="1">
        <v>40596</v>
      </c>
      <c r="B222" s="2">
        <v>0.87019999999999997</v>
      </c>
    </row>
    <row r="223" spans="1:2" x14ac:dyDescent="0.25">
      <c r="A223" s="1">
        <v>40597</v>
      </c>
      <c r="B223" s="2">
        <v>0.9</v>
      </c>
    </row>
    <row r="224" spans="1:2" x14ac:dyDescent="0.25">
      <c r="A224" s="1">
        <v>40598</v>
      </c>
      <c r="B224" s="2">
        <v>0.99739999999999995</v>
      </c>
    </row>
    <row r="225" spans="1:2" x14ac:dyDescent="0.25">
      <c r="A225" s="1">
        <v>40599</v>
      </c>
      <c r="B225" s="2">
        <v>0.91110000000000002</v>
      </c>
    </row>
    <row r="226" spans="1:2" x14ac:dyDescent="0.25">
      <c r="A226" s="1">
        <v>40600</v>
      </c>
      <c r="B226" s="2">
        <v>0.95799999999999996</v>
      </c>
    </row>
    <row r="227" spans="1:2" x14ac:dyDescent="0.25">
      <c r="A227" s="1">
        <v>40601</v>
      </c>
      <c r="B227" s="2">
        <v>0.89</v>
      </c>
    </row>
    <row r="228" spans="1:2" x14ac:dyDescent="0.25">
      <c r="A228" s="1">
        <v>40602</v>
      </c>
      <c r="B228" s="2">
        <v>0.86</v>
      </c>
    </row>
    <row r="229" spans="1:2" x14ac:dyDescent="0.25">
      <c r="A229" s="1">
        <v>40603</v>
      </c>
      <c r="B229" s="2">
        <v>0.92020000000000002</v>
      </c>
    </row>
    <row r="230" spans="1:2" x14ac:dyDescent="0.25">
      <c r="A230" s="1">
        <v>40604</v>
      </c>
      <c r="B230" s="2">
        <v>0.93989999999999996</v>
      </c>
    </row>
    <row r="231" spans="1:2" x14ac:dyDescent="0.25">
      <c r="A231" s="1">
        <v>40605</v>
      </c>
      <c r="B231" s="2">
        <v>0.93910000000000005</v>
      </c>
    </row>
    <row r="232" spans="1:2" x14ac:dyDescent="0.25">
      <c r="A232" s="1">
        <v>40606</v>
      </c>
      <c r="B232" s="2">
        <v>0.90100000000000002</v>
      </c>
    </row>
    <row r="233" spans="1:2" x14ac:dyDescent="0.25">
      <c r="A233" s="1">
        <v>40607</v>
      </c>
      <c r="B233" s="2">
        <v>0.9103</v>
      </c>
    </row>
    <row r="234" spans="1:2" x14ac:dyDescent="0.25">
      <c r="A234" s="1">
        <v>40608</v>
      </c>
      <c r="B234" s="2">
        <v>0.89990000000000003</v>
      </c>
    </row>
    <row r="235" spans="1:2" x14ac:dyDescent="0.25">
      <c r="A235" s="1">
        <v>40609</v>
      </c>
      <c r="B235" s="2">
        <v>0.88500000000000001</v>
      </c>
    </row>
    <row r="236" spans="1:2" x14ac:dyDescent="0.25">
      <c r="A236" s="1">
        <v>40610</v>
      </c>
      <c r="B236" s="2">
        <v>0.87</v>
      </c>
    </row>
    <row r="237" spans="1:2" x14ac:dyDescent="0.25">
      <c r="A237" s="1">
        <v>40611</v>
      </c>
      <c r="B237" s="2">
        <v>0.86450000000000005</v>
      </c>
    </row>
    <row r="238" spans="1:2" x14ac:dyDescent="0.25">
      <c r="A238" s="1">
        <v>40612</v>
      </c>
      <c r="B238" s="2">
        <v>0.93289999999999995</v>
      </c>
    </row>
    <row r="239" spans="1:2" x14ac:dyDescent="0.25">
      <c r="A239" s="1">
        <v>40613</v>
      </c>
      <c r="B239" s="2">
        <v>0.88</v>
      </c>
    </row>
    <row r="240" spans="1:2" x14ac:dyDescent="0.25">
      <c r="A240" s="1">
        <v>40614</v>
      </c>
      <c r="B240" s="2">
        <v>0.91800000000000004</v>
      </c>
    </row>
    <row r="241" spans="1:2" x14ac:dyDescent="0.25">
      <c r="A241" s="1">
        <v>40615</v>
      </c>
      <c r="B241" s="2">
        <v>0.89249999999999996</v>
      </c>
    </row>
    <row r="242" spans="1:2" x14ac:dyDescent="0.25">
      <c r="A242" s="1">
        <v>40616</v>
      </c>
      <c r="B242" s="2">
        <v>0.89490000000000003</v>
      </c>
    </row>
    <row r="243" spans="1:2" x14ac:dyDescent="0.25">
      <c r="A243" s="1">
        <v>40617</v>
      </c>
      <c r="B243" s="2">
        <v>0.87</v>
      </c>
    </row>
    <row r="244" spans="1:2" x14ac:dyDescent="0.25">
      <c r="A244" s="1">
        <v>40618</v>
      </c>
      <c r="B244" s="2">
        <v>0.86</v>
      </c>
    </row>
    <row r="245" spans="1:2" x14ac:dyDescent="0.25">
      <c r="A245" s="1">
        <v>40619</v>
      </c>
      <c r="B245" s="2">
        <v>0.82540000000000002</v>
      </c>
    </row>
    <row r="246" spans="1:2" x14ac:dyDescent="0.25">
      <c r="A246" s="1">
        <v>40620</v>
      </c>
      <c r="B246" s="2">
        <v>0.8165</v>
      </c>
    </row>
    <row r="247" spans="1:2" x14ac:dyDescent="0.25">
      <c r="A247" s="1">
        <v>40621</v>
      </c>
      <c r="B247" s="2">
        <v>0.76500000000000001</v>
      </c>
    </row>
    <row r="248" spans="1:2" x14ac:dyDescent="0.25">
      <c r="A248" s="1">
        <v>40622</v>
      </c>
      <c r="B248" s="2">
        <v>0.74109999999999998</v>
      </c>
    </row>
    <row r="249" spans="1:2" x14ac:dyDescent="0.25">
      <c r="A249" s="1">
        <v>40623</v>
      </c>
      <c r="B249" s="2">
        <v>0.75900000000000001</v>
      </c>
    </row>
    <row r="250" spans="1:2" x14ac:dyDescent="0.25">
      <c r="A250" s="1">
        <v>40624</v>
      </c>
      <c r="B250" s="2">
        <v>0.80900000000000005</v>
      </c>
    </row>
    <row r="251" spans="1:2" x14ac:dyDescent="0.25">
      <c r="A251" s="1">
        <v>40625</v>
      </c>
      <c r="B251" s="2">
        <v>0.84970000000000001</v>
      </c>
    </row>
    <row r="252" spans="1:2" x14ac:dyDescent="0.25">
      <c r="A252" s="1">
        <v>40626</v>
      </c>
      <c r="B252" s="2">
        <v>0.8669</v>
      </c>
    </row>
    <row r="253" spans="1:2" x14ac:dyDescent="0.25">
      <c r="A253" s="1">
        <v>40627</v>
      </c>
      <c r="B253" s="2">
        <v>0.88380000000000003</v>
      </c>
    </row>
    <row r="254" spans="1:2" x14ac:dyDescent="0.25">
      <c r="A254" s="1">
        <v>40628</v>
      </c>
      <c r="B254" s="2">
        <v>0.85519999999999996</v>
      </c>
    </row>
    <row r="255" spans="1:2" x14ac:dyDescent="0.25">
      <c r="A255" s="1">
        <v>40629</v>
      </c>
      <c r="B255" s="2">
        <v>0.82</v>
      </c>
    </row>
    <row r="256" spans="1:2" x14ac:dyDescent="0.25">
      <c r="A256" s="1">
        <v>40630</v>
      </c>
      <c r="B256" s="2">
        <v>0.79900000000000004</v>
      </c>
    </row>
    <row r="257" spans="1:2" x14ac:dyDescent="0.25">
      <c r="A257" s="1">
        <v>40631</v>
      </c>
      <c r="B257" s="2">
        <v>0.79249999999999998</v>
      </c>
    </row>
    <row r="258" spans="1:2" x14ac:dyDescent="0.25">
      <c r="A258" s="1">
        <v>40632</v>
      </c>
      <c r="B258" s="2">
        <v>0.78969999999999996</v>
      </c>
    </row>
    <row r="259" spans="1:2" x14ac:dyDescent="0.25">
      <c r="A259" s="1">
        <v>40633</v>
      </c>
      <c r="B259" s="2">
        <v>0.78459999999999996</v>
      </c>
    </row>
    <row r="260" spans="1:2" x14ac:dyDescent="0.25">
      <c r="A260" s="1">
        <v>40634</v>
      </c>
      <c r="B260" s="2">
        <v>0.77410000000000001</v>
      </c>
    </row>
    <row r="261" spans="1:2" x14ac:dyDescent="0.25">
      <c r="A261" s="1">
        <v>40635</v>
      </c>
      <c r="B261" s="2">
        <v>0.78200000000000003</v>
      </c>
    </row>
    <row r="262" spans="1:2" x14ac:dyDescent="0.25">
      <c r="A262" s="1">
        <v>40636</v>
      </c>
      <c r="B262" s="2">
        <v>0.77900000000000003</v>
      </c>
    </row>
    <row r="263" spans="1:2" x14ac:dyDescent="0.25">
      <c r="A263" s="1">
        <v>40637</v>
      </c>
      <c r="B263" s="2">
        <v>0.68</v>
      </c>
    </row>
    <row r="264" spans="1:2" x14ac:dyDescent="0.25">
      <c r="A264" s="1">
        <v>40638</v>
      </c>
      <c r="B264" s="2">
        <v>0.71</v>
      </c>
    </row>
    <row r="265" spans="1:2" x14ac:dyDescent="0.25">
      <c r="A265" s="1">
        <v>40639</v>
      </c>
      <c r="B265" s="2">
        <v>0.74</v>
      </c>
    </row>
    <row r="266" spans="1:2" x14ac:dyDescent="0.25">
      <c r="A266" s="1">
        <v>40640</v>
      </c>
      <c r="B266" s="2">
        <v>0.75380000000000003</v>
      </c>
    </row>
    <row r="267" spans="1:2" x14ac:dyDescent="0.25">
      <c r="A267" s="1">
        <v>40641</v>
      </c>
      <c r="B267" s="2">
        <v>0.75</v>
      </c>
    </row>
    <row r="268" spans="1:2" x14ac:dyDescent="0.25">
      <c r="A268" s="1">
        <v>40642</v>
      </c>
      <c r="B268" s="2">
        <v>0.73</v>
      </c>
    </row>
    <row r="269" spans="1:2" x14ac:dyDescent="0.25">
      <c r="A269" s="1">
        <v>40643</v>
      </c>
      <c r="B269" s="2">
        <v>0.7369</v>
      </c>
    </row>
    <row r="270" spans="1:2" x14ac:dyDescent="0.25">
      <c r="A270" s="1">
        <v>40644</v>
      </c>
      <c r="B270" s="2">
        <v>0.77</v>
      </c>
    </row>
    <row r="271" spans="1:2" x14ac:dyDescent="0.25">
      <c r="A271" s="1">
        <v>40645</v>
      </c>
      <c r="B271" s="2">
        <v>0.86</v>
      </c>
    </row>
    <row r="272" spans="1:2" x14ac:dyDescent="0.25">
      <c r="A272" s="1">
        <v>40646</v>
      </c>
      <c r="B272" s="2">
        <v>0.92249999999999999</v>
      </c>
    </row>
    <row r="273" spans="1:2" x14ac:dyDescent="0.25">
      <c r="A273" s="1">
        <v>40647</v>
      </c>
      <c r="B273" s="2">
        <v>1</v>
      </c>
    </row>
    <row r="274" spans="1:2" x14ac:dyDescent="0.25">
      <c r="A274" s="1">
        <v>40648</v>
      </c>
      <c r="B274" s="2">
        <v>0.9899</v>
      </c>
    </row>
    <row r="275" spans="1:2" x14ac:dyDescent="0.25">
      <c r="A275" s="1">
        <v>40649</v>
      </c>
      <c r="B275" s="2">
        <v>1.05</v>
      </c>
    </row>
    <row r="276" spans="1:2" x14ac:dyDescent="0.25">
      <c r="A276" s="1">
        <v>40650</v>
      </c>
      <c r="B276" s="2">
        <v>1.1100000000000001</v>
      </c>
    </row>
    <row r="277" spans="1:2" x14ac:dyDescent="0.25">
      <c r="A277" s="1">
        <v>40651</v>
      </c>
      <c r="B277" s="2">
        <v>1.1599999999999999</v>
      </c>
    </row>
    <row r="278" spans="1:2" x14ac:dyDescent="0.25">
      <c r="A278" s="1">
        <v>40652</v>
      </c>
      <c r="B278" s="2">
        <v>1.2</v>
      </c>
    </row>
    <row r="279" spans="1:2" x14ac:dyDescent="0.25">
      <c r="A279" s="1">
        <v>40653</v>
      </c>
      <c r="B279" s="2">
        <v>1.1399999999999999</v>
      </c>
    </row>
    <row r="280" spans="1:2" x14ac:dyDescent="0.25">
      <c r="A280" s="1">
        <v>40654</v>
      </c>
      <c r="B280" s="2">
        <v>1.21</v>
      </c>
    </row>
    <row r="281" spans="1:2" x14ac:dyDescent="0.25">
      <c r="A281" s="1">
        <v>40655</v>
      </c>
      <c r="B281" s="2">
        <v>1.41</v>
      </c>
    </row>
    <row r="282" spans="1:2" x14ac:dyDescent="0.25">
      <c r="A282" s="1">
        <v>40656</v>
      </c>
      <c r="B282" s="2">
        <v>1.7</v>
      </c>
    </row>
    <row r="283" spans="1:2" x14ac:dyDescent="0.25">
      <c r="A283" s="1">
        <v>40657</v>
      </c>
      <c r="B283" s="2">
        <v>1.63</v>
      </c>
    </row>
    <row r="284" spans="1:2" x14ac:dyDescent="0.25">
      <c r="A284" s="1">
        <v>40658</v>
      </c>
      <c r="B284" s="2">
        <v>1.56</v>
      </c>
    </row>
    <row r="285" spans="1:2" x14ac:dyDescent="0.25">
      <c r="A285" s="1">
        <v>40659</v>
      </c>
      <c r="B285" s="2">
        <v>1.79</v>
      </c>
    </row>
    <row r="286" spans="1:2" x14ac:dyDescent="0.25">
      <c r="A286" s="1">
        <v>40660</v>
      </c>
      <c r="B286" s="2">
        <v>1.9</v>
      </c>
    </row>
    <row r="287" spans="1:2" x14ac:dyDescent="0.25">
      <c r="A287" s="1">
        <v>40661</v>
      </c>
      <c r="B287" s="2">
        <v>2.21</v>
      </c>
    </row>
    <row r="288" spans="1:2" x14ac:dyDescent="0.25">
      <c r="A288" s="1">
        <v>40662</v>
      </c>
      <c r="B288" s="2">
        <v>2.88</v>
      </c>
    </row>
    <row r="289" spans="1:2" x14ac:dyDescent="0.25">
      <c r="A289" s="1">
        <v>40663</v>
      </c>
      <c r="B289" s="2">
        <v>3.5</v>
      </c>
    </row>
    <row r="290" spans="1:2" x14ac:dyDescent="0.25">
      <c r="A290" s="1">
        <v>40664</v>
      </c>
      <c r="B290" s="2">
        <v>3.03</v>
      </c>
    </row>
    <row r="291" spans="1:2" x14ac:dyDescent="0.25">
      <c r="A291" s="1">
        <v>40665</v>
      </c>
      <c r="B291" s="2">
        <v>3.2</v>
      </c>
    </row>
    <row r="292" spans="1:2" x14ac:dyDescent="0.25">
      <c r="A292" s="1">
        <v>40666</v>
      </c>
      <c r="B292" s="2">
        <v>3.41</v>
      </c>
    </row>
    <row r="293" spans="1:2" x14ac:dyDescent="0.25">
      <c r="A293" s="1">
        <v>40667</v>
      </c>
      <c r="B293" s="2">
        <v>3.41</v>
      </c>
    </row>
    <row r="294" spans="1:2" x14ac:dyDescent="0.25">
      <c r="A294" s="1">
        <v>40668</v>
      </c>
      <c r="B294" s="2">
        <v>3.33</v>
      </c>
    </row>
    <row r="295" spans="1:2" x14ac:dyDescent="0.25">
      <c r="A295" s="1">
        <v>40669</v>
      </c>
      <c r="B295" s="2">
        <v>3.45</v>
      </c>
    </row>
    <row r="296" spans="1:2" x14ac:dyDescent="0.25">
      <c r="A296" s="1">
        <v>40670</v>
      </c>
      <c r="B296" s="2">
        <v>3.64</v>
      </c>
    </row>
    <row r="297" spans="1:2" x14ac:dyDescent="0.25">
      <c r="A297" s="1">
        <v>40671</v>
      </c>
      <c r="B297" s="2">
        <v>3.87</v>
      </c>
    </row>
    <row r="298" spans="1:2" x14ac:dyDescent="0.25">
      <c r="A298" s="1">
        <v>40672</v>
      </c>
      <c r="B298" s="2">
        <v>3.8</v>
      </c>
    </row>
    <row r="299" spans="1:2" x14ac:dyDescent="0.25">
      <c r="A299" s="1">
        <v>40673</v>
      </c>
      <c r="B299" s="2">
        <v>5.81</v>
      </c>
    </row>
    <row r="300" spans="1:2" x14ac:dyDescent="0.25">
      <c r="A300" s="1">
        <v>40674</v>
      </c>
      <c r="B300" s="2">
        <v>5.5</v>
      </c>
    </row>
    <row r="301" spans="1:2" x14ac:dyDescent="0.25">
      <c r="A301" s="1">
        <v>40675</v>
      </c>
      <c r="B301" s="2">
        <v>6.3</v>
      </c>
    </row>
    <row r="302" spans="1:2" x14ac:dyDescent="0.25">
      <c r="A302" s="1">
        <v>40676</v>
      </c>
      <c r="B302" s="2">
        <v>8.1999999999999993</v>
      </c>
    </row>
    <row r="303" spans="1:2" x14ac:dyDescent="0.25">
      <c r="A303" s="1">
        <v>40677</v>
      </c>
      <c r="B303" s="2">
        <v>7.2</v>
      </c>
    </row>
    <row r="304" spans="1:2" x14ac:dyDescent="0.25">
      <c r="A304" s="1">
        <v>40678</v>
      </c>
      <c r="B304" s="2">
        <v>6.99</v>
      </c>
    </row>
    <row r="305" spans="1:2" x14ac:dyDescent="0.25">
      <c r="A305" s="1">
        <v>40679</v>
      </c>
      <c r="B305" s="2">
        <v>8.0299999999999994</v>
      </c>
    </row>
    <row r="306" spans="1:2" x14ac:dyDescent="0.25">
      <c r="A306" s="1">
        <v>40680</v>
      </c>
      <c r="B306" s="2">
        <v>7.19</v>
      </c>
    </row>
    <row r="307" spans="1:2" x14ac:dyDescent="0.25">
      <c r="A307" s="1">
        <v>40681</v>
      </c>
      <c r="B307" s="2">
        <v>6.88</v>
      </c>
    </row>
    <row r="308" spans="1:2" x14ac:dyDescent="0.25">
      <c r="A308" s="1">
        <v>40682</v>
      </c>
      <c r="B308" s="2">
        <v>6.81</v>
      </c>
    </row>
    <row r="309" spans="1:2" x14ac:dyDescent="0.25">
      <c r="A309" s="1">
        <v>40683</v>
      </c>
      <c r="B309" s="2">
        <v>5.59</v>
      </c>
    </row>
    <row r="310" spans="1:2" x14ac:dyDescent="0.25">
      <c r="A310" s="1">
        <v>40684</v>
      </c>
      <c r="B310" s="2">
        <v>6.12</v>
      </c>
    </row>
    <row r="311" spans="1:2" x14ac:dyDescent="0.25">
      <c r="A311" s="1">
        <v>40685</v>
      </c>
      <c r="B311" s="2">
        <v>6.69</v>
      </c>
    </row>
    <row r="312" spans="1:2" x14ac:dyDescent="0.25">
      <c r="A312" s="1">
        <v>40686</v>
      </c>
      <c r="B312" s="2">
        <v>7.15</v>
      </c>
    </row>
    <row r="313" spans="1:2" x14ac:dyDescent="0.25">
      <c r="A313" s="1">
        <v>40687</v>
      </c>
      <c r="B313" s="2">
        <v>7.42</v>
      </c>
    </row>
    <row r="314" spans="1:2" x14ac:dyDescent="0.25">
      <c r="A314" s="1">
        <v>40688</v>
      </c>
      <c r="B314" s="2">
        <v>8.4</v>
      </c>
    </row>
    <row r="315" spans="1:2" x14ac:dyDescent="0.25">
      <c r="A315" s="1">
        <v>40689</v>
      </c>
      <c r="B315" s="2">
        <v>8.8000000000000007</v>
      </c>
    </row>
    <row r="316" spans="1:2" x14ac:dyDescent="0.25">
      <c r="A316" s="1">
        <v>40690</v>
      </c>
      <c r="B316" s="2">
        <v>8.5</v>
      </c>
    </row>
    <row r="317" spans="1:2" x14ac:dyDescent="0.25">
      <c r="A317" s="1">
        <v>40691</v>
      </c>
      <c r="B317" s="2">
        <v>8.3000000000000007</v>
      </c>
    </row>
    <row r="318" spans="1:2" x14ac:dyDescent="0.25">
      <c r="A318" s="1">
        <v>40692</v>
      </c>
      <c r="B318" s="2">
        <v>8.43</v>
      </c>
    </row>
    <row r="319" spans="1:2" x14ac:dyDescent="0.25">
      <c r="A319" s="1">
        <v>40693</v>
      </c>
      <c r="B319" s="2">
        <v>8.8000000000000007</v>
      </c>
    </row>
    <row r="320" spans="1:2" x14ac:dyDescent="0.25">
      <c r="A320" s="1">
        <v>40694</v>
      </c>
      <c r="B320" s="2">
        <v>8.74</v>
      </c>
    </row>
    <row r="321" spans="1:2" x14ac:dyDescent="0.25">
      <c r="A321" s="1">
        <v>40695</v>
      </c>
      <c r="B321" s="2">
        <v>9.57</v>
      </c>
    </row>
    <row r="322" spans="1:2" x14ac:dyDescent="0.25">
      <c r="A322" s="1">
        <v>40696</v>
      </c>
      <c r="B322" s="2">
        <v>10.6</v>
      </c>
    </row>
    <row r="323" spans="1:2" x14ac:dyDescent="0.25">
      <c r="A323" s="1">
        <v>40697</v>
      </c>
      <c r="B323" s="2">
        <v>14.29</v>
      </c>
    </row>
    <row r="324" spans="1:2" x14ac:dyDescent="0.25">
      <c r="A324" s="1">
        <v>40698</v>
      </c>
      <c r="B324" s="2">
        <v>18.89</v>
      </c>
    </row>
    <row r="325" spans="1:2" x14ac:dyDescent="0.25">
      <c r="A325" s="1">
        <v>40699</v>
      </c>
      <c r="B325" s="2">
        <v>16.7</v>
      </c>
    </row>
    <row r="326" spans="1:2" x14ac:dyDescent="0.25">
      <c r="A326" s="1">
        <v>40700</v>
      </c>
      <c r="B326" s="2">
        <v>18.55</v>
      </c>
    </row>
    <row r="327" spans="1:2" x14ac:dyDescent="0.25">
      <c r="A327" s="1">
        <v>40701</v>
      </c>
      <c r="B327" s="2">
        <v>23.92</v>
      </c>
    </row>
    <row r="328" spans="1:2" x14ac:dyDescent="0.25">
      <c r="A328" s="1">
        <v>40702</v>
      </c>
      <c r="B328" s="2">
        <v>29.6</v>
      </c>
    </row>
    <row r="329" spans="1:2" x14ac:dyDescent="0.25">
      <c r="A329" s="1">
        <v>40703</v>
      </c>
      <c r="B329" s="2">
        <v>28.92</v>
      </c>
    </row>
    <row r="330" spans="1:2" x14ac:dyDescent="0.25">
      <c r="A330" s="1">
        <v>40704</v>
      </c>
      <c r="B330" s="2">
        <v>23.95</v>
      </c>
    </row>
    <row r="331" spans="1:2" x14ac:dyDescent="0.25">
      <c r="A331" s="1">
        <v>40705</v>
      </c>
      <c r="B331" s="2">
        <v>14.65</v>
      </c>
    </row>
    <row r="332" spans="1:2" x14ac:dyDescent="0.25">
      <c r="A332" s="1">
        <v>40706</v>
      </c>
      <c r="B332" s="2">
        <v>18.55</v>
      </c>
    </row>
    <row r="333" spans="1:2" x14ac:dyDescent="0.25">
      <c r="A333" s="1">
        <v>40707</v>
      </c>
      <c r="B333" s="2">
        <v>19.84</v>
      </c>
    </row>
    <row r="334" spans="1:2" x14ac:dyDescent="0.25">
      <c r="A334" s="1">
        <v>40708</v>
      </c>
      <c r="B334" s="2">
        <v>19.28</v>
      </c>
    </row>
    <row r="335" spans="1:2" x14ac:dyDescent="0.25">
      <c r="A335" s="1">
        <v>40709</v>
      </c>
      <c r="B335" s="2">
        <v>19.489999999999998</v>
      </c>
    </row>
    <row r="336" spans="1:2" x14ac:dyDescent="0.25">
      <c r="A336" s="1">
        <v>40710</v>
      </c>
      <c r="B336" s="2">
        <v>17</v>
      </c>
    </row>
    <row r="337" spans="1:2" x14ac:dyDescent="0.25">
      <c r="A337" s="1">
        <v>40711</v>
      </c>
      <c r="B337" s="2">
        <v>15.68</v>
      </c>
    </row>
    <row r="338" spans="1:2" x14ac:dyDescent="0.25">
      <c r="A338" s="1">
        <v>40712</v>
      </c>
      <c r="B338" s="2">
        <v>16.89</v>
      </c>
    </row>
    <row r="339" spans="1:2" x14ac:dyDescent="0.25">
      <c r="A339" s="1">
        <v>40713</v>
      </c>
      <c r="B339" s="2">
        <v>17.510000000000002</v>
      </c>
    </row>
    <row r="340" spans="1:2" x14ac:dyDescent="0.25">
      <c r="A340" s="1">
        <v>40714</v>
      </c>
      <c r="B340" s="2">
        <v>17.510000000000002</v>
      </c>
    </row>
    <row r="341" spans="1:2" x14ac:dyDescent="0.25">
      <c r="A341" s="1">
        <v>40715</v>
      </c>
      <c r="B341" s="2">
        <v>17.510000000000002</v>
      </c>
    </row>
    <row r="342" spans="1:2" x14ac:dyDescent="0.25">
      <c r="A342" s="1">
        <v>40716</v>
      </c>
      <c r="B342" s="2">
        <v>17.510000000000002</v>
      </c>
    </row>
    <row r="343" spans="1:2" x14ac:dyDescent="0.25">
      <c r="A343" s="1">
        <v>40717</v>
      </c>
      <c r="B343" s="2">
        <v>17.510000000000002</v>
      </c>
    </row>
    <row r="344" spans="1:2" x14ac:dyDescent="0.25">
      <c r="A344" s="1">
        <v>40718</v>
      </c>
      <c r="B344" s="2">
        <v>17.510000000000002</v>
      </c>
    </row>
    <row r="345" spans="1:2" x14ac:dyDescent="0.25">
      <c r="A345" s="1">
        <v>40719</v>
      </c>
      <c r="B345" s="2">
        <v>17.510000000000002</v>
      </c>
    </row>
    <row r="346" spans="1:2" x14ac:dyDescent="0.25">
      <c r="A346" s="1">
        <v>40720</v>
      </c>
      <c r="B346" s="2">
        <v>16.45</v>
      </c>
    </row>
    <row r="347" spans="1:2" x14ac:dyDescent="0.25">
      <c r="A347" s="1">
        <v>40721</v>
      </c>
      <c r="B347" s="2">
        <v>16.75</v>
      </c>
    </row>
    <row r="348" spans="1:2" x14ac:dyDescent="0.25">
      <c r="A348" s="1">
        <v>40722</v>
      </c>
      <c r="B348" s="2">
        <v>16.95</v>
      </c>
    </row>
    <row r="349" spans="1:2" x14ac:dyDescent="0.25">
      <c r="A349" s="1">
        <v>40723</v>
      </c>
      <c r="B349" s="2">
        <v>16.850000000000001</v>
      </c>
    </row>
    <row r="350" spans="1:2" x14ac:dyDescent="0.25">
      <c r="A350" s="1">
        <v>40724</v>
      </c>
      <c r="B350" s="2">
        <v>16.100000000000001</v>
      </c>
    </row>
    <row r="351" spans="1:2" x14ac:dyDescent="0.25">
      <c r="A351" s="1">
        <v>40725</v>
      </c>
      <c r="B351" s="2">
        <v>15.4</v>
      </c>
    </row>
    <row r="352" spans="1:2" x14ac:dyDescent="0.25">
      <c r="A352" s="1">
        <v>40726</v>
      </c>
      <c r="B352" s="2">
        <v>15.4</v>
      </c>
    </row>
    <row r="353" spans="1:2" x14ac:dyDescent="0.25">
      <c r="A353" s="1">
        <v>40727</v>
      </c>
      <c r="B353" s="2">
        <v>15.44</v>
      </c>
    </row>
    <row r="354" spans="1:2" x14ac:dyDescent="0.25">
      <c r="A354" s="1">
        <v>40728</v>
      </c>
      <c r="B354" s="2">
        <v>13.86</v>
      </c>
    </row>
    <row r="355" spans="1:2" x14ac:dyDescent="0.25">
      <c r="A355" s="1">
        <v>40729</v>
      </c>
      <c r="B355" s="2">
        <v>12.91</v>
      </c>
    </row>
    <row r="356" spans="1:2" x14ac:dyDescent="0.25">
      <c r="A356" s="1">
        <v>40730</v>
      </c>
      <c r="B356" s="2">
        <v>14.78</v>
      </c>
    </row>
    <row r="357" spans="1:2" x14ac:dyDescent="0.25">
      <c r="A357" s="1">
        <v>40731</v>
      </c>
      <c r="B357" s="2">
        <v>14.78</v>
      </c>
    </row>
    <row r="358" spans="1:2" x14ac:dyDescent="0.25">
      <c r="A358" s="1">
        <v>40732</v>
      </c>
      <c r="B358" s="2">
        <v>14.31</v>
      </c>
    </row>
    <row r="359" spans="1:2" x14ac:dyDescent="0.25">
      <c r="A359" s="1">
        <v>40733</v>
      </c>
      <c r="B359" s="2">
        <v>14.38</v>
      </c>
    </row>
    <row r="360" spans="1:2" x14ac:dyDescent="0.25">
      <c r="A360" s="1">
        <v>40734</v>
      </c>
      <c r="B360" s="2">
        <v>14.9</v>
      </c>
    </row>
    <row r="361" spans="1:2" x14ac:dyDescent="0.25">
      <c r="A361" s="1">
        <v>40735</v>
      </c>
      <c r="B361" s="2">
        <v>14.21</v>
      </c>
    </row>
    <row r="362" spans="1:2" x14ac:dyDescent="0.25">
      <c r="A362" s="1">
        <v>40736</v>
      </c>
      <c r="B362" s="2">
        <v>14.01</v>
      </c>
    </row>
    <row r="363" spans="1:2" x14ac:dyDescent="0.25">
      <c r="A363" s="1">
        <v>40737</v>
      </c>
      <c r="B363" s="2">
        <v>13.95</v>
      </c>
    </row>
    <row r="364" spans="1:2" x14ac:dyDescent="0.25">
      <c r="A364" s="1">
        <v>40738</v>
      </c>
      <c r="B364" s="2">
        <v>13.99</v>
      </c>
    </row>
    <row r="365" spans="1:2" x14ac:dyDescent="0.25">
      <c r="A365" s="1">
        <v>40739</v>
      </c>
      <c r="B365" s="2">
        <v>13.81</v>
      </c>
    </row>
    <row r="366" spans="1:2" x14ac:dyDescent="0.25">
      <c r="A366" s="1">
        <v>40740</v>
      </c>
      <c r="B366" s="2">
        <v>13.72</v>
      </c>
    </row>
    <row r="367" spans="1:2" x14ac:dyDescent="0.25">
      <c r="A367" s="1">
        <v>40741</v>
      </c>
      <c r="B367" s="2">
        <v>13.16</v>
      </c>
    </row>
    <row r="368" spans="1:2" x14ac:dyDescent="0.25">
      <c r="A368" s="1">
        <v>40742</v>
      </c>
      <c r="B368" s="2">
        <v>13.48</v>
      </c>
    </row>
    <row r="369" spans="1:2" x14ac:dyDescent="0.25">
      <c r="A369" s="1">
        <v>40743</v>
      </c>
      <c r="B369" s="2">
        <v>13.85</v>
      </c>
    </row>
    <row r="370" spans="1:2" x14ac:dyDescent="0.25">
      <c r="A370" s="1">
        <v>40744</v>
      </c>
      <c r="B370" s="2">
        <v>13.69</v>
      </c>
    </row>
    <row r="371" spans="1:2" x14ac:dyDescent="0.25">
      <c r="A371" s="1">
        <v>40745</v>
      </c>
      <c r="B371" s="2">
        <v>13.61</v>
      </c>
    </row>
    <row r="372" spans="1:2" x14ac:dyDescent="0.25">
      <c r="A372" s="1">
        <v>40746</v>
      </c>
      <c r="B372" s="2">
        <v>13.7</v>
      </c>
    </row>
    <row r="373" spans="1:2" x14ac:dyDescent="0.25">
      <c r="A373" s="1">
        <v>40747</v>
      </c>
      <c r="B373" s="2">
        <v>13.68</v>
      </c>
    </row>
    <row r="374" spans="1:2" x14ac:dyDescent="0.25">
      <c r="A374" s="1">
        <v>40748</v>
      </c>
      <c r="B374" s="2">
        <v>13.98</v>
      </c>
    </row>
    <row r="375" spans="1:2" x14ac:dyDescent="0.25">
      <c r="A375" s="1">
        <v>40749</v>
      </c>
      <c r="B375" s="2">
        <v>14.05</v>
      </c>
    </row>
    <row r="376" spans="1:2" x14ac:dyDescent="0.25">
      <c r="A376" s="1">
        <v>40750</v>
      </c>
      <c r="B376" s="2">
        <v>13.88</v>
      </c>
    </row>
    <row r="377" spans="1:2" x14ac:dyDescent="0.25">
      <c r="A377" s="1">
        <v>40751</v>
      </c>
      <c r="B377" s="2">
        <v>13.94</v>
      </c>
    </row>
    <row r="378" spans="1:2" x14ac:dyDescent="0.25">
      <c r="A378" s="1">
        <v>40752</v>
      </c>
      <c r="B378" s="2">
        <v>13.49</v>
      </c>
    </row>
    <row r="379" spans="1:2" x14ac:dyDescent="0.25">
      <c r="A379" s="1">
        <v>40753</v>
      </c>
      <c r="B379" s="2">
        <v>13.5</v>
      </c>
    </row>
    <row r="380" spans="1:2" x14ac:dyDescent="0.25">
      <c r="A380" s="1">
        <v>40754</v>
      </c>
      <c r="B380" s="2">
        <v>13.53</v>
      </c>
    </row>
    <row r="381" spans="1:2" x14ac:dyDescent="0.25">
      <c r="A381" s="1">
        <v>40755</v>
      </c>
      <c r="B381" s="2">
        <v>13.35</v>
      </c>
    </row>
    <row r="382" spans="1:2" x14ac:dyDescent="0.25">
      <c r="A382" s="1">
        <v>40756</v>
      </c>
      <c r="B382" s="2">
        <v>13.09</v>
      </c>
    </row>
    <row r="383" spans="1:2" x14ac:dyDescent="0.25">
      <c r="A383" s="1">
        <v>40757</v>
      </c>
      <c r="B383" s="2">
        <v>12.05</v>
      </c>
    </row>
    <row r="384" spans="1:2" x14ac:dyDescent="0.25">
      <c r="A384" s="1">
        <v>40758</v>
      </c>
      <c r="B384" s="2">
        <v>9.26</v>
      </c>
    </row>
    <row r="385" spans="1:2" x14ac:dyDescent="0.25">
      <c r="A385" s="1">
        <v>40759</v>
      </c>
      <c r="B385" s="2">
        <v>10.75</v>
      </c>
    </row>
    <row r="386" spans="1:2" x14ac:dyDescent="0.25">
      <c r="A386" s="1">
        <v>40760</v>
      </c>
      <c r="B386" s="2">
        <v>9.8000000000000007</v>
      </c>
    </row>
    <row r="387" spans="1:2" x14ac:dyDescent="0.25">
      <c r="A387" s="1">
        <v>40761</v>
      </c>
      <c r="B387" s="2">
        <v>6.55</v>
      </c>
    </row>
    <row r="388" spans="1:2" x14ac:dyDescent="0.25">
      <c r="A388" s="1">
        <v>40762</v>
      </c>
      <c r="B388" s="2">
        <v>7.9</v>
      </c>
    </row>
    <row r="389" spans="1:2" x14ac:dyDescent="0.25">
      <c r="A389" s="1">
        <v>40763</v>
      </c>
      <c r="B389" s="2">
        <v>7.8</v>
      </c>
    </row>
    <row r="390" spans="1:2" x14ac:dyDescent="0.25">
      <c r="A390" s="1">
        <v>40764</v>
      </c>
      <c r="B390" s="2">
        <v>9.99</v>
      </c>
    </row>
    <row r="391" spans="1:2" x14ac:dyDescent="0.25">
      <c r="A391" s="1">
        <v>40765</v>
      </c>
      <c r="B391" s="2">
        <v>9.98</v>
      </c>
    </row>
    <row r="392" spans="1:2" x14ac:dyDescent="0.25">
      <c r="A392" s="1">
        <v>40766</v>
      </c>
      <c r="B392" s="2">
        <v>9.4600000000000009</v>
      </c>
    </row>
    <row r="393" spans="1:2" x14ac:dyDescent="0.25">
      <c r="A393" s="1">
        <v>40767</v>
      </c>
      <c r="B393" s="2">
        <v>9.4600000000000009</v>
      </c>
    </row>
    <row r="394" spans="1:2" x14ac:dyDescent="0.25">
      <c r="A394" s="1">
        <v>40768</v>
      </c>
      <c r="B394" s="2">
        <v>10.130000000000001</v>
      </c>
    </row>
    <row r="395" spans="1:2" x14ac:dyDescent="0.25">
      <c r="A395" s="1">
        <v>40769</v>
      </c>
      <c r="B395" s="2">
        <v>10.8</v>
      </c>
    </row>
    <row r="396" spans="1:2" x14ac:dyDescent="0.25">
      <c r="A396" s="1">
        <v>40770</v>
      </c>
      <c r="B396" s="2">
        <v>11.15</v>
      </c>
    </row>
    <row r="397" spans="1:2" x14ac:dyDescent="0.25">
      <c r="A397" s="1">
        <v>40771</v>
      </c>
      <c r="B397" s="2">
        <v>10.96</v>
      </c>
    </row>
    <row r="398" spans="1:2" x14ac:dyDescent="0.25">
      <c r="A398" s="1">
        <v>40772</v>
      </c>
      <c r="B398" s="2">
        <v>10.95</v>
      </c>
    </row>
    <row r="399" spans="1:2" x14ac:dyDescent="0.25">
      <c r="A399" s="1">
        <v>40773</v>
      </c>
      <c r="B399" s="2">
        <v>10.83</v>
      </c>
    </row>
    <row r="400" spans="1:2" x14ac:dyDescent="0.25">
      <c r="A400" s="1">
        <v>40774</v>
      </c>
      <c r="B400" s="2">
        <v>11.65</v>
      </c>
    </row>
    <row r="401" spans="1:2" x14ac:dyDescent="0.25">
      <c r="A401" s="1">
        <v>40775</v>
      </c>
      <c r="B401" s="2">
        <v>11.45</v>
      </c>
    </row>
    <row r="402" spans="1:2" x14ac:dyDescent="0.25">
      <c r="A402" s="1">
        <v>40776</v>
      </c>
      <c r="B402" s="2">
        <v>11.31</v>
      </c>
    </row>
    <row r="403" spans="1:2" x14ac:dyDescent="0.25">
      <c r="A403" s="1">
        <v>40777</v>
      </c>
      <c r="B403" s="2">
        <v>10.9</v>
      </c>
    </row>
    <row r="404" spans="1:2" x14ac:dyDescent="0.25">
      <c r="A404" s="1">
        <v>40778</v>
      </c>
      <c r="B404" s="2">
        <v>10.94</v>
      </c>
    </row>
    <row r="405" spans="1:2" x14ac:dyDescent="0.25">
      <c r="A405" s="1">
        <v>40779</v>
      </c>
      <c r="B405" s="2">
        <v>10.85</v>
      </c>
    </row>
    <row r="406" spans="1:2" x14ac:dyDescent="0.25">
      <c r="A406" s="1">
        <v>40780</v>
      </c>
      <c r="B406" s="2">
        <v>9.66</v>
      </c>
    </row>
    <row r="407" spans="1:2" x14ac:dyDescent="0.25">
      <c r="A407" s="1">
        <v>40781</v>
      </c>
      <c r="B407" s="2">
        <v>8.18</v>
      </c>
    </row>
    <row r="408" spans="1:2" x14ac:dyDescent="0.25">
      <c r="A408" s="1">
        <v>40782</v>
      </c>
      <c r="B408" s="2">
        <v>8.59</v>
      </c>
    </row>
    <row r="409" spans="1:2" x14ac:dyDescent="0.25">
      <c r="A409" s="1">
        <v>40783</v>
      </c>
      <c r="B409" s="2">
        <v>9.07</v>
      </c>
    </row>
    <row r="410" spans="1:2" x14ac:dyDescent="0.25">
      <c r="A410" s="1">
        <v>40784</v>
      </c>
      <c r="B410" s="2">
        <v>8.9700000000000006</v>
      </c>
    </row>
    <row r="411" spans="1:2" x14ac:dyDescent="0.25">
      <c r="A411" s="1">
        <v>40785</v>
      </c>
      <c r="B411" s="2">
        <v>8.7899999999999991</v>
      </c>
    </row>
    <row r="412" spans="1:2" x14ac:dyDescent="0.25">
      <c r="A412" s="1">
        <v>40786</v>
      </c>
      <c r="B412" s="2">
        <v>8.1999999999999993</v>
      </c>
    </row>
    <row r="413" spans="1:2" x14ac:dyDescent="0.25">
      <c r="A413" s="1">
        <v>40787</v>
      </c>
      <c r="B413" s="2">
        <v>8.2100000000000009</v>
      </c>
    </row>
    <row r="414" spans="1:2" x14ac:dyDescent="0.25">
      <c r="A414" s="1">
        <v>40788</v>
      </c>
      <c r="B414" s="2">
        <v>8.64</v>
      </c>
    </row>
    <row r="415" spans="1:2" x14ac:dyDescent="0.25">
      <c r="A415" s="1">
        <v>40789</v>
      </c>
      <c r="B415" s="2">
        <v>8.48</v>
      </c>
    </row>
    <row r="416" spans="1:2" x14ac:dyDescent="0.25">
      <c r="A416" s="1">
        <v>40790</v>
      </c>
      <c r="B416" s="2">
        <v>8.18</v>
      </c>
    </row>
    <row r="417" spans="1:2" x14ac:dyDescent="0.25">
      <c r="A417" s="1">
        <v>40791</v>
      </c>
      <c r="B417" s="2">
        <v>7.61</v>
      </c>
    </row>
    <row r="418" spans="1:2" x14ac:dyDescent="0.25">
      <c r="A418" s="1">
        <v>40792</v>
      </c>
      <c r="B418" s="2">
        <v>6.86</v>
      </c>
    </row>
    <row r="419" spans="1:2" x14ac:dyDescent="0.25">
      <c r="A419" s="1">
        <v>40793</v>
      </c>
      <c r="B419" s="2">
        <v>7.19</v>
      </c>
    </row>
    <row r="420" spans="1:2" x14ac:dyDescent="0.25">
      <c r="A420" s="1">
        <v>40794</v>
      </c>
      <c r="B420" s="2">
        <v>6.53</v>
      </c>
    </row>
    <row r="421" spans="1:2" x14ac:dyDescent="0.25">
      <c r="A421" s="1">
        <v>40795</v>
      </c>
      <c r="B421" s="2">
        <v>5.03</v>
      </c>
    </row>
    <row r="422" spans="1:2" x14ac:dyDescent="0.25">
      <c r="A422" s="1">
        <v>40796</v>
      </c>
      <c r="B422" s="2">
        <v>4.7699999999999996</v>
      </c>
    </row>
    <row r="423" spans="1:2" x14ac:dyDescent="0.25">
      <c r="A423" s="1">
        <v>40797</v>
      </c>
      <c r="B423" s="2">
        <v>5.86</v>
      </c>
    </row>
    <row r="424" spans="1:2" x14ac:dyDescent="0.25">
      <c r="A424" s="1">
        <v>40798</v>
      </c>
      <c r="B424" s="2">
        <v>6.08</v>
      </c>
    </row>
    <row r="425" spans="1:2" x14ac:dyDescent="0.25">
      <c r="A425" s="1">
        <v>40799</v>
      </c>
      <c r="B425" s="2">
        <v>5.8</v>
      </c>
    </row>
    <row r="426" spans="1:2" x14ac:dyDescent="0.25">
      <c r="A426" s="1">
        <v>40800</v>
      </c>
      <c r="B426" s="2">
        <v>5.62</v>
      </c>
    </row>
    <row r="427" spans="1:2" x14ac:dyDescent="0.25">
      <c r="A427" s="1">
        <v>40801</v>
      </c>
      <c r="B427" s="2">
        <v>4.84</v>
      </c>
    </row>
    <row r="428" spans="1:2" x14ac:dyDescent="0.25">
      <c r="A428" s="1">
        <v>40802</v>
      </c>
      <c r="B428" s="2">
        <v>4.82</v>
      </c>
    </row>
    <row r="429" spans="1:2" x14ac:dyDescent="0.25">
      <c r="A429" s="1">
        <v>40803</v>
      </c>
      <c r="B429" s="2">
        <v>4.7699999999999996</v>
      </c>
    </row>
    <row r="430" spans="1:2" x14ac:dyDescent="0.25">
      <c r="A430" s="1">
        <v>40804</v>
      </c>
      <c r="B430" s="2">
        <v>5.2</v>
      </c>
    </row>
    <row r="431" spans="1:2" x14ac:dyDescent="0.25">
      <c r="A431" s="1">
        <v>40805</v>
      </c>
      <c r="B431" s="2">
        <v>5.46</v>
      </c>
    </row>
    <row r="432" spans="1:2" x14ac:dyDescent="0.25">
      <c r="A432" s="1">
        <v>40806</v>
      </c>
      <c r="B432" s="2">
        <v>6.11</v>
      </c>
    </row>
    <row r="433" spans="1:2" x14ac:dyDescent="0.25">
      <c r="A433" s="1">
        <v>40807</v>
      </c>
      <c r="B433" s="2">
        <v>5.61</v>
      </c>
    </row>
    <row r="434" spans="1:2" x14ac:dyDescent="0.25">
      <c r="A434" s="1">
        <v>40808</v>
      </c>
      <c r="B434" s="2">
        <v>5.43</v>
      </c>
    </row>
    <row r="435" spans="1:2" x14ac:dyDescent="0.25">
      <c r="A435" s="1">
        <v>40809</v>
      </c>
      <c r="B435" s="2">
        <v>5.55</v>
      </c>
    </row>
    <row r="436" spans="1:2" x14ac:dyDescent="0.25">
      <c r="A436" s="1">
        <v>40810</v>
      </c>
      <c r="B436" s="2">
        <v>5.47</v>
      </c>
    </row>
    <row r="437" spans="1:2" x14ac:dyDescent="0.25">
      <c r="A437" s="1">
        <v>40811</v>
      </c>
      <c r="B437" s="2">
        <v>5.33</v>
      </c>
    </row>
    <row r="438" spans="1:2" x14ac:dyDescent="0.25">
      <c r="A438" s="1">
        <v>40812</v>
      </c>
      <c r="B438" s="2">
        <v>4.87</v>
      </c>
    </row>
    <row r="439" spans="1:2" x14ac:dyDescent="0.25">
      <c r="A439" s="1">
        <v>40813</v>
      </c>
      <c r="B439" s="2">
        <v>4.92</v>
      </c>
    </row>
    <row r="440" spans="1:2" x14ac:dyDescent="0.25">
      <c r="A440" s="1">
        <v>40814</v>
      </c>
      <c r="B440" s="2">
        <v>4.7699999999999996</v>
      </c>
    </row>
    <row r="441" spans="1:2" x14ac:dyDescent="0.25">
      <c r="A441" s="1">
        <v>40815</v>
      </c>
      <c r="B441" s="2">
        <v>4.78</v>
      </c>
    </row>
    <row r="442" spans="1:2" x14ac:dyDescent="0.25">
      <c r="A442" s="1">
        <v>40816</v>
      </c>
      <c r="B442" s="2">
        <v>5.14</v>
      </c>
    </row>
    <row r="443" spans="1:2" x14ac:dyDescent="0.25">
      <c r="A443" s="1">
        <v>40817</v>
      </c>
      <c r="B443" s="2">
        <v>5.03</v>
      </c>
    </row>
    <row r="444" spans="1:2" x14ac:dyDescent="0.25">
      <c r="A444" s="1">
        <v>40818</v>
      </c>
      <c r="B444" s="2">
        <v>5.03</v>
      </c>
    </row>
    <row r="445" spans="1:2" x14ac:dyDescent="0.25">
      <c r="A445" s="1">
        <v>40819</v>
      </c>
      <c r="B445" s="2">
        <v>5.0199999999999996</v>
      </c>
    </row>
    <row r="446" spans="1:2" x14ac:dyDescent="0.25">
      <c r="A446" s="1">
        <v>40820</v>
      </c>
      <c r="B446" s="2">
        <v>4.96</v>
      </c>
    </row>
    <row r="447" spans="1:2" x14ac:dyDescent="0.25">
      <c r="A447" s="1">
        <v>40821</v>
      </c>
      <c r="B447" s="2">
        <v>4.87</v>
      </c>
    </row>
    <row r="448" spans="1:2" x14ac:dyDescent="0.25">
      <c r="A448" s="1">
        <v>40822</v>
      </c>
      <c r="B448" s="2">
        <v>4.7300000000000004</v>
      </c>
    </row>
    <row r="449" spans="1:2" x14ac:dyDescent="0.25">
      <c r="A449" s="1">
        <v>40823</v>
      </c>
      <c r="B449" s="2">
        <v>4.2699999999999996</v>
      </c>
    </row>
    <row r="450" spans="1:2" x14ac:dyDescent="0.25">
      <c r="A450" s="1">
        <v>40824</v>
      </c>
      <c r="B450" s="2">
        <v>4.01</v>
      </c>
    </row>
    <row r="451" spans="1:2" x14ac:dyDescent="0.25">
      <c r="A451" s="1">
        <v>40825</v>
      </c>
      <c r="B451" s="2">
        <v>4.0999999999999996</v>
      </c>
    </row>
    <row r="452" spans="1:2" x14ac:dyDescent="0.25">
      <c r="A452" s="1">
        <v>40826</v>
      </c>
      <c r="B452" s="2">
        <v>4.0999999999999996</v>
      </c>
    </row>
    <row r="453" spans="1:2" x14ac:dyDescent="0.25">
      <c r="A453" s="1">
        <v>40827</v>
      </c>
      <c r="B453" s="2">
        <v>3.93</v>
      </c>
    </row>
    <row r="454" spans="1:2" x14ac:dyDescent="0.25">
      <c r="A454" s="1">
        <v>40828</v>
      </c>
      <c r="B454" s="2">
        <v>4.1500000000000004</v>
      </c>
    </row>
    <row r="455" spans="1:2" x14ac:dyDescent="0.25">
      <c r="A455" s="1">
        <v>40829</v>
      </c>
      <c r="B455" s="2">
        <v>4.05</v>
      </c>
    </row>
    <row r="456" spans="1:2" x14ac:dyDescent="0.25">
      <c r="A456" s="1">
        <v>40830</v>
      </c>
      <c r="B456" s="2">
        <v>3.99</v>
      </c>
    </row>
    <row r="457" spans="1:2" x14ac:dyDescent="0.25">
      <c r="A457" s="1">
        <v>40831</v>
      </c>
      <c r="B457" s="2">
        <v>3.84</v>
      </c>
    </row>
    <row r="458" spans="1:2" x14ac:dyDescent="0.25">
      <c r="A458" s="1">
        <v>40832</v>
      </c>
      <c r="B458" s="2">
        <v>3.56</v>
      </c>
    </row>
    <row r="459" spans="1:2" x14ac:dyDescent="0.25">
      <c r="A459" s="1">
        <v>40833</v>
      </c>
      <c r="B459" s="2">
        <v>2.56</v>
      </c>
    </row>
    <row r="460" spans="1:2" x14ac:dyDescent="0.25">
      <c r="A460" s="1">
        <v>40834</v>
      </c>
      <c r="B460" s="2">
        <v>2.42</v>
      </c>
    </row>
    <row r="461" spans="1:2" x14ac:dyDescent="0.25">
      <c r="A461" s="1">
        <v>40835</v>
      </c>
      <c r="B461" s="2">
        <v>2.27</v>
      </c>
    </row>
    <row r="462" spans="1:2" x14ac:dyDescent="0.25">
      <c r="A462" s="1">
        <v>40836</v>
      </c>
      <c r="B462" s="2">
        <v>2.35</v>
      </c>
    </row>
    <row r="463" spans="1:2" x14ac:dyDescent="0.25">
      <c r="A463" s="1">
        <v>40837</v>
      </c>
      <c r="B463" s="2">
        <v>2.57</v>
      </c>
    </row>
    <row r="464" spans="1:2" x14ac:dyDescent="0.25">
      <c r="A464" s="1">
        <v>40838</v>
      </c>
      <c r="B464" s="2">
        <v>3.16</v>
      </c>
    </row>
    <row r="465" spans="1:2" x14ac:dyDescent="0.25">
      <c r="A465" s="1">
        <v>40839</v>
      </c>
      <c r="B465" s="2">
        <v>3.17</v>
      </c>
    </row>
    <row r="466" spans="1:2" x14ac:dyDescent="0.25">
      <c r="A466" s="1">
        <v>40840</v>
      </c>
      <c r="B466" s="2">
        <v>2.5499999999999998</v>
      </c>
    </row>
    <row r="467" spans="1:2" x14ac:dyDescent="0.25">
      <c r="A467" s="1">
        <v>40841</v>
      </c>
      <c r="B467" s="2">
        <v>2.77</v>
      </c>
    </row>
    <row r="468" spans="1:2" x14ac:dyDescent="0.25">
      <c r="A468" s="1">
        <v>40842</v>
      </c>
      <c r="B468" s="2">
        <v>2.77</v>
      </c>
    </row>
    <row r="469" spans="1:2" x14ac:dyDescent="0.25">
      <c r="A469" s="1">
        <v>40843</v>
      </c>
      <c r="B469" s="2">
        <v>3.04</v>
      </c>
    </row>
    <row r="470" spans="1:2" x14ac:dyDescent="0.25">
      <c r="A470" s="1">
        <v>40844</v>
      </c>
      <c r="B470" s="2">
        <v>3.19</v>
      </c>
    </row>
    <row r="471" spans="1:2" x14ac:dyDescent="0.25">
      <c r="A471" s="1">
        <v>40845</v>
      </c>
      <c r="B471" s="2">
        <v>3.58</v>
      </c>
    </row>
    <row r="472" spans="1:2" x14ac:dyDescent="0.25">
      <c r="A472" s="1">
        <v>40846</v>
      </c>
      <c r="B472" s="2">
        <v>3.27</v>
      </c>
    </row>
    <row r="473" spans="1:2" x14ac:dyDescent="0.25">
      <c r="A473" s="1">
        <v>40847</v>
      </c>
      <c r="B473" s="2">
        <v>3.25</v>
      </c>
    </row>
    <row r="474" spans="1:2" x14ac:dyDescent="0.25">
      <c r="A474" s="1">
        <v>40848</v>
      </c>
      <c r="B474" s="2">
        <v>3.15</v>
      </c>
    </row>
    <row r="475" spans="1:2" x14ac:dyDescent="0.25">
      <c r="A475" s="1">
        <v>40849</v>
      </c>
      <c r="B475" s="2">
        <v>3.25</v>
      </c>
    </row>
    <row r="476" spans="1:2" x14ac:dyDescent="0.25">
      <c r="A476" s="1">
        <v>40850</v>
      </c>
      <c r="B476" s="2">
        <v>3.15</v>
      </c>
    </row>
    <row r="477" spans="1:2" x14ac:dyDescent="0.25">
      <c r="A477" s="1">
        <v>40851</v>
      </c>
      <c r="B477" s="2">
        <v>3.11</v>
      </c>
    </row>
    <row r="478" spans="1:2" x14ac:dyDescent="0.25">
      <c r="A478" s="1">
        <v>40852</v>
      </c>
      <c r="B478" s="2">
        <v>2.97</v>
      </c>
    </row>
    <row r="479" spans="1:2" x14ac:dyDescent="0.25">
      <c r="A479" s="1">
        <v>40853</v>
      </c>
      <c r="B479" s="2">
        <v>2.96</v>
      </c>
    </row>
    <row r="480" spans="1:2" x14ac:dyDescent="0.25">
      <c r="A480" s="1">
        <v>40854</v>
      </c>
      <c r="B480" s="2">
        <v>3.01</v>
      </c>
    </row>
    <row r="481" spans="1:2" x14ac:dyDescent="0.25">
      <c r="A481" s="1">
        <v>40855</v>
      </c>
      <c r="B481" s="2">
        <v>3.04</v>
      </c>
    </row>
    <row r="482" spans="1:2" x14ac:dyDescent="0.25">
      <c r="A482" s="1">
        <v>40856</v>
      </c>
      <c r="B482" s="2">
        <v>2.95</v>
      </c>
    </row>
    <row r="483" spans="1:2" x14ac:dyDescent="0.25">
      <c r="A483" s="1">
        <v>40857</v>
      </c>
      <c r="B483" s="2">
        <v>2.84</v>
      </c>
    </row>
    <row r="484" spans="1:2" x14ac:dyDescent="0.25">
      <c r="A484" s="1">
        <v>40858</v>
      </c>
      <c r="B484" s="2">
        <v>3.08</v>
      </c>
    </row>
    <row r="485" spans="1:2" x14ac:dyDescent="0.25">
      <c r="A485" s="1">
        <v>40859</v>
      </c>
      <c r="B485" s="2">
        <v>3.03</v>
      </c>
    </row>
    <row r="486" spans="1:2" x14ac:dyDescent="0.25">
      <c r="A486" s="1">
        <v>40860</v>
      </c>
      <c r="B486" s="2">
        <v>3</v>
      </c>
    </row>
    <row r="487" spans="1:2" x14ac:dyDescent="0.25">
      <c r="A487" s="1">
        <v>40861</v>
      </c>
      <c r="B487" s="2">
        <v>2.2200000000000002</v>
      </c>
    </row>
    <row r="488" spans="1:2" x14ac:dyDescent="0.25">
      <c r="A488" s="1">
        <v>40862</v>
      </c>
      <c r="B488" s="2">
        <v>2.33</v>
      </c>
    </row>
    <row r="489" spans="1:2" x14ac:dyDescent="0.25">
      <c r="A489" s="1">
        <v>40863</v>
      </c>
      <c r="B489" s="2">
        <v>2.56</v>
      </c>
    </row>
    <row r="490" spans="1:2" x14ac:dyDescent="0.25">
      <c r="A490" s="1">
        <v>40864</v>
      </c>
      <c r="B490" s="2">
        <v>2.25</v>
      </c>
    </row>
    <row r="491" spans="1:2" x14ac:dyDescent="0.25">
      <c r="A491" s="1">
        <v>40865</v>
      </c>
      <c r="B491" s="2">
        <v>2.0499999999999998</v>
      </c>
    </row>
    <row r="492" spans="1:2" x14ac:dyDescent="0.25">
      <c r="A492" s="1">
        <v>40866</v>
      </c>
      <c r="B492" s="2">
        <v>2.2000000000000002</v>
      </c>
    </row>
    <row r="493" spans="1:2" x14ac:dyDescent="0.25">
      <c r="A493" s="1">
        <v>40867</v>
      </c>
      <c r="B493" s="2">
        <v>2.2000000000000002</v>
      </c>
    </row>
    <row r="494" spans="1:2" x14ac:dyDescent="0.25">
      <c r="A494" s="1">
        <v>40868</v>
      </c>
      <c r="B494" s="2">
        <v>2.29</v>
      </c>
    </row>
    <row r="495" spans="1:2" x14ac:dyDescent="0.25">
      <c r="A495" s="1">
        <v>40869</v>
      </c>
      <c r="B495" s="2">
        <v>2.33</v>
      </c>
    </row>
    <row r="496" spans="1:2" x14ac:dyDescent="0.25">
      <c r="A496" s="1">
        <v>40870</v>
      </c>
      <c r="B496" s="2">
        <v>2.33</v>
      </c>
    </row>
    <row r="497" spans="1:2" x14ac:dyDescent="0.25">
      <c r="A497" s="1">
        <v>40871</v>
      </c>
      <c r="B497" s="2">
        <v>2.4300000000000002</v>
      </c>
    </row>
    <row r="498" spans="1:2" x14ac:dyDescent="0.25">
      <c r="A498" s="1">
        <v>40872</v>
      </c>
      <c r="B498" s="2">
        <v>2.5099999999999998</v>
      </c>
    </row>
    <row r="499" spans="1:2" x14ac:dyDescent="0.25">
      <c r="A499" s="1">
        <v>40873</v>
      </c>
      <c r="B499" s="2">
        <v>2.4700000000000002</v>
      </c>
    </row>
    <row r="500" spans="1:2" x14ac:dyDescent="0.25">
      <c r="A500" s="1">
        <v>40874</v>
      </c>
      <c r="B500" s="2">
        <v>2.48</v>
      </c>
    </row>
    <row r="501" spans="1:2" x14ac:dyDescent="0.25">
      <c r="A501" s="1">
        <v>40875</v>
      </c>
      <c r="B501" s="2">
        <v>2.5499999999999998</v>
      </c>
    </row>
    <row r="502" spans="1:2" x14ac:dyDescent="0.25">
      <c r="A502" s="1">
        <v>40876</v>
      </c>
      <c r="B502" s="2">
        <v>2.75</v>
      </c>
    </row>
    <row r="503" spans="1:2" x14ac:dyDescent="0.25">
      <c r="A503" s="1">
        <v>40877</v>
      </c>
      <c r="B503" s="2">
        <v>2.97</v>
      </c>
    </row>
    <row r="504" spans="1:2" x14ac:dyDescent="0.25">
      <c r="A504" s="1">
        <v>40878</v>
      </c>
      <c r="B504" s="2">
        <v>3.06</v>
      </c>
    </row>
    <row r="505" spans="1:2" x14ac:dyDescent="0.25">
      <c r="A505" s="1">
        <v>40879</v>
      </c>
      <c r="B505" s="2">
        <v>3.12</v>
      </c>
    </row>
    <row r="506" spans="1:2" x14ac:dyDescent="0.25">
      <c r="A506" s="1">
        <v>40880</v>
      </c>
      <c r="B506" s="2">
        <v>2.79</v>
      </c>
    </row>
    <row r="507" spans="1:2" x14ac:dyDescent="0.25">
      <c r="A507" s="1">
        <v>40881</v>
      </c>
      <c r="B507" s="2">
        <v>2.83</v>
      </c>
    </row>
    <row r="508" spans="1:2" x14ac:dyDescent="0.25">
      <c r="A508" s="1">
        <v>40882</v>
      </c>
      <c r="B508" s="2">
        <v>2.88</v>
      </c>
    </row>
    <row r="509" spans="1:2" x14ac:dyDescent="0.25">
      <c r="A509" s="1">
        <v>40883</v>
      </c>
      <c r="B509" s="2">
        <v>3.03</v>
      </c>
    </row>
    <row r="510" spans="1:2" x14ac:dyDescent="0.25">
      <c r="A510" s="1">
        <v>40884</v>
      </c>
      <c r="B510" s="2">
        <v>2.99</v>
      </c>
    </row>
    <row r="511" spans="1:2" x14ac:dyDescent="0.25">
      <c r="A511" s="1">
        <v>40885</v>
      </c>
      <c r="B511" s="2">
        <v>2.98</v>
      </c>
    </row>
    <row r="512" spans="1:2" x14ac:dyDescent="0.25">
      <c r="A512" s="1">
        <v>40886</v>
      </c>
      <c r="B512" s="2">
        <v>2.97</v>
      </c>
    </row>
    <row r="513" spans="1:2" x14ac:dyDescent="0.25">
      <c r="A513" s="1">
        <v>40887</v>
      </c>
      <c r="B513" s="2">
        <v>3.05</v>
      </c>
    </row>
    <row r="514" spans="1:2" x14ac:dyDescent="0.25">
      <c r="A514" s="1">
        <v>40888</v>
      </c>
      <c r="B514" s="2">
        <v>3.25</v>
      </c>
    </row>
    <row r="515" spans="1:2" x14ac:dyDescent="0.25">
      <c r="A515" s="1">
        <v>40889</v>
      </c>
      <c r="B515" s="2">
        <v>3.14</v>
      </c>
    </row>
    <row r="516" spans="1:2" x14ac:dyDescent="0.25">
      <c r="A516" s="1">
        <v>40890</v>
      </c>
      <c r="B516" s="2">
        <v>3.25</v>
      </c>
    </row>
    <row r="517" spans="1:2" x14ac:dyDescent="0.25">
      <c r="A517" s="1">
        <v>40891</v>
      </c>
      <c r="B517" s="2">
        <v>3.15</v>
      </c>
    </row>
    <row r="518" spans="1:2" x14ac:dyDescent="0.25">
      <c r="A518" s="1">
        <v>40892</v>
      </c>
      <c r="B518" s="2">
        <v>3.2</v>
      </c>
    </row>
    <row r="519" spans="1:2" x14ac:dyDescent="0.25">
      <c r="A519" s="1">
        <v>40893</v>
      </c>
      <c r="B519" s="2">
        <v>3.2</v>
      </c>
    </row>
    <row r="520" spans="1:2" x14ac:dyDescent="0.25">
      <c r="A520" s="1">
        <v>40894</v>
      </c>
      <c r="B520" s="2">
        <v>3.2</v>
      </c>
    </row>
    <row r="521" spans="1:2" x14ac:dyDescent="0.25">
      <c r="A521" s="1">
        <v>40895</v>
      </c>
      <c r="B521" s="2">
        <v>3.19</v>
      </c>
    </row>
    <row r="522" spans="1:2" x14ac:dyDescent="0.25">
      <c r="A522" s="1">
        <v>40896</v>
      </c>
      <c r="B522" s="2">
        <v>3.52</v>
      </c>
    </row>
    <row r="523" spans="1:2" x14ac:dyDescent="0.25">
      <c r="A523" s="1">
        <v>40897</v>
      </c>
      <c r="B523" s="2">
        <v>3.95</v>
      </c>
    </row>
    <row r="524" spans="1:2" x14ac:dyDescent="0.25">
      <c r="A524" s="1">
        <v>40898</v>
      </c>
      <c r="B524" s="2">
        <v>3.89</v>
      </c>
    </row>
    <row r="525" spans="1:2" x14ac:dyDescent="0.25">
      <c r="A525" s="1">
        <v>40899</v>
      </c>
      <c r="B525" s="2">
        <v>3.89</v>
      </c>
    </row>
    <row r="526" spans="1:2" x14ac:dyDescent="0.25">
      <c r="A526" s="1">
        <v>40900</v>
      </c>
      <c r="B526" s="2">
        <v>3.95</v>
      </c>
    </row>
    <row r="527" spans="1:2" x14ac:dyDescent="0.25">
      <c r="A527" s="1">
        <v>40901</v>
      </c>
      <c r="B527" s="2">
        <v>3.94</v>
      </c>
    </row>
    <row r="528" spans="1:2" x14ac:dyDescent="0.25">
      <c r="A528" s="1">
        <v>40902</v>
      </c>
      <c r="B528" s="2">
        <v>4.22</v>
      </c>
    </row>
    <row r="529" spans="1:2" x14ac:dyDescent="0.25">
      <c r="A529" s="1">
        <v>40903</v>
      </c>
      <c r="B529" s="2">
        <v>4.0199999999999996</v>
      </c>
    </row>
    <row r="530" spans="1:2" x14ac:dyDescent="0.25">
      <c r="A530" s="1">
        <v>40904</v>
      </c>
      <c r="B530" s="2">
        <v>4.07</v>
      </c>
    </row>
    <row r="531" spans="1:2" x14ac:dyDescent="0.25">
      <c r="A531" s="1">
        <v>40905</v>
      </c>
      <c r="B531" s="2">
        <v>4.1900000000000004</v>
      </c>
    </row>
    <row r="532" spans="1:2" x14ac:dyDescent="0.25">
      <c r="A532" s="1">
        <v>40906</v>
      </c>
      <c r="B532" s="2">
        <v>4.17</v>
      </c>
    </row>
    <row r="533" spans="1:2" x14ac:dyDescent="0.25">
      <c r="A533" s="1">
        <v>40907</v>
      </c>
      <c r="B533" s="2">
        <v>4.25</v>
      </c>
    </row>
    <row r="534" spans="1:2" x14ac:dyDescent="0.25">
      <c r="A534" s="1">
        <v>40908</v>
      </c>
      <c r="B534" s="2">
        <v>4.72</v>
      </c>
    </row>
    <row r="535" spans="1:2" x14ac:dyDescent="0.25">
      <c r="A535" s="1">
        <v>40909</v>
      </c>
      <c r="B535" s="2">
        <v>5.27</v>
      </c>
    </row>
    <row r="536" spans="1:2" x14ac:dyDescent="0.25">
      <c r="A536" s="1">
        <v>40910</v>
      </c>
      <c r="B536" s="2">
        <v>5.22</v>
      </c>
    </row>
    <row r="537" spans="1:2" x14ac:dyDescent="0.25">
      <c r="A537" s="1">
        <v>40911</v>
      </c>
      <c r="B537" s="2">
        <v>4.88</v>
      </c>
    </row>
    <row r="538" spans="1:2" x14ac:dyDescent="0.25">
      <c r="A538" s="1">
        <v>40912</v>
      </c>
      <c r="B538" s="2">
        <v>5.57</v>
      </c>
    </row>
    <row r="539" spans="1:2" x14ac:dyDescent="0.25">
      <c r="A539" s="1">
        <v>40913</v>
      </c>
      <c r="B539" s="2">
        <v>6.95</v>
      </c>
    </row>
    <row r="540" spans="1:2" x14ac:dyDescent="0.25">
      <c r="A540" s="1">
        <v>40914</v>
      </c>
      <c r="B540" s="2">
        <v>6.7</v>
      </c>
    </row>
    <row r="541" spans="1:2" x14ac:dyDescent="0.25">
      <c r="A541" s="1">
        <v>40915</v>
      </c>
      <c r="B541" s="2">
        <v>6.81</v>
      </c>
    </row>
    <row r="542" spans="1:2" x14ac:dyDescent="0.25">
      <c r="A542" s="1">
        <v>40916</v>
      </c>
      <c r="B542" s="2">
        <v>7.11</v>
      </c>
    </row>
    <row r="543" spans="1:2" x14ac:dyDescent="0.25">
      <c r="A543" s="1">
        <v>40917</v>
      </c>
      <c r="B543" s="2">
        <v>6.33</v>
      </c>
    </row>
    <row r="544" spans="1:2" x14ac:dyDescent="0.25">
      <c r="A544" s="1">
        <v>40918</v>
      </c>
      <c r="B544" s="2">
        <v>6.36</v>
      </c>
    </row>
    <row r="545" spans="1:2" x14ac:dyDescent="0.25">
      <c r="A545" s="1">
        <v>40919</v>
      </c>
      <c r="B545" s="2">
        <v>6.9</v>
      </c>
    </row>
    <row r="546" spans="1:2" x14ac:dyDescent="0.25">
      <c r="A546" s="1">
        <v>40920</v>
      </c>
      <c r="B546" s="2">
        <v>6.8</v>
      </c>
    </row>
    <row r="547" spans="1:2" x14ac:dyDescent="0.25">
      <c r="A547" s="1">
        <v>40921</v>
      </c>
      <c r="B547" s="2">
        <v>6.41</v>
      </c>
    </row>
    <row r="548" spans="1:2" x14ac:dyDescent="0.25">
      <c r="A548" s="1">
        <v>40922</v>
      </c>
      <c r="B548" s="2">
        <v>6.75</v>
      </c>
    </row>
    <row r="549" spans="1:2" x14ac:dyDescent="0.25">
      <c r="A549" s="1">
        <v>40923</v>
      </c>
      <c r="B549" s="2">
        <v>7</v>
      </c>
    </row>
    <row r="550" spans="1:2" x14ac:dyDescent="0.25">
      <c r="A550" s="1">
        <v>40924</v>
      </c>
      <c r="B550" s="2">
        <v>6.68</v>
      </c>
    </row>
    <row r="551" spans="1:2" x14ac:dyDescent="0.25">
      <c r="A551" s="1">
        <v>40925</v>
      </c>
      <c r="B551" s="2">
        <v>5.6</v>
      </c>
    </row>
    <row r="552" spans="1:2" x14ac:dyDescent="0.25">
      <c r="A552" s="1">
        <v>40926</v>
      </c>
      <c r="B552" s="2">
        <v>5.92</v>
      </c>
    </row>
    <row r="553" spans="1:2" x14ac:dyDescent="0.25">
      <c r="A553" s="1">
        <v>40927</v>
      </c>
      <c r="B553" s="2">
        <v>6.36</v>
      </c>
    </row>
    <row r="554" spans="1:2" x14ac:dyDescent="0.25">
      <c r="A554" s="1">
        <v>40928</v>
      </c>
      <c r="B554" s="2">
        <v>6.49</v>
      </c>
    </row>
    <row r="555" spans="1:2" x14ac:dyDescent="0.25">
      <c r="A555" s="1">
        <v>40929</v>
      </c>
      <c r="B555" s="2">
        <v>6.18</v>
      </c>
    </row>
    <row r="556" spans="1:2" x14ac:dyDescent="0.25">
      <c r="A556" s="1">
        <v>40930</v>
      </c>
      <c r="B556" s="2">
        <v>6.31</v>
      </c>
    </row>
    <row r="557" spans="1:2" x14ac:dyDescent="0.25">
      <c r="A557" s="1">
        <v>40931</v>
      </c>
      <c r="B557" s="2">
        <v>6.36</v>
      </c>
    </row>
    <row r="558" spans="1:2" x14ac:dyDescent="0.25">
      <c r="A558" s="1">
        <v>40932</v>
      </c>
      <c r="B558" s="2">
        <v>6.29</v>
      </c>
    </row>
    <row r="559" spans="1:2" x14ac:dyDescent="0.25">
      <c r="A559" s="1">
        <v>40933</v>
      </c>
      <c r="B559" s="2">
        <v>5.75</v>
      </c>
    </row>
    <row r="560" spans="1:2" x14ac:dyDescent="0.25">
      <c r="A560" s="1">
        <v>40934</v>
      </c>
      <c r="B560" s="2">
        <v>5.34</v>
      </c>
    </row>
    <row r="561" spans="1:2" x14ac:dyDescent="0.25">
      <c r="A561" s="1">
        <v>40935</v>
      </c>
      <c r="B561" s="2">
        <v>5.29</v>
      </c>
    </row>
    <row r="562" spans="1:2" x14ac:dyDescent="0.25">
      <c r="A562" s="1">
        <v>40936</v>
      </c>
      <c r="B562" s="2">
        <v>5.63</v>
      </c>
    </row>
    <row r="563" spans="1:2" x14ac:dyDescent="0.25">
      <c r="A563" s="1">
        <v>40937</v>
      </c>
      <c r="B563" s="2">
        <v>5.38</v>
      </c>
    </row>
    <row r="564" spans="1:2" x14ac:dyDescent="0.25">
      <c r="A564" s="1">
        <v>40938</v>
      </c>
      <c r="B564" s="2">
        <v>5.49</v>
      </c>
    </row>
    <row r="565" spans="1:2" x14ac:dyDescent="0.25">
      <c r="A565" s="1">
        <v>40939</v>
      </c>
      <c r="B565" s="2">
        <v>5.48</v>
      </c>
    </row>
    <row r="566" spans="1:2" x14ac:dyDescent="0.25">
      <c r="A566" s="1">
        <v>40940</v>
      </c>
      <c r="B566" s="2">
        <v>6.08</v>
      </c>
    </row>
    <row r="567" spans="1:2" x14ac:dyDescent="0.25">
      <c r="A567" s="1">
        <v>40941</v>
      </c>
      <c r="B567" s="2">
        <v>6.1</v>
      </c>
    </row>
    <row r="568" spans="1:2" x14ac:dyDescent="0.25">
      <c r="A568" s="1">
        <v>40942</v>
      </c>
      <c r="B568" s="2">
        <v>5.96</v>
      </c>
    </row>
    <row r="569" spans="1:2" x14ac:dyDescent="0.25">
      <c r="A569" s="1">
        <v>40943</v>
      </c>
      <c r="B569" s="2">
        <v>5.87</v>
      </c>
    </row>
    <row r="570" spans="1:2" x14ac:dyDescent="0.25">
      <c r="A570" s="1">
        <v>40944</v>
      </c>
      <c r="B570" s="2">
        <v>5.69</v>
      </c>
    </row>
    <row r="571" spans="1:2" x14ac:dyDescent="0.25">
      <c r="A571" s="1">
        <v>40945</v>
      </c>
      <c r="B571" s="2">
        <v>5.45</v>
      </c>
    </row>
    <row r="572" spans="1:2" x14ac:dyDescent="0.25">
      <c r="A572" s="1">
        <v>40946</v>
      </c>
      <c r="B572" s="2">
        <v>5.69</v>
      </c>
    </row>
    <row r="573" spans="1:2" x14ac:dyDescent="0.25">
      <c r="A573" s="1">
        <v>40947</v>
      </c>
      <c r="B573" s="2">
        <v>5.6</v>
      </c>
    </row>
    <row r="574" spans="1:2" x14ac:dyDescent="0.25">
      <c r="A574" s="1">
        <v>40948</v>
      </c>
      <c r="B574" s="2">
        <v>5.83</v>
      </c>
    </row>
    <row r="575" spans="1:2" x14ac:dyDescent="0.25">
      <c r="A575" s="1">
        <v>40949</v>
      </c>
      <c r="B575" s="2">
        <v>5.91</v>
      </c>
    </row>
    <row r="576" spans="1:2" x14ac:dyDescent="0.25">
      <c r="A576" s="1">
        <v>40950</v>
      </c>
      <c r="B576" s="2">
        <v>5.6</v>
      </c>
    </row>
    <row r="577" spans="1:2" x14ac:dyDescent="0.25">
      <c r="A577" s="1">
        <v>40951</v>
      </c>
      <c r="B577" s="2">
        <v>5.51</v>
      </c>
    </row>
    <row r="578" spans="1:2" x14ac:dyDescent="0.25">
      <c r="A578" s="1">
        <v>40952</v>
      </c>
      <c r="B578" s="2">
        <v>5.26</v>
      </c>
    </row>
    <row r="579" spans="1:2" x14ac:dyDescent="0.25">
      <c r="A579" s="1">
        <v>40953</v>
      </c>
      <c r="B579" s="2">
        <v>4.46</v>
      </c>
    </row>
    <row r="580" spans="1:2" x14ac:dyDescent="0.25">
      <c r="A580" s="1">
        <v>40954</v>
      </c>
      <c r="B580" s="2">
        <v>4.33</v>
      </c>
    </row>
    <row r="581" spans="1:2" x14ac:dyDescent="0.25">
      <c r="A581" s="1">
        <v>40955</v>
      </c>
      <c r="B581" s="2">
        <v>4.2699999999999996</v>
      </c>
    </row>
    <row r="582" spans="1:2" x14ac:dyDescent="0.25">
      <c r="A582" s="1">
        <v>40956</v>
      </c>
      <c r="B582" s="2">
        <v>4.41</v>
      </c>
    </row>
    <row r="583" spans="1:2" x14ac:dyDescent="0.25">
      <c r="A583" s="1">
        <v>40957</v>
      </c>
      <c r="B583" s="2">
        <v>4.22</v>
      </c>
    </row>
    <row r="584" spans="1:2" x14ac:dyDescent="0.25">
      <c r="A584" s="1">
        <v>40958</v>
      </c>
      <c r="B584" s="2">
        <v>4.3899999999999997</v>
      </c>
    </row>
    <row r="585" spans="1:2" x14ac:dyDescent="0.25">
      <c r="A585" s="1">
        <v>40959</v>
      </c>
      <c r="B585" s="2">
        <v>4.3600000000000003</v>
      </c>
    </row>
    <row r="586" spans="1:2" x14ac:dyDescent="0.25">
      <c r="A586" s="1">
        <v>40960</v>
      </c>
      <c r="B586" s="2">
        <v>4.2699999999999996</v>
      </c>
    </row>
    <row r="587" spans="1:2" x14ac:dyDescent="0.25">
      <c r="A587" s="1">
        <v>40961</v>
      </c>
      <c r="B587" s="2">
        <v>4.42</v>
      </c>
    </row>
    <row r="588" spans="1:2" x14ac:dyDescent="0.25">
      <c r="A588" s="1">
        <v>40962</v>
      </c>
      <c r="B588" s="2">
        <v>5.01</v>
      </c>
    </row>
    <row r="589" spans="1:2" x14ac:dyDescent="0.25">
      <c r="A589" s="1">
        <v>40963</v>
      </c>
      <c r="B589" s="2">
        <v>5.03</v>
      </c>
    </row>
    <row r="590" spans="1:2" x14ac:dyDescent="0.25">
      <c r="A590" s="1">
        <v>40964</v>
      </c>
      <c r="B590" s="2">
        <v>4.7699999999999996</v>
      </c>
    </row>
    <row r="591" spans="1:2" x14ac:dyDescent="0.25">
      <c r="A591" s="1">
        <v>40965</v>
      </c>
      <c r="B591" s="2">
        <v>4.92</v>
      </c>
    </row>
    <row r="592" spans="1:2" x14ac:dyDescent="0.25">
      <c r="A592" s="1">
        <v>40966</v>
      </c>
      <c r="B592" s="2">
        <v>4.96</v>
      </c>
    </row>
    <row r="593" spans="1:2" x14ac:dyDescent="0.25">
      <c r="A593" s="1">
        <v>40967</v>
      </c>
      <c r="B593" s="2">
        <v>4.87</v>
      </c>
    </row>
    <row r="594" spans="1:2" x14ac:dyDescent="0.25">
      <c r="A594" s="1">
        <v>40968</v>
      </c>
      <c r="B594" s="2">
        <v>4.8600000000000003</v>
      </c>
    </row>
    <row r="595" spans="1:2" x14ac:dyDescent="0.25">
      <c r="A595" s="1">
        <v>40969</v>
      </c>
      <c r="B595" s="2">
        <v>4.92</v>
      </c>
    </row>
    <row r="596" spans="1:2" x14ac:dyDescent="0.25">
      <c r="A596" s="1">
        <v>40970</v>
      </c>
      <c r="B596" s="2">
        <v>4.7</v>
      </c>
    </row>
    <row r="597" spans="1:2" x14ac:dyDescent="0.25">
      <c r="A597" s="1">
        <v>40971</v>
      </c>
      <c r="B597" s="2">
        <v>4.6100000000000003</v>
      </c>
    </row>
    <row r="598" spans="1:2" x14ac:dyDescent="0.25">
      <c r="A598" s="1">
        <v>40972</v>
      </c>
      <c r="B598" s="2">
        <v>4.82</v>
      </c>
    </row>
    <row r="599" spans="1:2" x14ac:dyDescent="0.25">
      <c r="A599" s="1">
        <v>40973</v>
      </c>
      <c r="B599" s="2">
        <v>4.9800000000000004</v>
      </c>
    </row>
    <row r="600" spans="1:2" x14ac:dyDescent="0.25">
      <c r="A600" s="1">
        <v>40974</v>
      </c>
      <c r="B600" s="2">
        <v>4.99</v>
      </c>
    </row>
    <row r="601" spans="1:2" x14ac:dyDescent="0.25">
      <c r="A601" s="1">
        <v>40975</v>
      </c>
      <c r="B601" s="2">
        <v>4.9400000000000004</v>
      </c>
    </row>
    <row r="602" spans="1:2" x14ac:dyDescent="0.25">
      <c r="A602" s="1">
        <v>40976</v>
      </c>
      <c r="B602" s="2">
        <v>4.93</v>
      </c>
    </row>
    <row r="603" spans="1:2" x14ac:dyDescent="0.25">
      <c r="A603" s="1">
        <v>40977</v>
      </c>
      <c r="B603" s="2">
        <v>4.8600000000000003</v>
      </c>
    </row>
    <row r="604" spans="1:2" x14ac:dyDescent="0.25">
      <c r="A604" s="1">
        <v>40978</v>
      </c>
      <c r="B604" s="2">
        <v>4.83</v>
      </c>
    </row>
    <row r="605" spans="1:2" x14ac:dyDescent="0.25">
      <c r="A605" s="1">
        <v>40979</v>
      </c>
      <c r="B605" s="2">
        <v>4.91</v>
      </c>
    </row>
    <row r="606" spans="1:2" x14ac:dyDescent="0.25">
      <c r="A606" s="1">
        <v>40980</v>
      </c>
      <c r="B606" s="2">
        <v>4.8899999999999997</v>
      </c>
    </row>
    <row r="607" spans="1:2" x14ac:dyDescent="0.25">
      <c r="A607" s="1">
        <v>40981</v>
      </c>
      <c r="B607" s="2">
        <v>5.27</v>
      </c>
    </row>
    <row r="608" spans="1:2" x14ac:dyDescent="0.25">
      <c r="A608" s="1">
        <v>40982</v>
      </c>
      <c r="B608" s="2">
        <v>5.38</v>
      </c>
    </row>
    <row r="609" spans="1:2" x14ac:dyDescent="0.25">
      <c r="A609" s="1">
        <v>40983</v>
      </c>
      <c r="B609" s="2">
        <v>5.33</v>
      </c>
    </row>
    <row r="610" spans="1:2" x14ac:dyDescent="0.25">
      <c r="A610" s="1">
        <v>40984</v>
      </c>
      <c r="B610" s="2">
        <v>5.34</v>
      </c>
    </row>
    <row r="611" spans="1:2" x14ac:dyDescent="0.25">
      <c r="A611" s="1">
        <v>40985</v>
      </c>
      <c r="B611" s="2">
        <v>5.22</v>
      </c>
    </row>
    <row r="612" spans="1:2" x14ac:dyDescent="0.25">
      <c r="A612" s="1">
        <v>40986</v>
      </c>
      <c r="B612" s="2">
        <v>5.28</v>
      </c>
    </row>
    <row r="613" spans="1:2" x14ac:dyDescent="0.25">
      <c r="A613" s="1">
        <v>40987</v>
      </c>
      <c r="B613" s="2">
        <v>4.6900000000000004</v>
      </c>
    </row>
    <row r="614" spans="1:2" x14ac:dyDescent="0.25">
      <c r="A614" s="1">
        <v>40988</v>
      </c>
      <c r="B614" s="2">
        <v>4.84</v>
      </c>
    </row>
    <row r="615" spans="1:2" x14ac:dyDescent="0.25">
      <c r="A615" s="1">
        <v>40989</v>
      </c>
      <c r="B615" s="2">
        <v>4.8099999999999996</v>
      </c>
    </row>
    <row r="616" spans="1:2" x14ac:dyDescent="0.25">
      <c r="A616" s="1">
        <v>40990</v>
      </c>
      <c r="B616" s="2">
        <v>4.7</v>
      </c>
    </row>
    <row r="617" spans="1:2" x14ac:dyDescent="0.25">
      <c r="A617" s="1">
        <v>40991</v>
      </c>
      <c r="B617" s="2">
        <v>4.6900000000000004</v>
      </c>
    </row>
    <row r="618" spans="1:2" x14ac:dyDescent="0.25">
      <c r="A618" s="1">
        <v>40992</v>
      </c>
      <c r="B618" s="2">
        <v>4.68</v>
      </c>
    </row>
    <row r="619" spans="1:2" x14ac:dyDescent="0.25">
      <c r="A619" s="1">
        <v>40993</v>
      </c>
      <c r="B619" s="2">
        <v>4.55</v>
      </c>
    </row>
    <row r="620" spans="1:2" x14ac:dyDescent="0.25">
      <c r="A620" s="1">
        <v>40994</v>
      </c>
      <c r="B620" s="2">
        <v>4.62</v>
      </c>
    </row>
    <row r="621" spans="1:2" x14ac:dyDescent="0.25">
      <c r="A621" s="1">
        <v>40995</v>
      </c>
      <c r="B621" s="2">
        <v>4.8099999999999996</v>
      </c>
    </row>
    <row r="622" spans="1:2" x14ac:dyDescent="0.25">
      <c r="A622" s="1">
        <v>40996</v>
      </c>
      <c r="B622" s="2">
        <v>4.79</v>
      </c>
    </row>
    <row r="623" spans="1:2" x14ac:dyDescent="0.25">
      <c r="A623" s="1">
        <v>40997</v>
      </c>
      <c r="B623" s="2">
        <v>4.8099999999999996</v>
      </c>
    </row>
    <row r="624" spans="1:2" x14ac:dyDescent="0.25">
      <c r="A624" s="1">
        <v>40998</v>
      </c>
      <c r="B624" s="2">
        <v>4.8600000000000003</v>
      </c>
    </row>
    <row r="625" spans="1:2" x14ac:dyDescent="0.25">
      <c r="A625" s="1">
        <v>40999</v>
      </c>
      <c r="B625" s="2">
        <v>4.91</v>
      </c>
    </row>
    <row r="626" spans="1:2" x14ac:dyDescent="0.25">
      <c r="A626" s="1">
        <v>41000</v>
      </c>
      <c r="B626" s="2">
        <v>4.83</v>
      </c>
    </row>
    <row r="627" spans="1:2" x14ac:dyDescent="0.25">
      <c r="A627" s="1">
        <v>41001</v>
      </c>
      <c r="B627" s="2">
        <v>4.97</v>
      </c>
    </row>
    <row r="628" spans="1:2" x14ac:dyDescent="0.25">
      <c r="A628" s="1">
        <v>41002</v>
      </c>
      <c r="B628" s="2">
        <v>4.95</v>
      </c>
    </row>
    <row r="629" spans="1:2" x14ac:dyDescent="0.25">
      <c r="A629" s="1">
        <v>41003</v>
      </c>
      <c r="B629" s="2">
        <v>4.91</v>
      </c>
    </row>
    <row r="630" spans="1:2" x14ac:dyDescent="0.25">
      <c r="A630" s="1">
        <v>41004</v>
      </c>
      <c r="B630" s="2">
        <v>4.92</v>
      </c>
    </row>
    <row r="631" spans="1:2" x14ac:dyDescent="0.25">
      <c r="A631" s="1">
        <v>41005</v>
      </c>
      <c r="B631" s="2">
        <v>4.95</v>
      </c>
    </row>
    <row r="632" spans="1:2" x14ac:dyDescent="0.25">
      <c r="A632" s="1">
        <v>41006</v>
      </c>
      <c r="B632" s="2">
        <v>4.6900000000000004</v>
      </c>
    </row>
    <row r="633" spans="1:2" x14ac:dyDescent="0.25">
      <c r="A633" s="1">
        <v>41007</v>
      </c>
      <c r="B633" s="2">
        <v>4.79</v>
      </c>
    </row>
    <row r="634" spans="1:2" x14ac:dyDescent="0.25">
      <c r="A634" s="1">
        <v>41008</v>
      </c>
      <c r="B634" s="2">
        <v>4.87</v>
      </c>
    </row>
    <row r="635" spans="1:2" x14ac:dyDescent="0.25">
      <c r="A635" s="1">
        <v>41009</v>
      </c>
      <c r="B635" s="2">
        <v>4.84</v>
      </c>
    </row>
    <row r="636" spans="1:2" x14ac:dyDescent="0.25">
      <c r="A636" s="1">
        <v>41010</v>
      </c>
      <c r="B636" s="2">
        <v>4.93</v>
      </c>
    </row>
    <row r="637" spans="1:2" x14ac:dyDescent="0.25">
      <c r="A637" s="1">
        <v>41011</v>
      </c>
      <c r="B637" s="2">
        <v>4.92</v>
      </c>
    </row>
    <row r="638" spans="1:2" x14ac:dyDescent="0.25">
      <c r="A638" s="1">
        <v>41012</v>
      </c>
      <c r="B638" s="2">
        <v>4.9400000000000004</v>
      </c>
    </row>
    <row r="639" spans="1:2" x14ac:dyDescent="0.25">
      <c r="A639" s="1">
        <v>41013</v>
      </c>
      <c r="B639" s="2">
        <v>4.96</v>
      </c>
    </row>
    <row r="640" spans="1:2" x14ac:dyDescent="0.25">
      <c r="A640" s="1">
        <v>41014</v>
      </c>
      <c r="B640" s="2">
        <v>4.97</v>
      </c>
    </row>
    <row r="641" spans="1:2" x14ac:dyDescent="0.25">
      <c r="A641" s="1">
        <v>41015</v>
      </c>
      <c r="B641" s="2">
        <v>4.93</v>
      </c>
    </row>
    <row r="642" spans="1:2" x14ac:dyDescent="0.25">
      <c r="A642" s="1">
        <v>41016</v>
      </c>
      <c r="B642" s="2">
        <v>4.9800000000000004</v>
      </c>
    </row>
    <row r="643" spans="1:2" x14ac:dyDescent="0.25">
      <c r="A643" s="1">
        <v>41017</v>
      </c>
      <c r="B643" s="2">
        <v>5.12</v>
      </c>
    </row>
    <row r="644" spans="1:2" x14ac:dyDescent="0.25">
      <c r="A644" s="1">
        <v>41018</v>
      </c>
      <c r="B644" s="2">
        <v>5.14</v>
      </c>
    </row>
    <row r="645" spans="1:2" x14ac:dyDescent="0.25">
      <c r="A645" s="1">
        <v>41019</v>
      </c>
      <c r="B645" s="2">
        <v>5.35</v>
      </c>
    </row>
    <row r="646" spans="1:2" x14ac:dyDescent="0.25">
      <c r="A646" s="1">
        <v>41020</v>
      </c>
      <c r="B646" s="2">
        <v>5.26</v>
      </c>
    </row>
    <row r="647" spans="1:2" x14ac:dyDescent="0.25">
      <c r="A647" s="1">
        <v>41021</v>
      </c>
      <c r="B647" s="2">
        <v>5.2</v>
      </c>
    </row>
    <row r="648" spans="1:2" x14ac:dyDescent="0.25">
      <c r="A648" s="1">
        <v>41022</v>
      </c>
      <c r="B648" s="2">
        <v>4.96</v>
      </c>
    </row>
    <row r="649" spans="1:2" x14ac:dyDescent="0.25">
      <c r="A649" s="1">
        <v>41023</v>
      </c>
      <c r="B649" s="2">
        <v>5.0999999999999996</v>
      </c>
    </row>
    <row r="650" spans="1:2" x14ac:dyDescent="0.25">
      <c r="A650" s="1">
        <v>41024</v>
      </c>
      <c r="B650" s="2">
        <v>5.13</v>
      </c>
    </row>
    <row r="651" spans="1:2" x14ac:dyDescent="0.25">
      <c r="A651" s="1">
        <v>41025</v>
      </c>
      <c r="B651" s="2">
        <v>5.0999999999999996</v>
      </c>
    </row>
    <row r="652" spans="1:2" x14ac:dyDescent="0.25">
      <c r="A652" s="1">
        <v>41026</v>
      </c>
      <c r="B652" s="2">
        <v>5.1100000000000003</v>
      </c>
    </row>
    <row r="653" spans="1:2" x14ac:dyDescent="0.25">
      <c r="A653" s="1">
        <v>41027</v>
      </c>
      <c r="B653" s="2">
        <v>4.9800000000000004</v>
      </c>
    </row>
    <row r="654" spans="1:2" x14ac:dyDescent="0.25">
      <c r="A654" s="1">
        <v>41028</v>
      </c>
      <c r="B654" s="2">
        <v>4.9000000000000004</v>
      </c>
    </row>
    <row r="655" spans="1:2" x14ac:dyDescent="0.25">
      <c r="A655" s="1">
        <v>41029</v>
      </c>
      <c r="B655" s="2">
        <v>4.95</v>
      </c>
    </row>
    <row r="656" spans="1:2" x14ac:dyDescent="0.25">
      <c r="A656" s="1">
        <v>41030</v>
      </c>
      <c r="B656" s="2">
        <v>5</v>
      </c>
    </row>
    <row r="657" spans="1:2" x14ac:dyDescent="0.25">
      <c r="A657" s="1">
        <v>41031</v>
      </c>
      <c r="B657" s="2">
        <v>5.07</v>
      </c>
    </row>
    <row r="658" spans="1:2" x14ac:dyDescent="0.25">
      <c r="A658" s="1">
        <v>41032</v>
      </c>
      <c r="B658" s="2">
        <v>5.13</v>
      </c>
    </row>
    <row r="659" spans="1:2" x14ac:dyDescent="0.25">
      <c r="A659" s="1">
        <v>41033</v>
      </c>
      <c r="B659" s="2">
        <v>5.07</v>
      </c>
    </row>
    <row r="660" spans="1:2" x14ac:dyDescent="0.25">
      <c r="A660" s="1">
        <v>41034</v>
      </c>
      <c r="B660" s="2">
        <v>5.08</v>
      </c>
    </row>
    <row r="661" spans="1:2" x14ac:dyDescent="0.25">
      <c r="A661" s="1">
        <v>41035</v>
      </c>
      <c r="B661" s="2">
        <v>5.05</v>
      </c>
    </row>
    <row r="662" spans="1:2" x14ac:dyDescent="0.25">
      <c r="A662" s="1">
        <v>41036</v>
      </c>
      <c r="B662" s="2">
        <v>5.0599999999999996</v>
      </c>
    </row>
    <row r="663" spans="1:2" x14ac:dyDescent="0.25">
      <c r="A663" s="1">
        <v>41037</v>
      </c>
      <c r="B663" s="2">
        <v>5.05</v>
      </c>
    </row>
    <row r="664" spans="1:2" x14ac:dyDescent="0.25">
      <c r="A664" s="1">
        <v>41038</v>
      </c>
      <c r="B664" s="2">
        <v>5.04</v>
      </c>
    </row>
    <row r="665" spans="1:2" x14ac:dyDescent="0.25">
      <c r="A665" s="1">
        <v>41039</v>
      </c>
      <c r="B665" s="2">
        <v>4.8499999999999996</v>
      </c>
    </row>
    <row r="666" spans="1:2" x14ac:dyDescent="0.25">
      <c r="A666" s="1">
        <v>41040</v>
      </c>
      <c r="B666" s="2">
        <v>4.96</v>
      </c>
    </row>
    <row r="667" spans="1:2" x14ac:dyDescent="0.25">
      <c r="A667" s="1">
        <v>41041</v>
      </c>
      <c r="B667" s="2">
        <v>4.95</v>
      </c>
    </row>
    <row r="668" spans="1:2" x14ac:dyDescent="0.25">
      <c r="A668" s="1">
        <v>41042</v>
      </c>
      <c r="B668" s="2">
        <v>4.93</v>
      </c>
    </row>
    <row r="669" spans="1:2" x14ac:dyDescent="0.25">
      <c r="A669" s="1">
        <v>41043</v>
      </c>
      <c r="B669" s="2">
        <v>5.01</v>
      </c>
    </row>
    <row r="670" spans="1:2" x14ac:dyDescent="0.25">
      <c r="A670" s="1">
        <v>41044</v>
      </c>
      <c r="B670" s="2">
        <v>5.04</v>
      </c>
    </row>
    <row r="671" spans="1:2" x14ac:dyDescent="0.25">
      <c r="A671" s="1">
        <v>41045</v>
      </c>
      <c r="B671" s="2">
        <v>5.09</v>
      </c>
    </row>
    <row r="672" spans="1:2" x14ac:dyDescent="0.25">
      <c r="A672" s="1">
        <v>41046</v>
      </c>
      <c r="B672" s="2">
        <v>5.0999999999999996</v>
      </c>
    </row>
    <row r="673" spans="1:2" x14ac:dyDescent="0.25">
      <c r="A673" s="1">
        <v>41047</v>
      </c>
      <c r="B673" s="2">
        <v>5.12</v>
      </c>
    </row>
    <row r="674" spans="1:2" x14ac:dyDescent="0.25">
      <c r="A674" s="1">
        <v>41048</v>
      </c>
      <c r="B674" s="2">
        <v>5.0999999999999996</v>
      </c>
    </row>
    <row r="675" spans="1:2" x14ac:dyDescent="0.25">
      <c r="A675" s="1">
        <v>41049</v>
      </c>
      <c r="B675" s="2">
        <v>5.09</v>
      </c>
    </row>
    <row r="676" spans="1:2" x14ac:dyDescent="0.25">
      <c r="A676" s="1">
        <v>41050</v>
      </c>
      <c r="B676" s="2">
        <v>5.0999999999999996</v>
      </c>
    </row>
    <row r="677" spans="1:2" x14ac:dyDescent="0.25">
      <c r="A677" s="1">
        <v>41051</v>
      </c>
      <c r="B677" s="2">
        <v>5.0999999999999996</v>
      </c>
    </row>
    <row r="678" spans="1:2" x14ac:dyDescent="0.25">
      <c r="A678" s="1">
        <v>41052</v>
      </c>
      <c r="B678" s="2">
        <v>5.14</v>
      </c>
    </row>
    <row r="679" spans="1:2" x14ac:dyDescent="0.25">
      <c r="A679" s="1">
        <v>41053</v>
      </c>
      <c r="B679" s="2">
        <v>5.12</v>
      </c>
    </row>
    <row r="680" spans="1:2" x14ac:dyDescent="0.25">
      <c r="A680" s="1">
        <v>41054</v>
      </c>
      <c r="B680" s="2">
        <v>5.15</v>
      </c>
    </row>
    <row r="681" spans="1:2" x14ac:dyDescent="0.25">
      <c r="A681" s="1">
        <v>41055</v>
      </c>
      <c r="B681" s="2">
        <v>5.0999999999999996</v>
      </c>
    </row>
    <row r="682" spans="1:2" x14ac:dyDescent="0.25">
      <c r="A682" s="1">
        <v>41056</v>
      </c>
      <c r="B682" s="2">
        <v>5.14</v>
      </c>
    </row>
    <row r="683" spans="1:2" x14ac:dyDescent="0.25">
      <c r="A683" s="1">
        <v>41057</v>
      </c>
      <c r="B683" s="2">
        <v>5.14</v>
      </c>
    </row>
    <row r="684" spans="1:2" x14ac:dyDescent="0.25">
      <c r="A684" s="1">
        <v>41058</v>
      </c>
      <c r="B684" s="2">
        <v>5.15</v>
      </c>
    </row>
    <row r="685" spans="1:2" x14ac:dyDescent="0.25">
      <c r="A685" s="1">
        <v>41059</v>
      </c>
      <c r="B685" s="2">
        <v>5.14</v>
      </c>
    </row>
    <row r="686" spans="1:2" x14ac:dyDescent="0.25">
      <c r="A686" s="1">
        <v>41060</v>
      </c>
      <c r="B686" s="2">
        <v>5.18</v>
      </c>
    </row>
    <row r="687" spans="1:2" x14ac:dyDescent="0.25">
      <c r="A687" s="1">
        <v>41061</v>
      </c>
      <c r="B687" s="2">
        <v>5.27</v>
      </c>
    </row>
    <row r="688" spans="1:2" x14ac:dyDescent="0.25">
      <c r="A688" s="1">
        <v>41062</v>
      </c>
      <c r="B688" s="2">
        <v>5.25</v>
      </c>
    </row>
    <row r="689" spans="1:2" x14ac:dyDescent="0.25">
      <c r="A689" s="1">
        <v>41063</v>
      </c>
      <c r="B689" s="2">
        <v>5.21</v>
      </c>
    </row>
    <row r="690" spans="1:2" x14ac:dyDescent="0.25">
      <c r="A690" s="1">
        <v>41064</v>
      </c>
      <c r="B690" s="2">
        <v>5.27</v>
      </c>
    </row>
    <row r="691" spans="1:2" x14ac:dyDescent="0.25">
      <c r="A691" s="1">
        <v>41065</v>
      </c>
      <c r="B691" s="2">
        <v>5.44</v>
      </c>
    </row>
    <row r="692" spans="1:2" x14ac:dyDescent="0.25">
      <c r="A692" s="1">
        <v>41066</v>
      </c>
      <c r="B692" s="2">
        <v>5.46</v>
      </c>
    </row>
    <row r="693" spans="1:2" x14ac:dyDescent="0.25">
      <c r="A693" s="1">
        <v>41067</v>
      </c>
      <c r="B693" s="2">
        <v>5.59</v>
      </c>
    </row>
    <row r="694" spans="1:2" x14ac:dyDescent="0.25">
      <c r="A694" s="1">
        <v>41068</v>
      </c>
      <c r="B694" s="2">
        <v>5.63</v>
      </c>
    </row>
    <row r="695" spans="1:2" x14ac:dyDescent="0.25">
      <c r="A695" s="1">
        <v>41069</v>
      </c>
      <c r="B695" s="2">
        <v>5.56</v>
      </c>
    </row>
    <row r="696" spans="1:2" x14ac:dyDescent="0.25">
      <c r="A696" s="1">
        <v>41070</v>
      </c>
      <c r="B696" s="2">
        <v>5.47</v>
      </c>
    </row>
    <row r="697" spans="1:2" x14ac:dyDescent="0.25">
      <c r="A697" s="1">
        <v>41071</v>
      </c>
      <c r="B697" s="2">
        <v>5.57</v>
      </c>
    </row>
    <row r="698" spans="1:2" x14ac:dyDescent="0.25">
      <c r="A698" s="1">
        <v>41072</v>
      </c>
      <c r="B698" s="2">
        <v>5.7</v>
      </c>
    </row>
    <row r="699" spans="1:2" x14ac:dyDescent="0.25">
      <c r="A699" s="1">
        <v>41073</v>
      </c>
      <c r="B699" s="2">
        <v>5.93</v>
      </c>
    </row>
    <row r="700" spans="1:2" x14ac:dyDescent="0.25">
      <c r="A700" s="1">
        <v>41074</v>
      </c>
      <c r="B700" s="2">
        <v>5.95</v>
      </c>
    </row>
    <row r="701" spans="1:2" x14ac:dyDescent="0.25">
      <c r="A701" s="1">
        <v>41075</v>
      </c>
      <c r="B701" s="2">
        <v>6.5</v>
      </c>
    </row>
    <row r="702" spans="1:2" x14ac:dyDescent="0.25">
      <c r="A702" s="1">
        <v>41076</v>
      </c>
      <c r="B702" s="2">
        <v>6.4</v>
      </c>
    </row>
    <row r="703" spans="1:2" x14ac:dyDescent="0.25">
      <c r="A703" s="1">
        <v>41077</v>
      </c>
      <c r="B703" s="2">
        <v>6.16</v>
      </c>
    </row>
    <row r="704" spans="1:2" x14ac:dyDescent="0.25">
      <c r="A704" s="1">
        <v>41078</v>
      </c>
      <c r="B704" s="2">
        <v>6.31</v>
      </c>
    </row>
    <row r="705" spans="1:2" x14ac:dyDescent="0.25">
      <c r="A705" s="1">
        <v>41079</v>
      </c>
      <c r="B705" s="2">
        <v>6.5</v>
      </c>
    </row>
    <row r="706" spans="1:2" x14ac:dyDescent="0.25">
      <c r="A706" s="1">
        <v>41080</v>
      </c>
      <c r="B706" s="2">
        <v>6.67</v>
      </c>
    </row>
    <row r="707" spans="1:2" x14ac:dyDescent="0.25">
      <c r="A707" s="1">
        <v>41081</v>
      </c>
      <c r="B707" s="2">
        <v>6.68</v>
      </c>
    </row>
    <row r="708" spans="1:2" x14ac:dyDescent="0.25">
      <c r="A708" s="1">
        <v>41082</v>
      </c>
      <c r="B708" s="2">
        <v>6.55</v>
      </c>
    </row>
    <row r="709" spans="1:2" x14ac:dyDescent="0.25">
      <c r="A709" s="1">
        <v>41083</v>
      </c>
      <c r="B709" s="2">
        <v>6.43</v>
      </c>
    </row>
    <row r="710" spans="1:2" x14ac:dyDescent="0.25">
      <c r="A710" s="1">
        <v>41084</v>
      </c>
      <c r="B710" s="2">
        <v>6.35</v>
      </c>
    </row>
    <row r="711" spans="1:2" x14ac:dyDescent="0.25">
      <c r="A711" s="1">
        <v>41085</v>
      </c>
      <c r="B711" s="2">
        <v>6.3</v>
      </c>
    </row>
    <row r="712" spans="1:2" x14ac:dyDescent="0.25">
      <c r="A712" s="1">
        <v>41086</v>
      </c>
      <c r="B712" s="2">
        <v>6.42</v>
      </c>
    </row>
    <row r="713" spans="1:2" x14ac:dyDescent="0.25">
      <c r="A713" s="1">
        <v>41087</v>
      </c>
      <c r="B713" s="2">
        <v>6.65</v>
      </c>
    </row>
    <row r="714" spans="1:2" x14ac:dyDescent="0.25">
      <c r="A714" s="1">
        <v>41088</v>
      </c>
      <c r="B714" s="2">
        <v>6.61</v>
      </c>
    </row>
    <row r="715" spans="1:2" x14ac:dyDescent="0.25">
      <c r="A715" s="1">
        <v>41089</v>
      </c>
      <c r="B715" s="2">
        <v>6.65</v>
      </c>
    </row>
    <row r="716" spans="1:2" x14ac:dyDescent="0.25">
      <c r="A716" s="1">
        <v>41090</v>
      </c>
      <c r="B716" s="2">
        <v>6.69</v>
      </c>
    </row>
    <row r="717" spans="1:2" x14ac:dyDescent="0.25">
      <c r="A717" s="1">
        <v>41091</v>
      </c>
      <c r="B717" s="2">
        <v>6.63</v>
      </c>
    </row>
    <row r="718" spans="1:2" x14ac:dyDescent="0.25">
      <c r="A718" s="1">
        <v>41092</v>
      </c>
      <c r="B718" s="2">
        <v>6.76</v>
      </c>
    </row>
    <row r="719" spans="1:2" x14ac:dyDescent="0.25">
      <c r="A719" s="1">
        <v>41093</v>
      </c>
      <c r="B719" s="2">
        <v>6.45</v>
      </c>
    </row>
    <row r="720" spans="1:2" x14ac:dyDescent="0.25">
      <c r="A720" s="1">
        <v>41094</v>
      </c>
      <c r="B720" s="2">
        <v>6.51</v>
      </c>
    </row>
    <row r="721" spans="1:2" x14ac:dyDescent="0.25">
      <c r="A721" s="1">
        <v>41095</v>
      </c>
      <c r="B721" s="2">
        <v>6.67</v>
      </c>
    </row>
    <row r="722" spans="1:2" x14ac:dyDescent="0.25">
      <c r="A722" s="1">
        <v>41096</v>
      </c>
      <c r="B722" s="2">
        <v>6.65</v>
      </c>
    </row>
    <row r="723" spans="1:2" x14ac:dyDescent="0.25">
      <c r="A723" s="1">
        <v>41097</v>
      </c>
      <c r="B723" s="2">
        <v>6.76</v>
      </c>
    </row>
    <row r="724" spans="1:2" x14ac:dyDescent="0.25">
      <c r="A724" s="1">
        <v>41098</v>
      </c>
      <c r="B724" s="2">
        <v>6.8</v>
      </c>
    </row>
    <row r="725" spans="1:2" x14ac:dyDescent="0.25">
      <c r="A725" s="1">
        <v>41099</v>
      </c>
      <c r="B725" s="2">
        <v>7.02</v>
      </c>
    </row>
    <row r="726" spans="1:2" x14ac:dyDescent="0.25">
      <c r="A726" s="1">
        <v>41100</v>
      </c>
      <c r="B726" s="2">
        <v>7.2</v>
      </c>
    </row>
    <row r="727" spans="1:2" x14ac:dyDescent="0.25">
      <c r="A727" s="1">
        <v>41101</v>
      </c>
      <c r="B727" s="2">
        <v>7.15</v>
      </c>
    </row>
    <row r="728" spans="1:2" x14ac:dyDescent="0.25">
      <c r="A728" s="1">
        <v>41102</v>
      </c>
      <c r="B728" s="2">
        <v>7.76</v>
      </c>
    </row>
    <row r="729" spans="1:2" x14ac:dyDescent="0.25">
      <c r="A729" s="1">
        <v>41103</v>
      </c>
      <c r="B729" s="2">
        <v>7.67</v>
      </c>
    </row>
    <row r="730" spans="1:2" x14ac:dyDescent="0.25">
      <c r="A730" s="1">
        <v>41104</v>
      </c>
      <c r="B730" s="2">
        <v>7.54</v>
      </c>
    </row>
    <row r="731" spans="1:2" x14ac:dyDescent="0.25">
      <c r="A731" s="1">
        <v>41105</v>
      </c>
      <c r="B731" s="2">
        <v>7.62</v>
      </c>
    </row>
    <row r="732" spans="1:2" x14ac:dyDescent="0.25">
      <c r="A732" s="1">
        <v>41106</v>
      </c>
      <c r="B732" s="2">
        <v>8.5</v>
      </c>
    </row>
    <row r="733" spans="1:2" x14ac:dyDescent="0.25">
      <c r="A733" s="1">
        <v>41107</v>
      </c>
      <c r="B733" s="2">
        <v>8.8000000000000007</v>
      </c>
    </row>
    <row r="734" spans="1:2" x14ac:dyDescent="0.25">
      <c r="A734" s="1">
        <v>41108</v>
      </c>
      <c r="B734" s="2">
        <v>9.11</v>
      </c>
    </row>
    <row r="735" spans="1:2" x14ac:dyDescent="0.25">
      <c r="A735" s="1">
        <v>41109</v>
      </c>
      <c r="B735" s="2">
        <v>8.8699999999999992</v>
      </c>
    </row>
    <row r="736" spans="1:2" x14ac:dyDescent="0.25">
      <c r="A736" s="1">
        <v>41110</v>
      </c>
      <c r="B736" s="2">
        <v>8.52</v>
      </c>
    </row>
    <row r="737" spans="1:2" x14ac:dyDescent="0.25">
      <c r="A737" s="1">
        <v>41111</v>
      </c>
      <c r="B737" s="2">
        <v>8.85</v>
      </c>
    </row>
    <row r="738" spans="1:2" x14ac:dyDescent="0.25">
      <c r="A738" s="1">
        <v>41112</v>
      </c>
      <c r="B738" s="2">
        <v>8.41</v>
      </c>
    </row>
    <row r="739" spans="1:2" x14ac:dyDescent="0.25">
      <c r="A739" s="1">
        <v>41113</v>
      </c>
      <c r="B739" s="2">
        <v>8.4499999999999993</v>
      </c>
    </row>
    <row r="740" spans="1:2" x14ac:dyDescent="0.25">
      <c r="A740" s="1">
        <v>41114</v>
      </c>
      <c r="B740" s="2">
        <v>8.6</v>
      </c>
    </row>
    <row r="741" spans="1:2" x14ac:dyDescent="0.25">
      <c r="A741" s="1">
        <v>41115</v>
      </c>
      <c r="B741" s="2">
        <v>8.8000000000000007</v>
      </c>
    </row>
    <row r="742" spans="1:2" x14ac:dyDescent="0.25">
      <c r="A742" s="1">
        <v>41116</v>
      </c>
      <c r="B742" s="2">
        <v>8.9</v>
      </c>
    </row>
    <row r="743" spans="1:2" x14ac:dyDescent="0.25">
      <c r="A743" s="1">
        <v>41117</v>
      </c>
      <c r="B743" s="2">
        <v>8.9</v>
      </c>
    </row>
    <row r="744" spans="1:2" x14ac:dyDescent="0.25">
      <c r="A744" s="1">
        <v>41118</v>
      </c>
      <c r="B744" s="2">
        <v>8.89</v>
      </c>
    </row>
    <row r="745" spans="1:2" x14ac:dyDescent="0.25">
      <c r="A745" s="1">
        <v>41119</v>
      </c>
      <c r="B745" s="2">
        <v>8.7100000000000009</v>
      </c>
    </row>
    <row r="746" spans="1:2" x14ac:dyDescent="0.25">
      <c r="A746" s="1">
        <v>41120</v>
      </c>
      <c r="B746" s="2">
        <v>9.1</v>
      </c>
    </row>
    <row r="747" spans="1:2" x14ac:dyDescent="0.25">
      <c r="A747" s="1">
        <v>41121</v>
      </c>
      <c r="B747" s="2">
        <v>9.35</v>
      </c>
    </row>
    <row r="748" spans="1:2" x14ac:dyDescent="0.25">
      <c r="A748" s="1">
        <v>41122</v>
      </c>
      <c r="B748" s="2">
        <v>9.5500000000000007</v>
      </c>
    </row>
    <row r="749" spans="1:2" x14ac:dyDescent="0.25">
      <c r="A749" s="1">
        <v>41123</v>
      </c>
      <c r="B749" s="2">
        <v>10.53</v>
      </c>
    </row>
    <row r="750" spans="1:2" x14ac:dyDescent="0.25">
      <c r="A750" s="1">
        <v>41124</v>
      </c>
      <c r="B750" s="2">
        <v>10.97</v>
      </c>
    </row>
    <row r="751" spans="1:2" x14ac:dyDescent="0.25">
      <c r="A751" s="1">
        <v>41125</v>
      </c>
      <c r="B751" s="2">
        <v>10.98</v>
      </c>
    </row>
    <row r="752" spans="1:2" x14ac:dyDescent="0.25">
      <c r="A752" s="1">
        <v>41126</v>
      </c>
      <c r="B752" s="2">
        <v>10.87</v>
      </c>
    </row>
    <row r="753" spans="1:2" x14ac:dyDescent="0.25">
      <c r="A753" s="1">
        <v>41127</v>
      </c>
      <c r="B753" s="2">
        <v>10.86</v>
      </c>
    </row>
    <row r="754" spans="1:2" x14ac:dyDescent="0.25">
      <c r="A754" s="1">
        <v>41128</v>
      </c>
      <c r="B754" s="2">
        <v>11.1</v>
      </c>
    </row>
    <row r="755" spans="1:2" x14ac:dyDescent="0.25">
      <c r="A755" s="1">
        <v>41129</v>
      </c>
      <c r="B755" s="2">
        <v>11.06</v>
      </c>
    </row>
    <row r="756" spans="1:2" x14ac:dyDescent="0.25">
      <c r="A756" s="1">
        <v>41130</v>
      </c>
      <c r="B756" s="2">
        <v>11.06</v>
      </c>
    </row>
    <row r="757" spans="1:2" x14ac:dyDescent="0.25">
      <c r="A757" s="1">
        <v>41131</v>
      </c>
      <c r="B757" s="2">
        <v>11.39</v>
      </c>
    </row>
    <row r="758" spans="1:2" x14ac:dyDescent="0.25">
      <c r="A758" s="1">
        <v>41132</v>
      </c>
      <c r="B758" s="2">
        <v>11.51</v>
      </c>
    </row>
    <row r="759" spans="1:2" x14ac:dyDescent="0.25">
      <c r="A759" s="1">
        <v>41133</v>
      </c>
      <c r="B759" s="2">
        <v>11.62</v>
      </c>
    </row>
    <row r="760" spans="1:2" x14ac:dyDescent="0.25">
      <c r="A760" s="1">
        <v>41134</v>
      </c>
      <c r="B760" s="2">
        <v>12.04</v>
      </c>
    </row>
    <row r="761" spans="1:2" x14ac:dyDescent="0.25">
      <c r="A761" s="1">
        <v>41135</v>
      </c>
      <c r="B761" s="2">
        <v>12.19</v>
      </c>
    </row>
    <row r="762" spans="1:2" x14ac:dyDescent="0.25">
      <c r="A762" s="1">
        <v>41136</v>
      </c>
      <c r="B762" s="2">
        <v>13.25</v>
      </c>
    </row>
    <row r="763" spans="1:2" x14ac:dyDescent="0.25">
      <c r="A763" s="1">
        <v>41137</v>
      </c>
      <c r="B763" s="2">
        <v>13.5</v>
      </c>
    </row>
    <row r="764" spans="1:2" x14ac:dyDescent="0.25">
      <c r="A764" s="1">
        <v>41138</v>
      </c>
      <c r="B764" s="2">
        <v>11.58</v>
      </c>
    </row>
    <row r="765" spans="1:2" x14ac:dyDescent="0.25">
      <c r="A765" s="1">
        <v>41139</v>
      </c>
      <c r="B765" s="2">
        <v>11.61</v>
      </c>
    </row>
    <row r="766" spans="1:2" x14ac:dyDescent="0.25">
      <c r="A766" s="1">
        <v>41140</v>
      </c>
      <c r="B766" s="2">
        <v>8</v>
      </c>
    </row>
    <row r="767" spans="1:2" x14ac:dyDescent="0.25">
      <c r="A767" s="1">
        <v>41141</v>
      </c>
      <c r="B767" s="2">
        <v>10.1</v>
      </c>
    </row>
    <row r="768" spans="1:2" x14ac:dyDescent="0.25">
      <c r="A768" s="1">
        <v>41142</v>
      </c>
      <c r="B768" s="2">
        <v>9.92</v>
      </c>
    </row>
    <row r="769" spans="1:2" x14ac:dyDescent="0.25">
      <c r="A769" s="1">
        <v>41143</v>
      </c>
      <c r="B769" s="2">
        <v>9.81</v>
      </c>
    </row>
    <row r="770" spans="1:2" x14ac:dyDescent="0.25">
      <c r="A770" s="1">
        <v>41144</v>
      </c>
      <c r="B770" s="2">
        <v>10.1</v>
      </c>
    </row>
    <row r="771" spans="1:2" x14ac:dyDescent="0.25">
      <c r="A771" s="1">
        <v>41145</v>
      </c>
      <c r="B771" s="2">
        <v>10.6</v>
      </c>
    </row>
    <row r="772" spans="1:2" x14ac:dyDescent="0.25">
      <c r="A772" s="1">
        <v>41146</v>
      </c>
      <c r="B772" s="2">
        <v>10.52</v>
      </c>
    </row>
    <row r="773" spans="1:2" x14ac:dyDescent="0.25">
      <c r="A773" s="1">
        <v>41147</v>
      </c>
      <c r="B773" s="2">
        <v>10.61</v>
      </c>
    </row>
    <row r="774" spans="1:2" x14ac:dyDescent="0.25">
      <c r="A774" s="1">
        <v>41148</v>
      </c>
      <c r="B774" s="2">
        <v>10.95</v>
      </c>
    </row>
    <row r="775" spans="1:2" x14ac:dyDescent="0.25">
      <c r="A775" s="1">
        <v>41149</v>
      </c>
      <c r="B775" s="2">
        <v>10.94</v>
      </c>
    </row>
    <row r="776" spans="1:2" x14ac:dyDescent="0.25">
      <c r="A776" s="1">
        <v>41150</v>
      </c>
      <c r="B776" s="2">
        <v>10.92</v>
      </c>
    </row>
    <row r="777" spans="1:2" x14ac:dyDescent="0.25">
      <c r="A777" s="1">
        <v>41151</v>
      </c>
      <c r="B777" s="2">
        <v>10.78</v>
      </c>
    </row>
    <row r="778" spans="1:2" x14ac:dyDescent="0.25">
      <c r="A778" s="1">
        <v>41152</v>
      </c>
      <c r="B778" s="2">
        <v>10.16</v>
      </c>
    </row>
    <row r="779" spans="1:2" x14ac:dyDescent="0.25">
      <c r="A779" s="1">
        <v>41153</v>
      </c>
      <c r="B779" s="2">
        <v>9.9700000000000006</v>
      </c>
    </row>
    <row r="780" spans="1:2" x14ac:dyDescent="0.25">
      <c r="A780" s="1">
        <v>41154</v>
      </c>
      <c r="B780" s="2">
        <v>10.199999999999999</v>
      </c>
    </row>
    <row r="781" spans="1:2" x14ac:dyDescent="0.25">
      <c r="A781" s="1">
        <v>41155</v>
      </c>
      <c r="B781" s="2">
        <v>10.53</v>
      </c>
    </row>
    <row r="782" spans="1:2" x14ac:dyDescent="0.25">
      <c r="A782" s="1">
        <v>41156</v>
      </c>
      <c r="B782" s="2">
        <v>10.38</v>
      </c>
    </row>
    <row r="783" spans="1:2" x14ac:dyDescent="0.25">
      <c r="A783" s="1">
        <v>41157</v>
      </c>
      <c r="B783">
        <v>11</v>
      </c>
    </row>
    <row r="784" spans="1:2" x14ac:dyDescent="0.25">
      <c r="A784" s="1">
        <v>41158</v>
      </c>
      <c r="B784" s="2">
        <v>11.18</v>
      </c>
    </row>
    <row r="785" spans="1:2" x14ac:dyDescent="0.25">
      <c r="A785" s="1">
        <v>41159</v>
      </c>
      <c r="B785">
        <v>11</v>
      </c>
    </row>
    <row r="786" spans="1:2" x14ac:dyDescent="0.25">
      <c r="A786" s="1">
        <v>41160</v>
      </c>
      <c r="B786" s="2">
        <v>11.04</v>
      </c>
    </row>
    <row r="787" spans="1:2" x14ac:dyDescent="0.25">
      <c r="A787" s="1">
        <v>41161</v>
      </c>
      <c r="B787" s="2">
        <v>11.02</v>
      </c>
    </row>
    <row r="788" spans="1:2" x14ac:dyDescent="0.25">
      <c r="A788" s="1">
        <v>41162</v>
      </c>
      <c r="B788" s="2">
        <v>11.17</v>
      </c>
    </row>
    <row r="789" spans="1:2" x14ac:dyDescent="0.25">
      <c r="A789" s="1">
        <v>41163</v>
      </c>
      <c r="B789" s="2">
        <v>11.33</v>
      </c>
    </row>
    <row r="790" spans="1:2" x14ac:dyDescent="0.25">
      <c r="A790" s="1">
        <v>41164</v>
      </c>
      <c r="B790" s="2">
        <v>11.36</v>
      </c>
    </row>
    <row r="791" spans="1:2" x14ac:dyDescent="0.25">
      <c r="A791" s="1">
        <v>41165</v>
      </c>
      <c r="B791" s="2">
        <v>11.4</v>
      </c>
    </row>
    <row r="792" spans="1:2" x14ac:dyDescent="0.25">
      <c r="A792" s="1">
        <v>41166</v>
      </c>
      <c r="B792" s="2">
        <v>11.67</v>
      </c>
    </row>
    <row r="793" spans="1:2" x14ac:dyDescent="0.25">
      <c r="A793" s="1">
        <v>41167</v>
      </c>
      <c r="B793" s="2">
        <v>11.75</v>
      </c>
    </row>
    <row r="794" spans="1:2" x14ac:dyDescent="0.25">
      <c r="A794" s="1">
        <v>41168</v>
      </c>
      <c r="B794" s="2">
        <v>11.87</v>
      </c>
    </row>
    <row r="795" spans="1:2" x14ac:dyDescent="0.25">
      <c r="A795" s="1">
        <v>41169</v>
      </c>
      <c r="B795" s="2">
        <v>11.89</v>
      </c>
    </row>
    <row r="796" spans="1:2" x14ac:dyDescent="0.25">
      <c r="A796" s="1">
        <v>41170</v>
      </c>
      <c r="B796" s="2">
        <v>12.25</v>
      </c>
    </row>
    <row r="797" spans="1:2" x14ac:dyDescent="0.25">
      <c r="A797" s="1">
        <v>41171</v>
      </c>
      <c r="B797" s="2">
        <v>12.57</v>
      </c>
    </row>
    <row r="798" spans="1:2" x14ac:dyDescent="0.25">
      <c r="A798" s="1">
        <v>41172</v>
      </c>
      <c r="B798" s="2">
        <v>12.28</v>
      </c>
    </row>
    <row r="799" spans="1:2" x14ac:dyDescent="0.25">
      <c r="A799" s="1">
        <v>41173</v>
      </c>
      <c r="B799" s="2">
        <v>12.37</v>
      </c>
    </row>
    <row r="800" spans="1:2" x14ac:dyDescent="0.25">
      <c r="A800" s="1">
        <v>41174</v>
      </c>
      <c r="B800" s="2">
        <v>12.24</v>
      </c>
    </row>
    <row r="801" spans="1:2" x14ac:dyDescent="0.25">
      <c r="A801" s="1">
        <v>41175</v>
      </c>
      <c r="B801" s="2">
        <v>12.19</v>
      </c>
    </row>
    <row r="802" spans="1:2" x14ac:dyDescent="0.25">
      <c r="A802" s="1">
        <v>41176</v>
      </c>
      <c r="B802" s="2">
        <v>12.1</v>
      </c>
    </row>
    <row r="803" spans="1:2" x14ac:dyDescent="0.25">
      <c r="A803" s="1">
        <v>41177</v>
      </c>
      <c r="B803" s="2">
        <v>12.2</v>
      </c>
    </row>
    <row r="804" spans="1:2" x14ac:dyDescent="0.25">
      <c r="A804" s="1">
        <v>41178</v>
      </c>
      <c r="B804" s="2">
        <v>12.27</v>
      </c>
    </row>
    <row r="805" spans="1:2" x14ac:dyDescent="0.25">
      <c r="A805" s="1">
        <v>41179</v>
      </c>
      <c r="B805" s="2">
        <v>12.31</v>
      </c>
    </row>
    <row r="806" spans="1:2" x14ac:dyDescent="0.25">
      <c r="A806" s="1">
        <v>41180</v>
      </c>
      <c r="B806" s="2">
        <v>12.39</v>
      </c>
    </row>
    <row r="807" spans="1:2" x14ac:dyDescent="0.25">
      <c r="A807" s="1">
        <v>41181</v>
      </c>
      <c r="B807" s="2">
        <v>12.36</v>
      </c>
    </row>
    <row r="808" spans="1:2" x14ac:dyDescent="0.25">
      <c r="A808" s="1">
        <v>41182</v>
      </c>
      <c r="B808" s="2">
        <v>12.4</v>
      </c>
    </row>
    <row r="809" spans="1:2" x14ac:dyDescent="0.25">
      <c r="A809" s="1">
        <v>41183</v>
      </c>
      <c r="B809" s="2">
        <v>12.4</v>
      </c>
    </row>
    <row r="810" spans="1:2" x14ac:dyDescent="0.25">
      <c r="A810" s="1">
        <v>41184</v>
      </c>
      <c r="B810" s="2">
        <v>12.84</v>
      </c>
    </row>
    <row r="811" spans="1:2" x14ac:dyDescent="0.25">
      <c r="A811" s="1">
        <v>41185</v>
      </c>
      <c r="B811" s="2">
        <v>12.89</v>
      </c>
    </row>
    <row r="812" spans="1:2" x14ac:dyDescent="0.25">
      <c r="A812" s="1">
        <v>41186</v>
      </c>
      <c r="B812" s="2">
        <v>12.85</v>
      </c>
    </row>
    <row r="813" spans="1:2" x14ac:dyDescent="0.25">
      <c r="A813" s="1">
        <v>41187</v>
      </c>
      <c r="B813" s="2">
        <v>12.69</v>
      </c>
    </row>
    <row r="814" spans="1:2" x14ac:dyDescent="0.25">
      <c r="A814" s="1">
        <v>41188</v>
      </c>
      <c r="B814" s="2">
        <v>12.51</v>
      </c>
    </row>
    <row r="815" spans="1:2" x14ac:dyDescent="0.25">
      <c r="A815" s="1">
        <v>41189</v>
      </c>
      <c r="B815" s="2">
        <v>11.8</v>
      </c>
    </row>
    <row r="816" spans="1:2" x14ac:dyDescent="0.25">
      <c r="A816" s="1">
        <v>41190</v>
      </c>
      <c r="B816" s="2">
        <v>11.78</v>
      </c>
    </row>
    <row r="817" spans="1:2" x14ac:dyDescent="0.25">
      <c r="A817" s="1">
        <v>41191</v>
      </c>
      <c r="B817" s="2">
        <v>11.9</v>
      </c>
    </row>
    <row r="818" spans="1:2" x14ac:dyDescent="0.25">
      <c r="A818" s="1">
        <v>41192</v>
      </c>
      <c r="B818" s="2">
        <v>12.12</v>
      </c>
    </row>
    <row r="819" spans="1:2" x14ac:dyDescent="0.25">
      <c r="A819" s="1">
        <v>41193</v>
      </c>
      <c r="B819" s="2">
        <v>12.03</v>
      </c>
    </row>
    <row r="820" spans="1:2" x14ac:dyDescent="0.25">
      <c r="A820" s="1">
        <v>41194</v>
      </c>
      <c r="B820">
        <v>12</v>
      </c>
    </row>
    <row r="821" spans="1:2" x14ac:dyDescent="0.25">
      <c r="A821" s="1">
        <v>41195</v>
      </c>
      <c r="B821" s="2">
        <v>11.86</v>
      </c>
    </row>
    <row r="822" spans="1:2" x14ac:dyDescent="0.25">
      <c r="A822" s="1">
        <v>41196</v>
      </c>
      <c r="B822" s="2">
        <v>11.74</v>
      </c>
    </row>
    <row r="823" spans="1:2" x14ac:dyDescent="0.25">
      <c r="A823" s="1">
        <v>41197</v>
      </c>
      <c r="B823" s="2">
        <v>11.84</v>
      </c>
    </row>
    <row r="824" spans="1:2" x14ac:dyDescent="0.25">
      <c r="A824" s="1">
        <v>41198</v>
      </c>
      <c r="B824" s="2">
        <v>11.85</v>
      </c>
    </row>
    <row r="825" spans="1:2" x14ac:dyDescent="0.25">
      <c r="A825" s="1">
        <v>41199</v>
      </c>
      <c r="B825" s="2">
        <v>11.81</v>
      </c>
    </row>
    <row r="826" spans="1:2" x14ac:dyDescent="0.25">
      <c r="A826" s="1">
        <v>41200</v>
      </c>
      <c r="B826" s="2">
        <v>11.94</v>
      </c>
    </row>
    <row r="827" spans="1:2" x14ac:dyDescent="0.25">
      <c r="A827" s="1">
        <v>41201</v>
      </c>
      <c r="B827" s="2">
        <v>11.74</v>
      </c>
    </row>
    <row r="828" spans="1:2" x14ac:dyDescent="0.25">
      <c r="A828" s="1">
        <v>41202</v>
      </c>
      <c r="B828" s="2">
        <v>11.74</v>
      </c>
    </row>
    <row r="829" spans="1:2" x14ac:dyDescent="0.25">
      <c r="A829" s="1">
        <v>41203</v>
      </c>
      <c r="B829" s="2">
        <v>11.63</v>
      </c>
    </row>
    <row r="830" spans="1:2" x14ac:dyDescent="0.25">
      <c r="A830" s="1">
        <v>41204</v>
      </c>
      <c r="B830" s="2">
        <v>11.71</v>
      </c>
    </row>
    <row r="831" spans="1:2" x14ac:dyDescent="0.25">
      <c r="A831" s="1">
        <v>41205</v>
      </c>
      <c r="B831" s="2">
        <v>11.65</v>
      </c>
    </row>
    <row r="832" spans="1:2" x14ac:dyDescent="0.25">
      <c r="A832" s="1">
        <v>41206</v>
      </c>
      <c r="B832" s="2">
        <v>11.65</v>
      </c>
    </row>
    <row r="833" spans="1:2" x14ac:dyDescent="0.25">
      <c r="A833" s="1">
        <v>41207</v>
      </c>
      <c r="B833" s="2">
        <v>10.86</v>
      </c>
    </row>
    <row r="834" spans="1:2" x14ac:dyDescent="0.25">
      <c r="A834" s="1">
        <v>41208</v>
      </c>
      <c r="B834" s="2">
        <v>10.17</v>
      </c>
    </row>
    <row r="835" spans="1:2" x14ac:dyDescent="0.25">
      <c r="A835" s="1">
        <v>41209</v>
      </c>
      <c r="B835" s="2">
        <v>10.26</v>
      </c>
    </row>
    <row r="836" spans="1:2" x14ac:dyDescent="0.25">
      <c r="A836" s="1">
        <v>41210</v>
      </c>
      <c r="B836" s="2">
        <v>10.7</v>
      </c>
    </row>
    <row r="837" spans="1:2" x14ac:dyDescent="0.25">
      <c r="A837" s="1">
        <v>41211</v>
      </c>
      <c r="B837" s="2">
        <v>10.6</v>
      </c>
    </row>
    <row r="838" spans="1:2" x14ac:dyDescent="0.25">
      <c r="A838" s="1">
        <v>41212</v>
      </c>
      <c r="B838" s="2">
        <v>10.89</v>
      </c>
    </row>
    <row r="839" spans="1:2" x14ac:dyDescent="0.25">
      <c r="A839" s="1">
        <v>41213</v>
      </c>
      <c r="B839" s="2">
        <v>11.2</v>
      </c>
    </row>
    <row r="840" spans="1:2" x14ac:dyDescent="0.25">
      <c r="A840" s="1">
        <v>41214</v>
      </c>
      <c r="B840" s="2">
        <v>10.57</v>
      </c>
    </row>
    <row r="841" spans="1:2" x14ac:dyDescent="0.25">
      <c r="A841" s="1">
        <v>41215</v>
      </c>
      <c r="B841" s="2">
        <v>10.47</v>
      </c>
    </row>
    <row r="842" spans="1:2" x14ac:dyDescent="0.25">
      <c r="A842" s="1">
        <v>41216</v>
      </c>
      <c r="B842" s="2">
        <v>10.64</v>
      </c>
    </row>
    <row r="843" spans="1:2" x14ac:dyDescent="0.25">
      <c r="A843" s="1">
        <v>41217</v>
      </c>
      <c r="B843" s="2">
        <v>10.8</v>
      </c>
    </row>
    <row r="844" spans="1:2" x14ac:dyDescent="0.25">
      <c r="A844" s="1">
        <v>41218</v>
      </c>
      <c r="B844" s="2">
        <v>10.75</v>
      </c>
    </row>
    <row r="845" spans="1:2" x14ac:dyDescent="0.25">
      <c r="A845" s="1">
        <v>41219</v>
      </c>
      <c r="B845" s="2">
        <v>10.9</v>
      </c>
    </row>
    <row r="846" spans="1:2" x14ac:dyDescent="0.25">
      <c r="A846" s="1">
        <v>41220</v>
      </c>
      <c r="B846" s="2">
        <v>10.92</v>
      </c>
    </row>
    <row r="847" spans="1:2" x14ac:dyDescent="0.25">
      <c r="A847" s="1">
        <v>41221</v>
      </c>
      <c r="B847" s="2">
        <v>10.93</v>
      </c>
    </row>
    <row r="848" spans="1:2" x14ac:dyDescent="0.25">
      <c r="A848" s="1">
        <v>41222</v>
      </c>
      <c r="B848" s="2">
        <v>10.82</v>
      </c>
    </row>
    <row r="849" spans="1:2" x14ac:dyDescent="0.25">
      <c r="A849" s="1">
        <v>41223</v>
      </c>
      <c r="B849" s="2">
        <v>10.89</v>
      </c>
    </row>
    <row r="850" spans="1:2" x14ac:dyDescent="0.25">
      <c r="A850" s="1">
        <v>41224</v>
      </c>
      <c r="B850" s="2">
        <v>10.87</v>
      </c>
    </row>
    <row r="851" spans="1:2" x14ac:dyDescent="0.25">
      <c r="A851" s="1">
        <v>41225</v>
      </c>
      <c r="B851" s="2">
        <v>11.01</v>
      </c>
    </row>
    <row r="852" spans="1:2" x14ac:dyDescent="0.25">
      <c r="A852" s="1">
        <v>41226</v>
      </c>
      <c r="B852" s="2">
        <v>10.95</v>
      </c>
    </row>
    <row r="853" spans="1:2" x14ac:dyDescent="0.25">
      <c r="A853" s="1">
        <v>41227</v>
      </c>
      <c r="B853" s="2">
        <v>10.95</v>
      </c>
    </row>
    <row r="854" spans="1:2" x14ac:dyDescent="0.25">
      <c r="A854" s="1">
        <v>41228</v>
      </c>
      <c r="B854" s="2">
        <v>11.2</v>
      </c>
    </row>
    <row r="855" spans="1:2" x14ac:dyDescent="0.25">
      <c r="A855" s="1">
        <v>41229</v>
      </c>
      <c r="B855" s="2">
        <v>11.75</v>
      </c>
    </row>
    <row r="856" spans="1:2" x14ac:dyDescent="0.25">
      <c r="A856" s="1">
        <v>41230</v>
      </c>
      <c r="B856" s="2">
        <v>11.79</v>
      </c>
    </row>
    <row r="857" spans="1:2" x14ac:dyDescent="0.25">
      <c r="A857" s="1">
        <v>41231</v>
      </c>
      <c r="B857" s="2">
        <v>11.65</v>
      </c>
    </row>
    <row r="858" spans="1:2" x14ac:dyDescent="0.25">
      <c r="A858" s="1">
        <v>41232</v>
      </c>
      <c r="B858" s="2">
        <v>11.8</v>
      </c>
    </row>
    <row r="859" spans="1:2" x14ac:dyDescent="0.25">
      <c r="A859" s="1">
        <v>41233</v>
      </c>
      <c r="B859" s="2">
        <v>11.73</v>
      </c>
    </row>
    <row r="860" spans="1:2" x14ac:dyDescent="0.25">
      <c r="A860" s="1">
        <v>41234</v>
      </c>
      <c r="B860" s="2">
        <v>11.77</v>
      </c>
    </row>
    <row r="861" spans="1:2" x14ac:dyDescent="0.25">
      <c r="A861" s="1">
        <v>41235</v>
      </c>
      <c r="B861" s="2">
        <v>12.42</v>
      </c>
    </row>
    <row r="862" spans="1:2" x14ac:dyDescent="0.25">
      <c r="A862" s="1">
        <v>41236</v>
      </c>
      <c r="B862" s="2">
        <v>12.35</v>
      </c>
    </row>
    <row r="863" spans="1:2" x14ac:dyDescent="0.25">
      <c r="A863" s="1">
        <v>41237</v>
      </c>
      <c r="B863" s="2">
        <v>12.41</v>
      </c>
    </row>
    <row r="864" spans="1:2" x14ac:dyDescent="0.25">
      <c r="A864" s="1">
        <v>41238</v>
      </c>
      <c r="B864" s="2">
        <v>12.48</v>
      </c>
    </row>
    <row r="865" spans="1:2" x14ac:dyDescent="0.25">
      <c r="A865" s="1">
        <v>41239</v>
      </c>
      <c r="B865" s="2">
        <v>12.25</v>
      </c>
    </row>
    <row r="866" spans="1:2" x14ac:dyDescent="0.25">
      <c r="A866" s="1">
        <v>41240</v>
      </c>
      <c r="B866" s="2">
        <v>12.2</v>
      </c>
    </row>
    <row r="867" spans="1:2" x14ac:dyDescent="0.25">
      <c r="A867" s="1">
        <v>41241</v>
      </c>
      <c r="B867" s="2">
        <v>12.35</v>
      </c>
    </row>
    <row r="868" spans="1:2" x14ac:dyDescent="0.25">
      <c r="A868" s="1">
        <v>41242</v>
      </c>
      <c r="B868" s="2">
        <v>12.45</v>
      </c>
    </row>
    <row r="869" spans="1:2" x14ac:dyDescent="0.25">
      <c r="A869" s="1">
        <v>41243</v>
      </c>
      <c r="B869" s="2">
        <v>12.57</v>
      </c>
    </row>
    <row r="870" spans="1:2" x14ac:dyDescent="0.25">
      <c r="A870" s="1">
        <v>41244</v>
      </c>
      <c r="B870" s="2">
        <v>12.56</v>
      </c>
    </row>
    <row r="871" spans="1:2" x14ac:dyDescent="0.25">
      <c r="A871" s="1">
        <v>41245</v>
      </c>
      <c r="B871" s="2">
        <v>12.5</v>
      </c>
    </row>
    <row r="872" spans="1:2" x14ac:dyDescent="0.25">
      <c r="A872" s="1">
        <v>41246</v>
      </c>
      <c r="B872" s="2">
        <v>12.68</v>
      </c>
    </row>
    <row r="873" spans="1:2" x14ac:dyDescent="0.25">
      <c r="A873" s="1">
        <v>41247</v>
      </c>
      <c r="B873" s="2">
        <v>13.41</v>
      </c>
    </row>
    <row r="874" spans="1:2" x14ac:dyDescent="0.25">
      <c r="A874" s="1">
        <v>41248</v>
      </c>
      <c r="B874" s="2">
        <v>13.38</v>
      </c>
    </row>
    <row r="875" spans="1:2" x14ac:dyDescent="0.25">
      <c r="A875" s="1">
        <v>41249</v>
      </c>
      <c r="B875" s="2">
        <v>13.3</v>
      </c>
    </row>
    <row r="876" spans="1:2" x14ac:dyDescent="0.25">
      <c r="A876" s="1">
        <v>41250</v>
      </c>
      <c r="B876" s="2">
        <v>13.5</v>
      </c>
    </row>
    <row r="877" spans="1:2" x14ac:dyDescent="0.25">
      <c r="A877" s="1">
        <v>41251</v>
      </c>
      <c r="B877" s="2">
        <v>13.42</v>
      </c>
    </row>
    <row r="878" spans="1:2" x14ac:dyDescent="0.25">
      <c r="A878" s="1">
        <v>41252</v>
      </c>
      <c r="B878" s="2">
        <v>13.39</v>
      </c>
    </row>
    <row r="879" spans="1:2" x14ac:dyDescent="0.25">
      <c r="A879" s="1">
        <v>41253</v>
      </c>
      <c r="B879" s="2">
        <v>13.43</v>
      </c>
    </row>
    <row r="880" spans="1:2" x14ac:dyDescent="0.25">
      <c r="A880" s="1">
        <v>41254</v>
      </c>
      <c r="B880" s="2">
        <v>13.56</v>
      </c>
    </row>
    <row r="881" spans="1:2" x14ac:dyDescent="0.25">
      <c r="A881" s="1">
        <v>41255</v>
      </c>
      <c r="B881" s="2">
        <v>13.7</v>
      </c>
    </row>
    <row r="882" spans="1:2" x14ac:dyDescent="0.25">
      <c r="A882" s="1">
        <v>41256</v>
      </c>
      <c r="B882" s="2">
        <v>13.7</v>
      </c>
    </row>
    <row r="883" spans="1:2" x14ac:dyDescent="0.25">
      <c r="A883" s="1">
        <v>41257</v>
      </c>
      <c r="B883" s="2">
        <v>13.6</v>
      </c>
    </row>
    <row r="884" spans="1:2" x14ac:dyDescent="0.25">
      <c r="A884" s="1">
        <v>41258</v>
      </c>
      <c r="B884" s="2">
        <v>13.49</v>
      </c>
    </row>
    <row r="885" spans="1:2" x14ac:dyDescent="0.25">
      <c r="A885" s="1">
        <v>41259</v>
      </c>
      <c r="B885" s="2">
        <v>13.3</v>
      </c>
    </row>
    <row r="886" spans="1:2" x14ac:dyDescent="0.25">
      <c r="A886" s="1">
        <v>41260</v>
      </c>
      <c r="B886" s="2">
        <v>13.25</v>
      </c>
    </row>
    <row r="887" spans="1:2" x14ac:dyDescent="0.25">
      <c r="A887" s="1">
        <v>41261</v>
      </c>
      <c r="B887" s="2">
        <v>13.3</v>
      </c>
    </row>
    <row r="888" spans="1:2" x14ac:dyDescent="0.25">
      <c r="A888" s="1">
        <v>41262</v>
      </c>
      <c r="B888" s="2">
        <v>13.6</v>
      </c>
    </row>
    <row r="889" spans="1:2" x14ac:dyDescent="0.25">
      <c r="A889" s="1">
        <v>41263</v>
      </c>
      <c r="B889" s="2">
        <v>13.52</v>
      </c>
    </row>
    <row r="890" spans="1:2" x14ac:dyDescent="0.25">
      <c r="A890" s="1">
        <v>41264</v>
      </c>
      <c r="B890" s="2">
        <v>13.5</v>
      </c>
    </row>
    <row r="891" spans="1:2" x14ac:dyDescent="0.25">
      <c r="A891" s="1">
        <v>41265</v>
      </c>
      <c r="B891" s="2">
        <v>13.37</v>
      </c>
    </row>
    <row r="892" spans="1:2" x14ac:dyDescent="0.25">
      <c r="A892" s="1">
        <v>41266</v>
      </c>
      <c r="B892" s="2">
        <v>13.31</v>
      </c>
    </row>
    <row r="893" spans="1:2" x14ac:dyDescent="0.25">
      <c r="A893" s="1">
        <v>41267</v>
      </c>
      <c r="B893" s="2">
        <v>13.38</v>
      </c>
    </row>
    <row r="894" spans="1:2" x14ac:dyDescent="0.25">
      <c r="A894" s="1">
        <v>41268</v>
      </c>
      <c r="B894" s="2">
        <v>13.35</v>
      </c>
    </row>
    <row r="895" spans="1:2" x14ac:dyDescent="0.25">
      <c r="A895" s="1">
        <v>41269</v>
      </c>
      <c r="B895" s="2">
        <v>13.47</v>
      </c>
    </row>
    <row r="896" spans="1:2" x14ac:dyDescent="0.25">
      <c r="A896" s="1">
        <v>41270</v>
      </c>
      <c r="B896" s="2">
        <v>13.42</v>
      </c>
    </row>
    <row r="897" spans="1:2" x14ac:dyDescent="0.25">
      <c r="A897" s="1">
        <v>41271</v>
      </c>
      <c r="B897" s="2">
        <v>13.42</v>
      </c>
    </row>
    <row r="898" spans="1:2" x14ac:dyDescent="0.25">
      <c r="A898" s="1">
        <v>41272</v>
      </c>
      <c r="B898" s="2">
        <v>13.4</v>
      </c>
    </row>
    <row r="899" spans="1:2" x14ac:dyDescent="0.25">
      <c r="A899" s="1">
        <v>41273</v>
      </c>
      <c r="B899" s="2">
        <v>13.45</v>
      </c>
    </row>
    <row r="900" spans="1:2" x14ac:dyDescent="0.25">
      <c r="A900" s="1">
        <v>41274</v>
      </c>
      <c r="B900" s="2">
        <v>13.51</v>
      </c>
    </row>
    <row r="901" spans="1:2" x14ac:dyDescent="0.25">
      <c r="A901" s="1">
        <v>41275</v>
      </c>
      <c r="B901" s="2">
        <v>13.3</v>
      </c>
    </row>
    <row r="902" spans="1:2" x14ac:dyDescent="0.25">
      <c r="A902" s="1">
        <v>41276</v>
      </c>
      <c r="B902" s="2">
        <v>13.28</v>
      </c>
    </row>
    <row r="903" spans="1:2" x14ac:dyDescent="0.25">
      <c r="A903" s="1">
        <v>41277</v>
      </c>
      <c r="B903" s="2">
        <v>13.4</v>
      </c>
    </row>
    <row r="904" spans="1:2" x14ac:dyDescent="0.25">
      <c r="A904" s="1">
        <v>41278</v>
      </c>
      <c r="B904" s="2">
        <v>13.5</v>
      </c>
    </row>
    <row r="905" spans="1:2" x14ac:dyDescent="0.25">
      <c r="A905" s="1">
        <v>41279</v>
      </c>
      <c r="B905" s="2">
        <v>13.44</v>
      </c>
    </row>
    <row r="906" spans="1:2" x14ac:dyDescent="0.25">
      <c r="A906" s="1">
        <v>41280</v>
      </c>
      <c r="B906" s="2">
        <v>13.45</v>
      </c>
    </row>
    <row r="907" spans="1:2" x14ac:dyDescent="0.25">
      <c r="A907" s="1">
        <v>41281</v>
      </c>
      <c r="B907" s="2">
        <v>13.59</v>
      </c>
    </row>
    <row r="908" spans="1:2" x14ac:dyDescent="0.25">
      <c r="A908" s="1">
        <v>41282</v>
      </c>
      <c r="B908" s="2">
        <v>13.74</v>
      </c>
    </row>
    <row r="909" spans="1:2" x14ac:dyDescent="0.25">
      <c r="A909" s="1">
        <v>41283</v>
      </c>
      <c r="B909" s="2">
        <v>13.77</v>
      </c>
    </row>
    <row r="910" spans="1:2" x14ac:dyDescent="0.25">
      <c r="A910" s="1">
        <v>41284</v>
      </c>
      <c r="B910" s="2">
        <v>14.14</v>
      </c>
    </row>
    <row r="911" spans="1:2" x14ac:dyDescent="0.25">
      <c r="A911" s="1">
        <v>41285</v>
      </c>
      <c r="B911" s="2">
        <v>14.14</v>
      </c>
    </row>
    <row r="912" spans="1:2" x14ac:dyDescent="0.25">
      <c r="A912" s="1">
        <v>41286</v>
      </c>
      <c r="B912" s="2">
        <v>14.24</v>
      </c>
    </row>
    <row r="913" spans="1:2" x14ac:dyDescent="0.25">
      <c r="A913" s="1">
        <v>41287</v>
      </c>
      <c r="B913" s="2">
        <v>14.12</v>
      </c>
    </row>
    <row r="914" spans="1:2" x14ac:dyDescent="0.25">
      <c r="A914" s="1">
        <v>41288</v>
      </c>
      <c r="B914" s="2">
        <v>14.3</v>
      </c>
    </row>
    <row r="915" spans="1:2" x14ac:dyDescent="0.25">
      <c r="A915" s="1">
        <v>41289</v>
      </c>
      <c r="B915" s="2">
        <v>14.25</v>
      </c>
    </row>
    <row r="916" spans="1:2" x14ac:dyDescent="0.25">
      <c r="A916" s="1">
        <v>41290</v>
      </c>
      <c r="B916" s="2">
        <v>14.73</v>
      </c>
    </row>
    <row r="917" spans="1:2" x14ac:dyDescent="0.25">
      <c r="A917" s="1">
        <v>41291</v>
      </c>
      <c r="B917" s="2">
        <v>15.5</v>
      </c>
    </row>
    <row r="918" spans="1:2" x14ac:dyDescent="0.25">
      <c r="A918" s="1">
        <v>41292</v>
      </c>
      <c r="B918" s="2">
        <v>15.7</v>
      </c>
    </row>
    <row r="919" spans="1:2" x14ac:dyDescent="0.25">
      <c r="A919" s="1">
        <v>41293</v>
      </c>
      <c r="B919" s="2">
        <v>15.62</v>
      </c>
    </row>
    <row r="920" spans="1:2" x14ac:dyDescent="0.25">
      <c r="A920" s="1">
        <v>41294</v>
      </c>
      <c r="B920" s="2">
        <v>15.7</v>
      </c>
    </row>
    <row r="921" spans="1:2" x14ac:dyDescent="0.25">
      <c r="A921" s="1">
        <v>41295</v>
      </c>
      <c r="B921" s="2">
        <v>16.8</v>
      </c>
    </row>
    <row r="922" spans="1:2" x14ac:dyDescent="0.25">
      <c r="A922" s="1">
        <v>41296</v>
      </c>
      <c r="B922" s="2">
        <v>17.260000000000002</v>
      </c>
    </row>
    <row r="923" spans="1:2" x14ac:dyDescent="0.25">
      <c r="A923" s="1">
        <v>41297</v>
      </c>
      <c r="B923" s="2">
        <v>17.5</v>
      </c>
    </row>
    <row r="924" spans="1:2" x14ac:dyDescent="0.25">
      <c r="A924" s="1">
        <v>41298</v>
      </c>
      <c r="B924" s="2">
        <v>16.899999999999999</v>
      </c>
    </row>
    <row r="925" spans="1:2" x14ac:dyDescent="0.25">
      <c r="A925" s="1">
        <v>41299</v>
      </c>
      <c r="B925" s="2">
        <v>17.399999999999999</v>
      </c>
    </row>
    <row r="926" spans="1:2" x14ac:dyDescent="0.25">
      <c r="A926" s="1">
        <v>41300</v>
      </c>
      <c r="B926" s="2">
        <v>17.88</v>
      </c>
    </row>
    <row r="927" spans="1:2" x14ac:dyDescent="0.25">
      <c r="A927" s="1">
        <v>41301</v>
      </c>
      <c r="B927" s="2">
        <v>17.82</v>
      </c>
    </row>
    <row r="928" spans="1:2" x14ac:dyDescent="0.25">
      <c r="A928" s="1">
        <v>41302</v>
      </c>
      <c r="B928" s="2">
        <v>18.72</v>
      </c>
    </row>
    <row r="929" spans="1:2" x14ac:dyDescent="0.25">
      <c r="A929" s="1">
        <v>41303</v>
      </c>
      <c r="B929" s="2">
        <v>19.53</v>
      </c>
    </row>
    <row r="930" spans="1:2" x14ac:dyDescent="0.25">
      <c r="A930" s="1">
        <v>41304</v>
      </c>
      <c r="B930" s="2">
        <v>19.7</v>
      </c>
    </row>
    <row r="931" spans="1:2" x14ac:dyDescent="0.25">
      <c r="A931" s="1">
        <v>41305</v>
      </c>
      <c r="B931" s="2">
        <v>20.41</v>
      </c>
    </row>
    <row r="932" spans="1:2" x14ac:dyDescent="0.25">
      <c r="A932" s="1">
        <v>41306</v>
      </c>
      <c r="B932" s="2">
        <v>20.5</v>
      </c>
    </row>
    <row r="933" spans="1:2" x14ac:dyDescent="0.25">
      <c r="A933" s="1">
        <v>41307</v>
      </c>
      <c r="B933" s="2">
        <v>19.63</v>
      </c>
    </row>
    <row r="934" spans="1:2" x14ac:dyDescent="0.25">
      <c r="A934" s="1">
        <v>41308</v>
      </c>
      <c r="B934" s="2">
        <v>20.59</v>
      </c>
    </row>
    <row r="935" spans="1:2" x14ac:dyDescent="0.25">
      <c r="A935" s="1">
        <v>41309</v>
      </c>
      <c r="B935" s="2">
        <v>20.43</v>
      </c>
    </row>
    <row r="936" spans="1:2" x14ac:dyDescent="0.25">
      <c r="A936" s="1">
        <v>41310</v>
      </c>
      <c r="B936" s="2">
        <v>20.6</v>
      </c>
    </row>
    <row r="937" spans="1:2" x14ac:dyDescent="0.25">
      <c r="A937" s="1">
        <v>41311</v>
      </c>
      <c r="B937" s="2">
        <v>21.18</v>
      </c>
    </row>
    <row r="938" spans="1:2" x14ac:dyDescent="0.25">
      <c r="A938" s="1">
        <v>41312</v>
      </c>
      <c r="B938" s="2">
        <v>22.15</v>
      </c>
    </row>
    <row r="939" spans="1:2" x14ac:dyDescent="0.25">
      <c r="A939" s="1">
        <v>41313</v>
      </c>
      <c r="B939" s="2">
        <v>22.66</v>
      </c>
    </row>
    <row r="940" spans="1:2" x14ac:dyDescent="0.25">
      <c r="A940" s="1">
        <v>41314</v>
      </c>
      <c r="B940" s="2">
        <v>23.65</v>
      </c>
    </row>
    <row r="941" spans="1:2" x14ac:dyDescent="0.25">
      <c r="A941" s="1">
        <v>41315</v>
      </c>
      <c r="B941" s="2">
        <v>23.97</v>
      </c>
    </row>
    <row r="942" spans="1:2" x14ac:dyDescent="0.25">
      <c r="A942" s="1">
        <v>41316</v>
      </c>
      <c r="B942" s="2">
        <v>24.65</v>
      </c>
    </row>
    <row r="943" spans="1:2" x14ac:dyDescent="0.25">
      <c r="A943" s="1">
        <v>41317</v>
      </c>
      <c r="B943" s="2">
        <v>25.17</v>
      </c>
    </row>
    <row r="944" spans="1:2" x14ac:dyDescent="0.25">
      <c r="A944" s="1">
        <v>41318</v>
      </c>
      <c r="B944" s="2">
        <v>24.2</v>
      </c>
    </row>
    <row r="945" spans="1:2" x14ac:dyDescent="0.25">
      <c r="A945" s="1">
        <v>41319</v>
      </c>
      <c r="B945" s="2">
        <v>27.22</v>
      </c>
    </row>
    <row r="946" spans="1:2" x14ac:dyDescent="0.25">
      <c r="A946" s="1">
        <v>41320</v>
      </c>
      <c r="B946" s="2">
        <v>27.1</v>
      </c>
    </row>
    <row r="947" spans="1:2" x14ac:dyDescent="0.25">
      <c r="A947" s="1">
        <v>41321</v>
      </c>
      <c r="B947" s="2">
        <v>27.22</v>
      </c>
    </row>
    <row r="948" spans="1:2" x14ac:dyDescent="0.25">
      <c r="A948" s="1">
        <v>41322</v>
      </c>
      <c r="B948" s="2">
        <v>26.81</v>
      </c>
    </row>
    <row r="949" spans="1:2" x14ac:dyDescent="0.25">
      <c r="A949" s="1">
        <v>41323</v>
      </c>
      <c r="B949" s="2">
        <v>26.95</v>
      </c>
    </row>
    <row r="950" spans="1:2" x14ac:dyDescent="0.25">
      <c r="A950" s="1">
        <v>41324</v>
      </c>
      <c r="B950" s="2">
        <v>29.42</v>
      </c>
    </row>
    <row r="951" spans="1:2" x14ac:dyDescent="0.25">
      <c r="A951" s="1">
        <v>41325</v>
      </c>
      <c r="B951" s="2">
        <v>29.65</v>
      </c>
    </row>
    <row r="952" spans="1:2" x14ac:dyDescent="0.25">
      <c r="A952" s="1">
        <v>41326</v>
      </c>
      <c r="B952" s="2">
        <v>29.75</v>
      </c>
    </row>
    <row r="953" spans="1:2" x14ac:dyDescent="0.25">
      <c r="A953" s="1">
        <v>41327</v>
      </c>
      <c r="B953" s="2">
        <v>30.25</v>
      </c>
    </row>
    <row r="954" spans="1:2" x14ac:dyDescent="0.25">
      <c r="A954" s="1">
        <v>41328</v>
      </c>
      <c r="B954" s="2">
        <v>29.8</v>
      </c>
    </row>
    <row r="955" spans="1:2" x14ac:dyDescent="0.25">
      <c r="A955" s="1">
        <v>41329</v>
      </c>
      <c r="B955" s="2">
        <v>29.89</v>
      </c>
    </row>
    <row r="956" spans="1:2" x14ac:dyDescent="0.25">
      <c r="A956" s="1">
        <v>41330</v>
      </c>
      <c r="B956" s="2">
        <v>30.4</v>
      </c>
    </row>
    <row r="957" spans="1:2" x14ac:dyDescent="0.25">
      <c r="A957" s="1">
        <v>41331</v>
      </c>
      <c r="B957" s="2">
        <v>31.1</v>
      </c>
    </row>
    <row r="958" spans="1:2" x14ac:dyDescent="0.25">
      <c r="A958" s="1">
        <v>41332</v>
      </c>
      <c r="B958" s="2">
        <v>30.9</v>
      </c>
    </row>
    <row r="959" spans="1:2" x14ac:dyDescent="0.25">
      <c r="A959" s="1">
        <v>41333</v>
      </c>
      <c r="B959" s="2">
        <v>33.380000000000003</v>
      </c>
    </row>
    <row r="960" spans="1:2" x14ac:dyDescent="0.25">
      <c r="A960" s="1">
        <v>41334</v>
      </c>
      <c r="B960" s="2">
        <v>34.5</v>
      </c>
    </row>
    <row r="961" spans="1:2" x14ac:dyDescent="0.25">
      <c r="A961" s="1">
        <v>41335</v>
      </c>
      <c r="B961" s="2">
        <v>34.25</v>
      </c>
    </row>
    <row r="962" spans="1:2" x14ac:dyDescent="0.25">
      <c r="A962" s="1">
        <v>41336</v>
      </c>
      <c r="B962" s="2">
        <v>34.5</v>
      </c>
    </row>
    <row r="963" spans="1:2" x14ac:dyDescent="0.25">
      <c r="A963" s="1">
        <v>41337</v>
      </c>
      <c r="B963" s="2">
        <v>36.15</v>
      </c>
    </row>
    <row r="964" spans="1:2" x14ac:dyDescent="0.25">
      <c r="A964" s="1">
        <v>41338</v>
      </c>
      <c r="B964" s="2">
        <v>40.33</v>
      </c>
    </row>
    <row r="965" spans="1:2" x14ac:dyDescent="0.25">
      <c r="A965" s="1">
        <v>41339</v>
      </c>
      <c r="B965" s="2">
        <v>41.02</v>
      </c>
    </row>
    <row r="966" spans="1:2" x14ac:dyDescent="0.25">
      <c r="A966" s="1">
        <v>41340</v>
      </c>
      <c r="B966">
        <v>42</v>
      </c>
    </row>
    <row r="967" spans="1:2" x14ac:dyDescent="0.25">
      <c r="A967" s="1">
        <v>41341</v>
      </c>
      <c r="B967" s="2">
        <v>44.18</v>
      </c>
    </row>
    <row r="968" spans="1:2" x14ac:dyDescent="0.25">
      <c r="A968" s="1">
        <v>41342</v>
      </c>
      <c r="B968" s="2">
        <v>46.85</v>
      </c>
    </row>
    <row r="969" spans="1:2" x14ac:dyDescent="0.25">
      <c r="A969" s="1">
        <v>41343</v>
      </c>
      <c r="B969">
        <v>46</v>
      </c>
    </row>
    <row r="970" spans="1:2" x14ac:dyDescent="0.25">
      <c r="A970" s="1">
        <v>41344</v>
      </c>
      <c r="B970" s="2">
        <v>48.4</v>
      </c>
    </row>
    <row r="971" spans="1:2" x14ac:dyDescent="0.25">
      <c r="A971" s="1">
        <v>41345</v>
      </c>
      <c r="B971" s="2">
        <v>44.29</v>
      </c>
    </row>
    <row r="972" spans="1:2" x14ac:dyDescent="0.25">
      <c r="A972" s="1">
        <v>41346</v>
      </c>
      <c r="B972" s="2">
        <v>46.92</v>
      </c>
    </row>
    <row r="973" spans="1:2" x14ac:dyDescent="0.25">
      <c r="A973" s="1">
        <v>41347</v>
      </c>
      <c r="B973" s="2">
        <v>47.17</v>
      </c>
    </row>
    <row r="974" spans="1:2" x14ac:dyDescent="0.25">
      <c r="A974" s="1">
        <v>41348</v>
      </c>
      <c r="B974" s="2">
        <v>46.95</v>
      </c>
    </row>
    <row r="975" spans="1:2" x14ac:dyDescent="0.25">
      <c r="A975" s="1">
        <v>41349</v>
      </c>
      <c r="B975">
        <v>47</v>
      </c>
    </row>
    <row r="976" spans="1:2" x14ac:dyDescent="0.25">
      <c r="A976" s="1">
        <v>41350</v>
      </c>
      <c r="B976" s="2">
        <v>47.4</v>
      </c>
    </row>
    <row r="977" spans="1:2" x14ac:dyDescent="0.25">
      <c r="A977" s="1">
        <v>41351</v>
      </c>
      <c r="B977" s="2">
        <v>51.6</v>
      </c>
    </row>
    <row r="978" spans="1:2" x14ac:dyDescent="0.25">
      <c r="A978" s="1">
        <v>41352</v>
      </c>
      <c r="B978" s="2">
        <v>59.14</v>
      </c>
    </row>
    <row r="979" spans="1:2" x14ac:dyDescent="0.25">
      <c r="A979" s="1">
        <v>41353</v>
      </c>
      <c r="B979" s="2">
        <v>64.489999999999995</v>
      </c>
    </row>
    <row r="980" spans="1:2" x14ac:dyDescent="0.25">
      <c r="A980" s="1">
        <v>41354</v>
      </c>
      <c r="B980" s="2">
        <v>70.849999999999994</v>
      </c>
    </row>
    <row r="981" spans="1:2" x14ac:dyDescent="0.25">
      <c r="A981" s="1">
        <v>41355</v>
      </c>
      <c r="B981" s="2">
        <v>69.87</v>
      </c>
    </row>
    <row r="982" spans="1:2" x14ac:dyDescent="0.25">
      <c r="A982" s="1">
        <v>41356</v>
      </c>
      <c r="B982" s="2">
        <v>64.349999999999994</v>
      </c>
    </row>
    <row r="983" spans="1:2" x14ac:dyDescent="0.25">
      <c r="A983" s="1">
        <v>41357</v>
      </c>
      <c r="B983" s="2">
        <v>71.5</v>
      </c>
    </row>
    <row r="984" spans="1:2" x14ac:dyDescent="0.25">
      <c r="A984" s="1">
        <v>41358</v>
      </c>
      <c r="B984" s="2">
        <v>73.599999999999994</v>
      </c>
    </row>
    <row r="985" spans="1:2" x14ac:dyDescent="0.25">
      <c r="A985" s="1">
        <v>41359</v>
      </c>
      <c r="B985" s="2">
        <v>78.5</v>
      </c>
    </row>
    <row r="986" spans="1:2" x14ac:dyDescent="0.25">
      <c r="A986" s="1">
        <v>41360</v>
      </c>
      <c r="B986" s="2">
        <v>88.92</v>
      </c>
    </row>
    <row r="987" spans="1:2" x14ac:dyDescent="0.25">
      <c r="A987" s="1">
        <v>41361</v>
      </c>
      <c r="B987" s="2">
        <v>86.18</v>
      </c>
    </row>
    <row r="988" spans="1:2" x14ac:dyDescent="0.25">
      <c r="A988" s="1">
        <v>41362</v>
      </c>
      <c r="B988" s="2">
        <v>90.5</v>
      </c>
    </row>
    <row r="989" spans="1:2" x14ac:dyDescent="0.25">
      <c r="A989" s="1">
        <v>41363</v>
      </c>
      <c r="B989" s="2">
        <v>92.19</v>
      </c>
    </row>
    <row r="990" spans="1:2" x14ac:dyDescent="0.25">
      <c r="A990" s="1">
        <v>41364</v>
      </c>
      <c r="B990" s="2">
        <v>93.03</v>
      </c>
    </row>
    <row r="991" spans="1:2" x14ac:dyDescent="0.25">
      <c r="A991" s="1">
        <v>41365</v>
      </c>
      <c r="B991">
        <v>104</v>
      </c>
    </row>
    <row r="992" spans="1:2" x14ac:dyDescent="0.25">
      <c r="A992" s="1">
        <v>41366</v>
      </c>
      <c r="B992" s="2">
        <v>117.98</v>
      </c>
    </row>
    <row r="993" spans="1:2" x14ac:dyDescent="0.25">
      <c r="A993" s="1">
        <v>41367</v>
      </c>
      <c r="B993">
        <v>135</v>
      </c>
    </row>
    <row r="994" spans="1:2" x14ac:dyDescent="0.25">
      <c r="A994" s="1">
        <v>41368</v>
      </c>
      <c r="B994" s="2">
        <v>132.12</v>
      </c>
    </row>
    <row r="995" spans="1:2" x14ac:dyDescent="0.25">
      <c r="A995" s="1">
        <v>41369</v>
      </c>
      <c r="B995" s="2">
        <v>142.32</v>
      </c>
    </row>
    <row r="996" spans="1:2" x14ac:dyDescent="0.25">
      <c r="A996" s="1">
        <v>41370</v>
      </c>
      <c r="B996" s="2">
        <v>142.63</v>
      </c>
    </row>
    <row r="997" spans="1:2" x14ac:dyDescent="0.25">
      <c r="A997" s="1">
        <v>41371</v>
      </c>
      <c r="B997" s="2">
        <v>162.30000000000001</v>
      </c>
    </row>
    <row r="998" spans="1:2" x14ac:dyDescent="0.25">
      <c r="A998" s="1">
        <v>41372</v>
      </c>
      <c r="B998" s="2">
        <v>187.5</v>
      </c>
    </row>
    <row r="999" spans="1:2" x14ac:dyDescent="0.25">
      <c r="A999" s="1">
        <v>41373</v>
      </c>
      <c r="B999">
        <v>230</v>
      </c>
    </row>
    <row r="1000" spans="1:2" x14ac:dyDescent="0.25">
      <c r="A1000" s="1">
        <v>41374</v>
      </c>
      <c r="B1000">
        <v>165</v>
      </c>
    </row>
    <row r="1001" spans="1:2" x14ac:dyDescent="0.25">
      <c r="A1001" s="1">
        <v>41375</v>
      </c>
      <c r="B1001" s="2">
        <v>124.9</v>
      </c>
    </row>
    <row r="1002" spans="1:2" x14ac:dyDescent="0.25">
      <c r="A1002" s="1">
        <v>41376</v>
      </c>
      <c r="B1002">
        <v>117</v>
      </c>
    </row>
    <row r="1003" spans="1:2" x14ac:dyDescent="0.25">
      <c r="A1003" s="1">
        <v>41377</v>
      </c>
      <c r="B1003">
        <v>93</v>
      </c>
    </row>
    <row r="1004" spans="1:2" x14ac:dyDescent="0.25">
      <c r="A1004" s="1">
        <v>41378</v>
      </c>
      <c r="B1004">
        <v>90</v>
      </c>
    </row>
    <row r="1005" spans="1:2" x14ac:dyDescent="0.25">
      <c r="A1005" s="1">
        <v>41379</v>
      </c>
      <c r="B1005" s="2">
        <v>82.39</v>
      </c>
    </row>
    <row r="1006" spans="1:2" x14ac:dyDescent="0.25">
      <c r="A1006" s="1">
        <v>41380</v>
      </c>
      <c r="B1006" s="2">
        <v>68.36</v>
      </c>
    </row>
    <row r="1007" spans="1:2" x14ac:dyDescent="0.25">
      <c r="A1007" s="1">
        <v>41381</v>
      </c>
      <c r="B1007" s="2">
        <v>93.07</v>
      </c>
    </row>
    <row r="1008" spans="1:2" x14ac:dyDescent="0.25">
      <c r="A1008" s="1">
        <v>41382</v>
      </c>
      <c r="B1008" s="2">
        <v>109.01</v>
      </c>
    </row>
    <row r="1009" spans="1:2" x14ac:dyDescent="0.25">
      <c r="A1009" s="1">
        <v>41383</v>
      </c>
      <c r="B1009" s="2">
        <v>118.48</v>
      </c>
    </row>
    <row r="1010" spans="1:2" x14ac:dyDescent="0.25">
      <c r="A1010" s="1">
        <v>41384</v>
      </c>
      <c r="B1010" s="2">
        <v>126.62</v>
      </c>
    </row>
    <row r="1011" spans="1:2" x14ac:dyDescent="0.25">
      <c r="A1011" s="1">
        <v>41385</v>
      </c>
      <c r="B1011" s="2">
        <v>119.2</v>
      </c>
    </row>
    <row r="1012" spans="1:2" x14ac:dyDescent="0.25">
      <c r="A1012" s="1">
        <v>41386</v>
      </c>
      <c r="B1012" s="2">
        <v>127.4</v>
      </c>
    </row>
    <row r="1013" spans="1:2" x14ac:dyDescent="0.25">
      <c r="A1013" s="1">
        <v>41387</v>
      </c>
      <c r="B1013" s="2">
        <v>143.47999999999999</v>
      </c>
    </row>
    <row r="1014" spans="1:2" x14ac:dyDescent="0.25">
      <c r="A1014" s="1">
        <v>41388</v>
      </c>
      <c r="B1014" s="2">
        <v>154.19999999999999</v>
      </c>
    </row>
    <row r="1015" spans="1:2" x14ac:dyDescent="0.25">
      <c r="A1015" s="1">
        <v>41389</v>
      </c>
      <c r="B1015" s="2">
        <v>141.71</v>
      </c>
    </row>
    <row r="1016" spans="1:2" x14ac:dyDescent="0.25">
      <c r="A1016" s="1">
        <v>41390</v>
      </c>
      <c r="B1016" s="2">
        <v>136.9</v>
      </c>
    </row>
    <row r="1017" spans="1:2" x14ac:dyDescent="0.25">
      <c r="A1017" s="1">
        <v>41391</v>
      </c>
      <c r="B1017">
        <v>128</v>
      </c>
    </row>
    <row r="1018" spans="1:2" x14ac:dyDescent="0.25">
      <c r="A1018" s="1">
        <v>41392</v>
      </c>
      <c r="B1018" s="2">
        <v>134.44</v>
      </c>
    </row>
    <row r="1019" spans="1:2" x14ac:dyDescent="0.25">
      <c r="A1019" s="1">
        <v>41393</v>
      </c>
      <c r="B1019">
        <v>144</v>
      </c>
    </row>
    <row r="1020" spans="1:2" x14ac:dyDescent="0.25">
      <c r="A1020" s="1">
        <v>41394</v>
      </c>
      <c r="B1020" s="2">
        <v>139.22999999999999</v>
      </c>
    </row>
    <row r="1021" spans="1:2" x14ac:dyDescent="0.25">
      <c r="A1021" s="1">
        <v>41395</v>
      </c>
      <c r="B1021" s="2">
        <v>116.38</v>
      </c>
    </row>
    <row r="1022" spans="1:2" x14ac:dyDescent="0.25">
      <c r="A1022" s="1">
        <v>41396</v>
      </c>
      <c r="B1022" s="2">
        <v>106.25</v>
      </c>
    </row>
    <row r="1023" spans="1:2" x14ac:dyDescent="0.25">
      <c r="A1023" s="1">
        <v>41397</v>
      </c>
      <c r="B1023" s="2">
        <v>98.1</v>
      </c>
    </row>
    <row r="1024" spans="1:2" x14ac:dyDescent="0.25">
      <c r="A1024" s="1">
        <v>41398</v>
      </c>
      <c r="B1024" s="2">
        <v>112.9</v>
      </c>
    </row>
    <row r="1025" spans="1:2" x14ac:dyDescent="0.25">
      <c r="A1025" s="1">
        <v>41399</v>
      </c>
      <c r="B1025" s="2">
        <v>115.98</v>
      </c>
    </row>
    <row r="1026" spans="1:2" x14ac:dyDescent="0.25">
      <c r="A1026" s="1">
        <v>41400</v>
      </c>
      <c r="B1026" s="2">
        <v>112.25</v>
      </c>
    </row>
    <row r="1027" spans="1:2" x14ac:dyDescent="0.25">
      <c r="A1027" s="1">
        <v>41401</v>
      </c>
      <c r="B1027" s="2">
        <v>109.6</v>
      </c>
    </row>
    <row r="1028" spans="1:2" x14ac:dyDescent="0.25">
      <c r="A1028" s="1">
        <v>41402</v>
      </c>
      <c r="B1028" s="2">
        <v>113.2</v>
      </c>
    </row>
    <row r="1029" spans="1:2" x14ac:dyDescent="0.25">
      <c r="A1029" s="1">
        <v>41403</v>
      </c>
      <c r="B1029" s="2">
        <v>112.8</v>
      </c>
    </row>
    <row r="1030" spans="1:2" x14ac:dyDescent="0.25">
      <c r="A1030" s="1">
        <v>41404</v>
      </c>
      <c r="B1030" s="2">
        <v>117.7</v>
      </c>
    </row>
    <row r="1031" spans="1:2" x14ac:dyDescent="0.25">
      <c r="A1031" s="1">
        <v>41405</v>
      </c>
      <c r="B1031" s="2">
        <v>115.64</v>
      </c>
    </row>
    <row r="1032" spans="1:2" x14ac:dyDescent="0.25">
      <c r="A1032" s="1">
        <v>41406</v>
      </c>
      <c r="B1032" s="2">
        <v>114.82</v>
      </c>
    </row>
    <row r="1033" spans="1:2" x14ac:dyDescent="0.25">
      <c r="A1033" s="1">
        <v>41407</v>
      </c>
      <c r="B1033" s="2">
        <v>117.98</v>
      </c>
    </row>
    <row r="1034" spans="1:2" x14ac:dyDescent="0.25">
      <c r="A1034" s="1">
        <v>41408</v>
      </c>
      <c r="B1034" s="2">
        <v>111.4</v>
      </c>
    </row>
    <row r="1035" spans="1:2" x14ac:dyDescent="0.25">
      <c r="A1035" s="1">
        <v>41409</v>
      </c>
      <c r="B1035" s="2">
        <v>114.22</v>
      </c>
    </row>
    <row r="1036" spans="1:2" x14ac:dyDescent="0.25">
      <c r="A1036" s="1">
        <v>41410</v>
      </c>
      <c r="B1036" s="2">
        <v>118.21</v>
      </c>
    </row>
    <row r="1037" spans="1:2" x14ac:dyDescent="0.25">
      <c r="A1037" s="1">
        <v>41411</v>
      </c>
      <c r="B1037" s="2">
        <v>123.5</v>
      </c>
    </row>
    <row r="1038" spans="1:2" x14ac:dyDescent="0.25">
      <c r="A1038" s="1">
        <v>41412</v>
      </c>
      <c r="B1038" s="2">
        <v>123.21</v>
      </c>
    </row>
    <row r="1039" spans="1:2" x14ac:dyDescent="0.25">
      <c r="A1039" s="1">
        <v>41413</v>
      </c>
      <c r="B1039" s="2">
        <v>122.5</v>
      </c>
    </row>
    <row r="1040" spans="1:2" x14ac:dyDescent="0.25">
      <c r="A1040" s="1">
        <v>41414</v>
      </c>
      <c r="B1040" s="2">
        <v>122.02</v>
      </c>
    </row>
    <row r="1041" spans="1:2" x14ac:dyDescent="0.25">
      <c r="A1041" s="1">
        <v>41415</v>
      </c>
      <c r="B1041" s="2">
        <v>122.89</v>
      </c>
    </row>
    <row r="1042" spans="1:2" x14ac:dyDescent="0.25">
      <c r="A1042" s="1">
        <v>41416</v>
      </c>
      <c r="B1042" s="2">
        <v>123.8</v>
      </c>
    </row>
    <row r="1043" spans="1:2" x14ac:dyDescent="0.25">
      <c r="A1043" s="1">
        <v>41417</v>
      </c>
      <c r="B1043" s="2">
        <v>126.3</v>
      </c>
    </row>
    <row r="1044" spans="1:2" x14ac:dyDescent="0.25">
      <c r="A1044" s="1">
        <v>41418</v>
      </c>
      <c r="B1044" s="2">
        <v>133.1</v>
      </c>
    </row>
    <row r="1045" spans="1:2" x14ac:dyDescent="0.25">
      <c r="A1045" s="1">
        <v>41419</v>
      </c>
      <c r="B1045" s="2">
        <v>131.99</v>
      </c>
    </row>
    <row r="1046" spans="1:2" x14ac:dyDescent="0.25">
      <c r="A1046" s="1">
        <v>41420</v>
      </c>
      <c r="B1046" s="2">
        <v>133.5</v>
      </c>
    </row>
    <row r="1047" spans="1:2" x14ac:dyDescent="0.25">
      <c r="A1047" s="1">
        <v>41421</v>
      </c>
      <c r="B1047" s="2">
        <v>129.77000000000001</v>
      </c>
    </row>
    <row r="1048" spans="1:2" x14ac:dyDescent="0.25">
      <c r="A1048" s="1">
        <v>41422</v>
      </c>
      <c r="B1048">
        <v>129</v>
      </c>
    </row>
    <row r="1049" spans="1:2" x14ac:dyDescent="0.25">
      <c r="A1049" s="1">
        <v>41423</v>
      </c>
      <c r="B1049" s="2">
        <v>132.25</v>
      </c>
    </row>
    <row r="1050" spans="1:2" x14ac:dyDescent="0.25">
      <c r="A1050" s="1">
        <v>41424</v>
      </c>
      <c r="B1050" s="2">
        <v>128.80000000000001</v>
      </c>
    </row>
    <row r="1051" spans="1:2" x14ac:dyDescent="0.25">
      <c r="A1051" s="1">
        <v>41425</v>
      </c>
      <c r="B1051" s="2">
        <v>128.82</v>
      </c>
    </row>
    <row r="1052" spans="1:2" x14ac:dyDescent="0.25">
      <c r="A1052" s="1">
        <v>41426</v>
      </c>
      <c r="B1052" s="2">
        <v>129.30000000000001</v>
      </c>
    </row>
    <row r="1053" spans="1:2" x14ac:dyDescent="0.25">
      <c r="A1053" s="1">
        <v>41427</v>
      </c>
      <c r="B1053" s="2">
        <v>122.5</v>
      </c>
    </row>
    <row r="1054" spans="1:2" x14ac:dyDescent="0.25">
      <c r="A1054" s="1">
        <v>41428</v>
      </c>
      <c r="B1054" s="2">
        <v>120.74</v>
      </c>
    </row>
    <row r="1055" spans="1:2" x14ac:dyDescent="0.25">
      <c r="A1055" s="1">
        <v>41429</v>
      </c>
      <c r="B1055" s="2">
        <v>121.4</v>
      </c>
    </row>
    <row r="1056" spans="1:2" x14ac:dyDescent="0.25">
      <c r="A1056" s="1">
        <v>41430</v>
      </c>
      <c r="B1056" s="2">
        <v>121.9</v>
      </c>
    </row>
    <row r="1057" spans="1:2" x14ac:dyDescent="0.25">
      <c r="A1057" s="1">
        <v>41431</v>
      </c>
      <c r="B1057" s="2">
        <v>118.97</v>
      </c>
    </row>
    <row r="1058" spans="1:2" x14ac:dyDescent="0.25">
      <c r="A1058" s="1">
        <v>41432</v>
      </c>
      <c r="B1058">
        <v>111</v>
      </c>
    </row>
    <row r="1059" spans="1:2" x14ac:dyDescent="0.25">
      <c r="A1059" s="1">
        <v>41433</v>
      </c>
      <c r="B1059" s="2">
        <v>107.89</v>
      </c>
    </row>
    <row r="1060" spans="1:2" x14ac:dyDescent="0.25">
      <c r="A1060" s="1">
        <v>41434</v>
      </c>
      <c r="B1060" s="2">
        <v>100.44</v>
      </c>
    </row>
    <row r="1061" spans="1:2" x14ac:dyDescent="0.25">
      <c r="A1061" s="1">
        <v>41435</v>
      </c>
      <c r="B1061" s="2">
        <v>106.35</v>
      </c>
    </row>
    <row r="1062" spans="1:2" x14ac:dyDescent="0.25">
      <c r="A1062" s="1">
        <v>41436</v>
      </c>
      <c r="B1062">
        <v>109</v>
      </c>
    </row>
    <row r="1063" spans="1:2" x14ac:dyDescent="0.25">
      <c r="A1063" s="1">
        <v>41437</v>
      </c>
      <c r="B1063" s="2">
        <v>108.78</v>
      </c>
    </row>
    <row r="1064" spans="1:2" x14ac:dyDescent="0.25">
      <c r="A1064" s="1">
        <v>41438</v>
      </c>
      <c r="B1064" s="2">
        <v>103.95</v>
      </c>
    </row>
    <row r="1065" spans="1:2" x14ac:dyDescent="0.25">
      <c r="A1065" s="1">
        <v>41439</v>
      </c>
      <c r="B1065">
        <v>100</v>
      </c>
    </row>
    <row r="1066" spans="1:2" x14ac:dyDescent="0.25">
      <c r="A1066" s="1">
        <v>41440</v>
      </c>
      <c r="B1066" s="2">
        <v>99.8</v>
      </c>
    </row>
    <row r="1067" spans="1:2" x14ac:dyDescent="0.25">
      <c r="A1067" s="1">
        <v>41441</v>
      </c>
      <c r="B1067" s="2">
        <v>99.9</v>
      </c>
    </row>
    <row r="1068" spans="1:2" x14ac:dyDescent="0.25">
      <c r="A1068" s="1">
        <v>41442</v>
      </c>
      <c r="B1068" s="2">
        <v>101.95</v>
      </c>
    </row>
    <row r="1069" spans="1:2" x14ac:dyDescent="0.25">
      <c r="A1069" s="1">
        <v>41443</v>
      </c>
      <c r="B1069" s="2">
        <v>107.35</v>
      </c>
    </row>
    <row r="1070" spans="1:2" x14ac:dyDescent="0.25">
      <c r="A1070" s="1">
        <v>41444</v>
      </c>
      <c r="B1070" s="2">
        <v>108.25</v>
      </c>
    </row>
    <row r="1071" spans="1:2" x14ac:dyDescent="0.25">
      <c r="A1071" s="1">
        <v>41445</v>
      </c>
      <c r="B1071" s="2">
        <v>111.29</v>
      </c>
    </row>
    <row r="1072" spans="1:2" x14ac:dyDescent="0.25">
      <c r="A1072" s="1">
        <v>41446</v>
      </c>
      <c r="B1072" s="2">
        <v>109.5</v>
      </c>
    </row>
    <row r="1073" spans="1:2" x14ac:dyDescent="0.25">
      <c r="A1073" s="1">
        <v>41447</v>
      </c>
      <c r="B1073" s="2">
        <v>108.2</v>
      </c>
    </row>
    <row r="1074" spans="1:2" x14ac:dyDescent="0.25">
      <c r="A1074" s="1">
        <v>41448</v>
      </c>
      <c r="B1074" s="2">
        <v>107.9</v>
      </c>
    </row>
    <row r="1075" spans="1:2" x14ac:dyDescent="0.25">
      <c r="A1075" s="1">
        <v>41449</v>
      </c>
      <c r="B1075" s="2">
        <v>102.09</v>
      </c>
    </row>
    <row r="1076" spans="1:2" x14ac:dyDescent="0.25">
      <c r="A1076" s="1">
        <v>41450</v>
      </c>
      <c r="B1076" s="2">
        <v>103.33</v>
      </c>
    </row>
    <row r="1077" spans="1:2" x14ac:dyDescent="0.25">
      <c r="A1077" s="1">
        <v>41451</v>
      </c>
      <c r="B1077">
        <v>104</v>
      </c>
    </row>
    <row r="1078" spans="1:2" x14ac:dyDescent="0.25">
      <c r="A1078" s="1">
        <v>41452</v>
      </c>
      <c r="B1078" s="2">
        <v>101.74</v>
      </c>
    </row>
    <row r="1079" spans="1:2" x14ac:dyDescent="0.25">
      <c r="A1079" s="1">
        <v>41453</v>
      </c>
      <c r="B1079" s="2">
        <v>94.66</v>
      </c>
    </row>
    <row r="1080" spans="1:2" x14ac:dyDescent="0.25">
      <c r="A1080" s="1">
        <v>41454</v>
      </c>
      <c r="B1080">
        <v>95</v>
      </c>
    </row>
    <row r="1081" spans="1:2" x14ac:dyDescent="0.25">
      <c r="A1081" s="1">
        <v>41455</v>
      </c>
      <c r="B1081" s="2">
        <v>97.51</v>
      </c>
    </row>
    <row r="1082" spans="1:2" x14ac:dyDescent="0.25">
      <c r="A1082" s="1">
        <v>41456</v>
      </c>
      <c r="B1082" s="2">
        <v>88.05</v>
      </c>
    </row>
    <row r="1083" spans="1:2" x14ac:dyDescent="0.25">
      <c r="A1083" s="1">
        <v>41457</v>
      </c>
      <c r="B1083" s="2">
        <v>90.41</v>
      </c>
    </row>
    <row r="1084" spans="1:2" x14ac:dyDescent="0.25">
      <c r="A1084" s="1">
        <v>41458</v>
      </c>
      <c r="B1084" s="2">
        <v>78.89</v>
      </c>
    </row>
    <row r="1085" spans="1:2" x14ac:dyDescent="0.25">
      <c r="A1085" s="1">
        <v>41459</v>
      </c>
      <c r="B1085" s="2">
        <v>80.040000000000006</v>
      </c>
    </row>
    <row r="1086" spans="1:2" x14ac:dyDescent="0.25">
      <c r="A1086" s="1">
        <v>41460</v>
      </c>
      <c r="B1086" s="2">
        <v>68.5</v>
      </c>
    </row>
    <row r="1087" spans="1:2" x14ac:dyDescent="0.25">
      <c r="A1087" s="1">
        <v>41461</v>
      </c>
      <c r="B1087" s="2">
        <v>69.66</v>
      </c>
    </row>
    <row r="1088" spans="1:2" x14ac:dyDescent="0.25">
      <c r="A1088" s="1">
        <v>41462</v>
      </c>
      <c r="B1088" s="2">
        <v>76.5</v>
      </c>
    </row>
    <row r="1089" spans="1:2" x14ac:dyDescent="0.25">
      <c r="A1089" s="1">
        <v>41463</v>
      </c>
      <c r="B1089">
        <v>76</v>
      </c>
    </row>
    <row r="1090" spans="1:2" x14ac:dyDescent="0.25">
      <c r="A1090" s="1">
        <v>41464</v>
      </c>
      <c r="B1090" s="2">
        <v>76.7</v>
      </c>
    </row>
    <row r="1091" spans="1:2" x14ac:dyDescent="0.25">
      <c r="A1091" s="1">
        <v>41465</v>
      </c>
      <c r="B1091">
        <v>88</v>
      </c>
    </row>
    <row r="1092" spans="1:2" x14ac:dyDescent="0.25">
      <c r="A1092" s="1">
        <v>41466</v>
      </c>
      <c r="B1092" s="2">
        <v>88.98</v>
      </c>
    </row>
    <row r="1093" spans="1:2" x14ac:dyDescent="0.25">
      <c r="A1093" s="1">
        <v>41467</v>
      </c>
      <c r="B1093" s="2">
        <v>93.99</v>
      </c>
    </row>
    <row r="1094" spans="1:2" x14ac:dyDescent="0.25">
      <c r="A1094" s="1">
        <v>41468</v>
      </c>
      <c r="B1094" s="2">
        <v>98.32</v>
      </c>
    </row>
    <row r="1095" spans="1:2" x14ac:dyDescent="0.25">
      <c r="A1095" s="1">
        <v>41469</v>
      </c>
      <c r="B1095" s="2">
        <v>94.42</v>
      </c>
    </row>
    <row r="1096" spans="1:2" x14ac:dyDescent="0.25">
      <c r="A1096" s="1">
        <v>41470</v>
      </c>
      <c r="B1096" s="2">
        <v>98.89</v>
      </c>
    </row>
    <row r="1097" spans="1:2" x14ac:dyDescent="0.25">
      <c r="A1097" s="1">
        <v>41471</v>
      </c>
      <c r="B1097" s="2">
        <v>97.1</v>
      </c>
    </row>
    <row r="1098" spans="1:2" x14ac:dyDescent="0.25">
      <c r="A1098" s="1">
        <v>41472</v>
      </c>
      <c r="B1098" s="2">
        <v>98.5</v>
      </c>
    </row>
    <row r="1099" spans="1:2" x14ac:dyDescent="0.25">
      <c r="A1099" s="1">
        <v>41473</v>
      </c>
      <c r="B1099" s="2">
        <v>90.07</v>
      </c>
    </row>
    <row r="1100" spans="1:2" x14ac:dyDescent="0.25">
      <c r="A1100" s="1">
        <v>41474</v>
      </c>
      <c r="B1100">
        <v>92</v>
      </c>
    </row>
    <row r="1101" spans="1:2" x14ac:dyDescent="0.25">
      <c r="A1101" s="1">
        <v>41475</v>
      </c>
      <c r="B1101" s="2">
        <v>89.82</v>
      </c>
    </row>
    <row r="1102" spans="1:2" x14ac:dyDescent="0.25">
      <c r="A1102" s="1">
        <v>41476</v>
      </c>
      <c r="B1102">
        <v>92</v>
      </c>
    </row>
    <row r="1103" spans="1:2" x14ac:dyDescent="0.25">
      <c r="A1103" s="1">
        <v>41477</v>
      </c>
      <c r="B1103" s="2">
        <v>91.6</v>
      </c>
    </row>
    <row r="1104" spans="1:2" x14ac:dyDescent="0.25">
      <c r="A1104" s="1">
        <v>41478</v>
      </c>
      <c r="B1104" s="2">
        <v>95.56</v>
      </c>
    </row>
    <row r="1105" spans="1:2" x14ac:dyDescent="0.25">
      <c r="A1105" s="1">
        <v>41479</v>
      </c>
      <c r="B1105" s="2">
        <v>95.09</v>
      </c>
    </row>
    <row r="1106" spans="1:2" x14ac:dyDescent="0.25">
      <c r="A1106" s="1">
        <v>41480</v>
      </c>
      <c r="B1106" s="2">
        <v>96.95</v>
      </c>
    </row>
    <row r="1107" spans="1:2" x14ac:dyDescent="0.25">
      <c r="A1107" s="1">
        <v>41481</v>
      </c>
      <c r="B1107" s="2">
        <v>96.02</v>
      </c>
    </row>
    <row r="1108" spans="1:2" x14ac:dyDescent="0.25">
      <c r="A1108" s="1">
        <v>41482</v>
      </c>
      <c r="B1108" s="2">
        <v>94.4</v>
      </c>
    </row>
    <row r="1109" spans="1:2" x14ac:dyDescent="0.25">
      <c r="A1109" s="1">
        <v>41483</v>
      </c>
      <c r="B1109" s="2">
        <v>98.78</v>
      </c>
    </row>
    <row r="1110" spans="1:2" x14ac:dyDescent="0.25">
      <c r="A1110" s="1">
        <v>41484</v>
      </c>
      <c r="B1110" s="2">
        <v>101.48</v>
      </c>
    </row>
    <row r="1111" spans="1:2" x14ac:dyDescent="0.25">
      <c r="A1111" s="1">
        <v>41485</v>
      </c>
      <c r="B1111" s="2">
        <v>107.96</v>
      </c>
    </row>
    <row r="1112" spans="1:2" x14ac:dyDescent="0.25">
      <c r="A1112" s="1">
        <v>41486</v>
      </c>
      <c r="B1112" s="2">
        <v>106.21</v>
      </c>
    </row>
    <row r="1113" spans="1:2" x14ac:dyDescent="0.25">
      <c r="A1113" s="1">
        <v>41487</v>
      </c>
      <c r="B1113">
        <v>104</v>
      </c>
    </row>
    <row r="1114" spans="1:2" x14ac:dyDescent="0.25">
      <c r="A1114" s="1">
        <v>41488</v>
      </c>
      <c r="B1114" s="2">
        <v>104.5</v>
      </c>
    </row>
    <row r="1115" spans="1:2" x14ac:dyDescent="0.25">
      <c r="A1115" s="1">
        <v>41489</v>
      </c>
      <c r="B1115" s="2">
        <v>104.95</v>
      </c>
    </row>
    <row r="1116" spans="1:2" x14ac:dyDescent="0.25">
      <c r="A1116" s="1">
        <v>41490</v>
      </c>
      <c r="B1116" s="2">
        <v>105.12</v>
      </c>
    </row>
    <row r="1117" spans="1:2" x14ac:dyDescent="0.25">
      <c r="A1117" s="1">
        <v>41491</v>
      </c>
      <c r="B1117" s="2">
        <v>106.72</v>
      </c>
    </row>
    <row r="1118" spans="1:2" x14ac:dyDescent="0.25">
      <c r="A1118" s="1">
        <v>41492</v>
      </c>
      <c r="B1118" s="2">
        <v>106.56</v>
      </c>
    </row>
    <row r="1119" spans="1:2" x14ac:dyDescent="0.25">
      <c r="A1119" s="1">
        <v>41493</v>
      </c>
      <c r="B1119" s="2">
        <v>105.99</v>
      </c>
    </row>
    <row r="1120" spans="1:2" x14ac:dyDescent="0.25">
      <c r="A1120" s="1">
        <v>41494</v>
      </c>
      <c r="B1120" s="2">
        <v>103.05</v>
      </c>
    </row>
    <row r="1121" spans="1:2" x14ac:dyDescent="0.25">
      <c r="A1121" s="1">
        <v>41495</v>
      </c>
      <c r="B1121" s="2">
        <v>102.8</v>
      </c>
    </row>
    <row r="1122" spans="1:2" x14ac:dyDescent="0.25">
      <c r="A1122" s="1">
        <v>41496</v>
      </c>
      <c r="B1122">
        <v>103</v>
      </c>
    </row>
    <row r="1123" spans="1:2" x14ac:dyDescent="0.25">
      <c r="A1123" s="1">
        <v>41497</v>
      </c>
      <c r="B1123">
        <v>105</v>
      </c>
    </row>
    <row r="1124" spans="1:2" x14ac:dyDescent="0.25">
      <c r="A1124" s="1">
        <v>41498</v>
      </c>
      <c r="B1124" s="2">
        <v>106.81</v>
      </c>
    </row>
    <row r="1125" spans="1:2" x14ac:dyDescent="0.25">
      <c r="A1125" s="1">
        <v>41499</v>
      </c>
      <c r="B1125" s="2">
        <v>109.6</v>
      </c>
    </row>
    <row r="1126" spans="1:2" x14ac:dyDescent="0.25">
      <c r="A1126" s="1">
        <v>41500</v>
      </c>
      <c r="B1126" s="2">
        <v>112.56</v>
      </c>
    </row>
    <row r="1127" spans="1:2" x14ac:dyDescent="0.25">
      <c r="A1127" s="1">
        <v>41501</v>
      </c>
      <c r="B1127" s="2">
        <v>109.99</v>
      </c>
    </row>
    <row r="1128" spans="1:2" x14ac:dyDescent="0.25">
      <c r="A1128" s="1">
        <v>41502</v>
      </c>
      <c r="B1128" s="2">
        <v>108.99</v>
      </c>
    </row>
    <row r="1129" spans="1:2" x14ac:dyDescent="0.25">
      <c r="A1129" s="1">
        <v>41503</v>
      </c>
      <c r="B1129" s="2">
        <v>112.75</v>
      </c>
    </row>
    <row r="1130" spans="1:2" x14ac:dyDescent="0.25">
      <c r="A1130" s="1">
        <v>41504</v>
      </c>
      <c r="B1130" s="2">
        <v>113.38</v>
      </c>
    </row>
    <row r="1131" spans="1:2" x14ac:dyDescent="0.25">
      <c r="A1131" s="1">
        <v>41505</v>
      </c>
      <c r="B1131" s="2">
        <v>118.5</v>
      </c>
    </row>
    <row r="1132" spans="1:2" x14ac:dyDescent="0.25">
      <c r="A1132" s="1">
        <v>41506</v>
      </c>
      <c r="B1132" s="2">
        <v>121.2</v>
      </c>
    </row>
    <row r="1133" spans="1:2" x14ac:dyDescent="0.25">
      <c r="A1133" s="1">
        <v>41507</v>
      </c>
      <c r="B1133" s="2">
        <v>123.3</v>
      </c>
    </row>
    <row r="1134" spans="1:2" x14ac:dyDescent="0.25">
      <c r="A1134" s="1">
        <v>41508</v>
      </c>
      <c r="B1134">
        <v>122</v>
      </c>
    </row>
    <row r="1135" spans="1:2" x14ac:dyDescent="0.25">
      <c r="A1135" s="1">
        <v>41509</v>
      </c>
      <c r="B1135" s="2">
        <v>118.51</v>
      </c>
    </row>
    <row r="1136" spans="1:2" x14ac:dyDescent="0.25">
      <c r="A1136" s="1">
        <v>41510</v>
      </c>
      <c r="B1136" s="2">
        <v>119.6</v>
      </c>
    </row>
    <row r="1137" spans="1:2" x14ac:dyDescent="0.25">
      <c r="A1137" s="1">
        <v>41511</v>
      </c>
      <c r="B1137" s="2">
        <v>122.11</v>
      </c>
    </row>
    <row r="1138" spans="1:2" x14ac:dyDescent="0.25">
      <c r="A1138" s="1">
        <v>41512</v>
      </c>
      <c r="B1138" s="2">
        <v>120.07</v>
      </c>
    </row>
    <row r="1139" spans="1:2" x14ac:dyDescent="0.25">
      <c r="A1139" s="1">
        <v>41513</v>
      </c>
      <c r="B1139" s="2">
        <v>131.29</v>
      </c>
    </row>
    <row r="1140" spans="1:2" x14ac:dyDescent="0.25">
      <c r="A1140" s="1">
        <v>41514</v>
      </c>
      <c r="B1140" s="2">
        <v>128.76</v>
      </c>
    </row>
    <row r="1141" spans="1:2" x14ac:dyDescent="0.25">
      <c r="A1141" s="1">
        <v>41515</v>
      </c>
      <c r="B1141" s="2">
        <v>129.30000000000001</v>
      </c>
    </row>
    <row r="1142" spans="1:2" x14ac:dyDescent="0.25">
      <c r="A1142" s="1">
        <v>41516</v>
      </c>
      <c r="B1142" s="2">
        <v>138.03</v>
      </c>
    </row>
    <row r="1143" spans="1:2" x14ac:dyDescent="0.25">
      <c r="A1143" s="1">
        <v>41517</v>
      </c>
      <c r="B1143">
        <v>141</v>
      </c>
    </row>
    <row r="1144" spans="1:2" x14ac:dyDescent="0.25">
      <c r="A1144" s="1">
        <v>41518</v>
      </c>
      <c r="B1144" s="2">
        <v>146.01</v>
      </c>
    </row>
    <row r="1145" spans="1:2" x14ac:dyDescent="0.25">
      <c r="A1145" s="1">
        <v>41519</v>
      </c>
      <c r="B1145">
        <v>144</v>
      </c>
    </row>
    <row r="1146" spans="1:2" x14ac:dyDescent="0.25">
      <c r="A1146" s="1">
        <v>41520</v>
      </c>
      <c r="B1146">
        <v>144</v>
      </c>
    </row>
    <row r="1147" spans="1:2" x14ac:dyDescent="0.25">
      <c r="A1147" s="1">
        <v>41521</v>
      </c>
      <c r="B1147" s="2">
        <v>132.51</v>
      </c>
    </row>
    <row r="1148" spans="1:2" x14ac:dyDescent="0.25">
      <c r="A1148" s="1">
        <v>41522</v>
      </c>
      <c r="B1148" s="2">
        <v>130.19999999999999</v>
      </c>
    </row>
    <row r="1149" spans="1:2" x14ac:dyDescent="0.25">
      <c r="A1149" s="1">
        <v>41523</v>
      </c>
      <c r="B1149" s="2">
        <v>121.9</v>
      </c>
    </row>
    <row r="1150" spans="1:2" x14ac:dyDescent="0.25">
      <c r="A1150" s="1">
        <v>41524</v>
      </c>
      <c r="B1150" s="2">
        <v>128.99</v>
      </c>
    </row>
    <row r="1151" spans="1:2" x14ac:dyDescent="0.25">
      <c r="A1151" s="1">
        <v>41525</v>
      </c>
      <c r="B1151" s="2">
        <v>126.32</v>
      </c>
    </row>
    <row r="1152" spans="1:2" x14ac:dyDescent="0.25">
      <c r="A1152" s="1">
        <v>41526</v>
      </c>
      <c r="B1152" s="2">
        <v>133.1</v>
      </c>
    </row>
    <row r="1153" spans="1:2" x14ac:dyDescent="0.25">
      <c r="A1153" s="1">
        <v>41527</v>
      </c>
      <c r="B1153" s="2">
        <v>132.62</v>
      </c>
    </row>
    <row r="1154" spans="1:2" x14ac:dyDescent="0.25">
      <c r="A1154" s="1">
        <v>41528</v>
      </c>
      <c r="B1154" s="2">
        <v>142.1</v>
      </c>
    </row>
    <row r="1155" spans="1:2" x14ac:dyDescent="0.25">
      <c r="A1155" s="1">
        <v>41529</v>
      </c>
      <c r="B1155" s="2">
        <v>139.35</v>
      </c>
    </row>
    <row r="1156" spans="1:2" x14ac:dyDescent="0.25">
      <c r="A1156" s="1">
        <v>41530</v>
      </c>
      <c r="B1156" s="2">
        <v>140.66</v>
      </c>
    </row>
    <row r="1157" spans="1:2" x14ac:dyDescent="0.25">
      <c r="A1157" s="1">
        <v>41531</v>
      </c>
      <c r="B1157" s="2">
        <v>136.71</v>
      </c>
    </row>
    <row r="1158" spans="1:2" x14ac:dyDescent="0.25">
      <c r="A1158" s="1">
        <v>41532</v>
      </c>
      <c r="B1158" s="2">
        <v>138.30000000000001</v>
      </c>
    </row>
    <row r="1159" spans="1:2" x14ac:dyDescent="0.25">
      <c r="A1159" s="1">
        <v>41533</v>
      </c>
      <c r="B1159" s="2">
        <v>139.41999999999999</v>
      </c>
    </row>
    <row r="1160" spans="1:2" x14ac:dyDescent="0.25">
      <c r="A1160" s="1">
        <v>41534</v>
      </c>
      <c r="B1160" s="2">
        <v>139.15</v>
      </c>
    </row>
    <row r="1161" spans="1:2" x14ac:dyDescent="0.25">
      <c r="A1161" s="1">
        <v>41535</v>
      </c>
      <c r="B1161" s="2">
        <v>140.41</v>
      </c>
    </row>
    <row r="1162" spans="1:2" x14ac:dyDescent="0.25">
      <c r="A1162" s="1">
        <v>41536</v>
      </c>
      <c r="B1162" s="2">
        <v>135.05000000000001</v>
      </c>
    </row>
    <row r="1163" spans="1:2" x14ac:dyDescent="0.25">
      <c r="A1163" s="1">
        <v>41537</v>
      </c>
      <c r="B1163" s="2">
        <v>133.81</v>
      </c>
    </row>
    <row r="1164" spans="1:2" x14ac:dyDescent="0.25">
      <c r="A1164" s="1">
        <v>41538</v>
      </c>
      <c r="B1164" s="2">
        <v>134.38</v>
      </c>
    </row>
    <row r="1165" spans="1:2" x14ac:dyDescent="0.25">
      <c r="A1165" s="1">
        <v>41539</v>
      </c>
      <c r="B1165">
        <v>134</v>
      </c>
    </row>
    <row r="1166" spans="1:2" x14ac:dyDescent="0.25">
      <c r="A1166" s="1">
        <v>41540</v>
      </c>
      <c r="B1166" s="2">
        <v>133.4</v>
      </c>
    </row>
    <row r="1167" spans="1:2" x14ac:dyDescent="0.25">
      <c r="A1167" s="1">
        <v>41541</v>
      </c>
      <c r="B1167" s="2">
        <v>134.78</v>
      </c>
    </row>
    <row r="1168" spans="1:2" x14ac:dyDescent="0.25">
      <c r="A1168" s="1">
        <v>41542</v>
      </c>
      <c r="B1168">
        <v>135</v>
      </c>
    </row>
    <row r="1169" spans="1:2" x14ac:dyDescent="0.25">
      <c r="A1169" s="1">
        <v>41543</v>
      </c>
      <c r="B1169" s="2">
        <v>137.1</v>
      </c>
    </row>
    <row r="1170" spans="1:2" x14ac:dyDescent="0.25">
      <c r="A1170" s="1">
        <v>41544</v>
      </c>
      <c r="B1170" s="2">
        <v>138.93</v>
      </c>
    </row>
    <row r="1171" spans="1:2" x14ac:dyDescent="0.25">
      <c r="A1171" s="1">
        <v>41545</v>
      </c>
      <c r="B1171" s="2">
        <v>142.5</v>
      </c>
    </row>
    <row r="1172" spans="1:2" x14ac:dyDescent="0.25">
      <c r="A1172" s="1">
        <v>41546</v>
      </c>
      <c r="B1172" s="2">
        <v>143.88</v>
      </c>
    </row>
    <row r="1173" spans="1:2" x14ac:dyDescent="0.25">
      <c r="A1173" s="1">
        <v>41547</v>
      </c>
      <c r="B1173" s="2">
        <v>141.9</v>
      </c>
    </row>
    <row r="1174" spans="1:2" x14ac:dyDescent="0.25">
      <c r="A1174" s="1">
        <v>41548</v>
      </c>
      <c r="B1174" s="2">
        <v>140.30000000000001</v>
      </c>
    </row>
    <row r="1175" spans="1:2" x14ac:dyDescent="0.25">
      <c r="A1175" s="1">
        <v>41549</v>
      </c>
      <c r="B1175">
        <v>123</v>
      </c>
    </row>
    <row r="1176" spans="1:2" x14ac:dyDescent="0.25">
      <c r="A1176" s="1">
        <v>41550</v>
      </c>
      <c r="B1176" s="2">
        <v>130.99</v>
      </c>
    </row>
    <row r="1177" spans="1:2" x14ac:dyDescent="0.25">
      <c r="A1177" s="1">
        <v>41551</v>
      </c>
      <c r="B1177" s="2">
        <v>136.82</v>
      </c>
    </row>
    <row r="1178" spans="1:2" x14ac:dyDescent="0.25">
      <c r="A1178" s="1">
        <v>41552</v>
      </c>
      <c r="B1178" s="2">
        <v>136.69999999999999</v>
      </c>
    </row>
    <row r="1179" spans="1:2" x14ac:dyDescent="0.25">
      <c r="A1179" s="1">
        <v>41553</v>
      </c>
      <c r="B1179" s="2">
        <v>137.80000000000001</v>
      </c>
    </row>
    <row r="1180" spans="1:2" x14ac:dyDescent="0.25">
      <c r="A1180" s="1">
        <v>41554</v>
      </c>
      <c r="B1180" s="2">
        <v>135.80000000000001</v>
      </c>
    </row>
    <row r="1181" spans="1:2" x14ac:dyDescent="0.25">
      <c r="A1181" s="1">
        <v>41555</v>
      </c>
      <c r="B1181" s="2">
        <v>136.49</v>
      </c>
    </row>
    <row r="1182" spans="1:2" x14ac:dyDescent="0.25">
      <c r="A1182" s="1">
        <v>41556</v>
      </c>
      <c r="B1182" s="2">
        <v>139.5</v>
      </c>
    </row>
    <row r="1183" spans="1:2" x14ac:dyDescent="0.25">
      <c r="A1183" s="1">
        <v>41557</v>
      </c>
      <c r="B1183" s="2">
        <v>140.41</v>
      </c>
    </row>
    <row r="1184" spans="1:2" x14ac:dyDescent="0.25">
      <c r="A1184" s="1">
        <v>41558</v>
      </c>
      <c r="B1184" s="2">
        <v>140.1</v>
      </c>
    </row>
    <row r="1185" spans="1:2" x14ac:dyDescent="0.25">
      <c r="A1185" s="1">
        <v>41559</v>
      </c>
      <c r="B1185" s="2">
        <v>142.88999999999999</v>
      </c>
    </row>
    <row r="1186" spans="1:2" x14ac:dyDescent="0.25">
      <c r="A1186" s="1">
        <v>41560</v>
      </c>
      <c r="B1186" s="2">
        <v>147.53</v>
      </c>
    </row>
    <row r="1187" spans="1:2" x14ac:dyDescent="0.25">
      <c r="A1187" s="1">
        <v>41561</v>
      </c>
      <c r="B1187" s="2">
        <v>151.37</v>
      </c>
    </row>
    <row r="1188" spans="1:2" x14ac:dyDescent="0.25">
      <c r="A1188" s="1">
        <v>41562</v>
      </c>
      <c r="B1188" s="2">
        <v>158.09</v>
      </c>
    </row>
    <row r="1189" spans="1:2" x14ac:dyDescent="0.25">
      <c r="A1189" s="1">
        <v>41563</v>
      </c>
      <c r="B1189" s="2">
        <v>152.82</v>
      </c>
    </row>
    <row r="1190" spans="1:2" x14ac:dyDescent="0.25">
      <c r="A1190" s="1">
        <v>41564</v>
      </c>
      <c r="B1190" s="2">
        <v>157.59</v>
      </c>
    </row>
    <row r="1191" spans="1:2" x14ac:dyDescent="0.25">
      <c r="A1191" s="1">
        <v>41565</v>
      </c>
      <c r="B1191" s="2">
        <v>168.28</v>
      </c>
    </row>
    <row r="1192" spans="1:2" x14ac:dyDescent="0.25">
      <c r="A1192" s="1">
        <v>41566</v>
      </c>
      <c r="B1192" s="2">
        <v>183.15</v>
      </c>
    </row>
    <row r="1193" spans="1:2" x14ac:dyDescent="0.25">
      <c r="A1193" s="1">
        <v>41567</v>
      </c>
      <c r="B1193" s="2">
        <v>186.1</v>
      </c>
    </row>
    <row r="1194" spans="1:2" x14ac:dyDescent="0.25">
      <c r="A1194" s="1">
        <v>41568</v>
      </c>
      <c r="B1194" s="2">
        <v>192.78</v>
      </c>
    </row>
    <row r="1195" spans="1:2" x14ac:dyDescent="0.25">
      <c r="A1195" s="1">
        <v>41569</v>
      </c>
      <c r="B1195" s="2">
        <v>202.99</v>
      </c>
    </row>
    <row r="1196" spans="1:2" x14ac:dyDescent="0.25">
      <c r="A1196" s="1">
        <v>41570</v>
      </c>
      <c r="B1196" s="2">
        <v>227.97</v>
      </c>
    </row>
    <row r="1197" spans="1:2" x14ac:dyDescent="0.25">
      <c r="A1197" s="1">
        <v>41571</v>
      </c>
      <c r="B1197" s="2">
        <v>206.98</v>
      </c>
    </row>
    <row r="1198" spans="1:2" x14ac:dyDescent="0.25">
      <c r="A1198" s="1">
        <v>41572</v>
      </c>
      <c r="B1198" s="2">
        <v>197.88</v>
      </c>
    </row>
    <row r="1199" spans="1:2" x14ac:dyDescent="0.25">
      <c r="A1199" s="1">
        <v>41573</v>
      </c>
      <c r="B1199" s="2">
        <v>188.56</v>
      </c>
    </row>
    <row r="1200" spans="1:2" x14ac:dyDescent="0.25">
      <c r="A1200" s="1">
        <v>41574</v>
      </c>
      <c r="B1200" s="2">
        <v>206.91</v>
      </c>
    </row>
    <row r="1201" spans="1:2" x14ac:dyDescent="0.25">
      <c r="A1201" s="1">
        <v>41575</v>
      </c>
      <c r="B1201" s="2">
        <v>206.9</v>
      </c>
    </row>
    <row r="1202" spans="1:2" x14ac:dyDescent="0.25">
      <c r="A1202" s="1">
        <v>41576</v>
      </c>
      <c r="B1202">
        <v>216</v>
      </c>
    </row>
    <row r="1203" spans="1:2" x14ac:dyDescent="0.25">
      <c r="A1203" s="1">
        <v>41577</v>
      </c>
      <c r="B1203">
        <v>208</v>
      </c>
    </row>
    <row r="1204" spans="1:2" x14ac:dyDescent="0.25">
      <c r="A1204" s="1">
        <v>41578</v>
      </c>
      <c r="B1204" s="2">
        <v>211.17</v>
      </c>
    </row>
    <row r="1205" spans="1:2" x14ac:dyDescent="0.25">
      <c r="A1205" s="1">
        <v>41579</v>
      </c>
      <c r="B1205" s="2">
        <v>213.43</v>
      </c>
    </row>
    <row r="1206" spans="1:2" x14ac:dyDescent="0.25">
      <c r="A1206" s="1">
        <v>41580</v>
      </c>
      <c r="B1206" s="2">
        <v>211.69</v>
      </c>
    </row>
    <row r="1207" spans="1:2" x14ac:dyDescent="0.25">
      <c r="A1207" s="1">
        <v>41581</v>
      </c>
      <c r="B1207">
        <v>224</v>
      </c>
    </row>
    <row r="1208" spans="1:2" x14ac:dyDescent="0.25">
      <c r="A1208" s="1">
        <v>41582</v>
      </c>
      <c r="B1208" s="2">
        <v>238.16</v>
      </c>
    </row>
    <row r="1209" spans="1:2" x14ac:dyDescent="0.25">
      <c r="A1209" s="1">
        <v>41583</v>
      </c>
      <c r="B1209" s="2">
        <v>251.3</v>
      </c>
    </row>
    <row r="1210" spans="1:2" x14ac:dyDescent="0.25">
      <c r="A1210" s="1">
        <v>41584</v>
      </c>
      <c r="B1210" s="2">
        <v>264.10000000000002</v>
      </c>
    </row>
    <row r="1211" spans="1:2" x14ac:dyDescent="0.25">
      <c r="A1211" s="1">
        <v>41585</v>
      </c>
      <c r="B1211" s="2">
        <v>309.64999999999998</v>
      </c>
    </row>
    <row r="1212" spans="1:2" x14ac:dyDescent="0.25">
      <c r="A1212" s="1">
        <v>41586</v>
      </c>
      <c r="B1212">
        <v>355</v>
      </c>
    </row>
    <row r="1213" spans="1:2" x14ac:dyDescent="0.25">
      <c r="A1213" s="1">
        <v>41587</v>
      </c>
      <c r="B1213" s="2">
        <v>367.79</v>
      </c>
    </row>
    <row r="1214" spans="1:2" x14ac:dyDescent="0.25">
      <c r="A1214" s="1">
        <v>41588</v>
      </c>
      <c r="B1214" s="2">
        <v>336.32</v>
      </c>
    </row>
    <row r="1215" spans="1:2" x14ac:dyDescent="0.25">
      <c r="A1215" s="1">
        <v>41589</v>
      </c>
      <c r="B1215" s="2">
        <v>362.98</v>
      </c>
    </row>
    <row r="1216" spans="1:2" x14ac:dyDescent="0.25">
      <c r="A1216" s="1">
        <v>41590</v>
      </c>
      <c r="B1216" s="2">
        <v>380.04</v>
      </c>
    </row>
    <row r="1217" spans="1:2" x14ac:dyDescent="0.25">
      <c r="A1217" s="1">
        <v>41591</v>
      </c>
      <c r="B1217" s="2">
        <v>434.85</v>
      </c>
    </row>
    <row r="1218" spans="1:2" x14ac:dyDescent="0.25">
      <c r="A1218" s="1">
        <v>41592</v>
      </c>
      <c r="B1218" s="2">
        <v>433.4</v>
      </c>
    </row>
    <row r="1219" spans="1:2" x14ac:dyDescent="0.25">
      <c r="A1219" s="1">
        <v>41593</v>
      </c>
      <c r="B1219" s="2">
        <v>433.92</v>
      </c>
    </row>
    <row r="1220" spans="1:2" x14ac:dyDescent="0.25">
      <c r="A1220" s="1">
        <v>41594</v>
      </c>
      <c r="B1220" s="2">
        <v>461.96</v>
      </c>
    </row>
    <row r="1221" spans="1:2" x14ac:dyDescent="0.25">
      <c r="A1221" s="1">
        <v>41595</v>
      </c>
      <c r="B1221" s="2">
        <v>528.29999999999995</v>
      </c>
    </row>
    <row r="1222" spans="1:2" x14ac:dyDescent="0.25">
      <c r="A1222" s="1">
        <v>41596</v>
      </c>
      <c r="B1222" s="2">
        <v>785.43</v>
      </c>
    </row>
    <row r="1223" spans="1:2" x14ac:dyDescent="0.25">
      <c r="A1223" s="1">
        <v>41597</v>
      </c>
      <c r="B1223" s="2">
        <v>645.69000000000005</v>
      </c>
    </row>
    <row r="1224" spans="1:2" x14ac:dyDescent="0.25">
      <c r="A1224" s="1">
        <v>41598</v>
      </c>
      <c r="B1224" s="2">
        <v>637.97</v>
      </c>
    </row>
    <row r="1225" spans="1:2" x14ac:dyDescent="0.25">
      <c r="A1225" s="1">
        <v>41599</v>
      </c>
      <c r="B1225" s="2">
        <v>764.91</v>
      </c>
    </row>
    <row r="1226" spans="1:2" x14ac:dyDescent="0.25">
      <c r="A1226" s="1">
        <v>41600</v>
      </c>
      <c r="B1226">
        <v>802</v>
      </c>
    </row>
    <row r="1227" spans="1:2" x14ac:dyDescent="0.25">
      <c r="A1227" s="1">
        <v>41601</v>
      </c>
      <c r="B1227" s="2">
        <v>832.5</v>
      </c>
    </row>
    <row r="1228" spans="1:2" x14ac:dyDescent="0.25">
      <c r="A1228" s="1">
        <v>41602</v>
      </c>
      <c r="B1228" s="2">
        <v>795.01</v>
      </c>
    </row>
    <row r="1229" spans="1:2" x14ac:dyDescent="0.25">
      <c r="A1229" s="1">
        <v>41603</v>
      </c>
      <c r="B1229" s="2">
        <v>829.99</v>
      </c>
    </row>
    <row r="1230" spans="1:2" x14ac:dyDescent="0.25">
      <c r="A1230" s="1">
        <v>41604</v>
      </c>
      <c r="B1230" s="2">
        <v>969.96</v>
      </c>
    </row>
    <row r="1231" spans="1:2" x14ac:dyDescent="0.25">
      <c r="A1231" s="1">
        <v>41605</v>
      </c>
      <c r="B1231" s="2">
        <v>1079.8900000000001</v>
      </c>
    </row>
    <row r="1232" spans="1:2" x14ac:dyDescent="0.25">
      <c r="A1232" s="1">
        <v>41606</v>
      </c>
      <c r="B1232" s="2">
        <v>1101.3800000000001</v>
      </c>
    </row>
    <row r="1233" spans="1:2" x14ac:dyDescent="0.25">
      <c r="A1233" s="1">
        <v>41607</v>
      </c>
      <c r="B1233" s="2">
        <v>1206.93</v>
      </c>
    </row>
    <row r="1234" spans="1:2" x14ac:dyDescent="0.25">
      <c r="A1234" s="1">
        <v>41608</v>
      </c>
      <c r="B1234" s="2">
        <v>1205.6600000000001</v>
      </c>
    </row>
    <row r="1235" spans="1:2" x14ac:dyDescent="0.25">
      <c r="A1235" s="1">
        <v>41609</v>
      </c>
      <c r="B1235" s="2">
        <v>1004.39</v>
      </c>
    </row>
    <row r="1236" spans="1:2" x14ac:dyDescent="0.25">
      <c r="A1236" s="1">
        <v>41610</v>
      </c>
      <c r="B1236" s="2">
        <v>1096.56</v>
      </c>
    </row>
    <row r="1237" spans="1:2" x14ac:dyDescent="0.25">
      <c r="A1237" s="1">
        <v>41611</v>
      </c>
      <c r="B1237" s="2">
        <v>1154.8599999999999</v>
      </c>
    </row>
    <row r="1238" spans="1:2" x14ac:dyDescent="0.25">
      <c r="A1238" s="1">
        <v>41612</v>
      </c>
      <c r="B1238" s="2">
        <v>1237.55</v>
      </c>
    </row>
    <row r="1239" spans="1:2" x14ac:dyDescent="0.25">
      <c r="A1239" s="1">
        <v>41613</v>
      </c>
      <c r="B1239" s="2">
        <v>1106.3499999999999</v>
      </c>
    </row>
    <row r="1240" spans="1:2" x14ac:dyDescent="0.25">
      <c r="A1240" s="1">
        <v>41614</v>
      </c>
      <c r="B1240" s="2">
        <v>845.02</v>
      </c>
    </row>
    <row r="1241" spans="1:2" x14ac:dyDescent="0.25">
      <c r="A1241" s="1">
        <v>41615</v>
      </c>
      <c r="B1241" s="2">
        <v>697.02</v>
      </c>
    </row>
    <row r="1242" spans="1:2" x14ac:dyDescent="0.25">
      <c r="A1242" s="1">
        <v>41616</v>
      </c>
      <c r="B1242" s="2">
        <v>803.96</v>
      </c>
    </row>
    <row r="1243" spans="1:2" x14ac:dyDescent="0.25">
      <c r="A1243" s="1">
        <v>41617</v>
      </c>
      <c r="B1243" s="2">
        <v>918.95</v>
      </c>
    </row>
    <row r="1244" spans="1:2" x14ac:dyDescent="0.25">
      <c r="A1244" s="1">
        <v>41618</v>
      </c>
      <c r="B1244" s="2">
        <v>1033.72</v>
      </c>
    </row>
    <row r="1245" spans="1:2" x14ac:dyDescent="0.25">
      <c r="A1245" s="1">
        <v>41619</v>
      </c>
      <c r="B1245" s="2">
        <v>919.93</v>
      </c>
    </row>
    <row r="1246" spans="1:2" x14ac:dyDescent="0.25">
      <c r="A1246" s="1">
        <v>41620</v>
      </c>
      <c r="B1246" s="2">
        <v>899.98</v>
      </c>
    </row>
    <row r="1247" spans="1:2" x14ac:dyDescent="0.25">
      <c r="A1247" s="1">
        <v>41621</v>
      </c>
      <c r="B1247" s="2">
        <v>936.77</v>
      </c>
    </row>
    <row r="1248" spans="1:2" x14ac:dyDescent="0.25">
      <c r="A1248" s="1">
        <v>41622</v>
      </c>
      <c r="B1248" s="2">
        <v>908.94</v>
      </c>
    </row>
    <row r="1249" spans="1:2" x14ac:dyDescent="0.25">
      <c r="A1249" s="1">
        <v>41623</v>
      </c>
      <c r="B1249" s="2">
        <v>919.88</v>
      </c>
    </row>
    <row r="1250" spans="1:2" x14ac:dyDescent="0.25">
      <c r="A1250" s="1">
        <v>41624</v>
      </c>
      <c r="B1250" s="2">
        <v>759.92</v>
      </c>
    </row>
    <row r="1251" spans="1:2" x14ac:dyDescent="0.25">
      <c r="A1251" s="1">
        <v>41625</v>
      </c>
      <c r="B1251" s="2">
        <v>714.97</v>
      </c>
    </row>
    <row r="1252" spans="1:2" x14ac:dyDescent="0.25">
      <c r="A1252" s="1">
        <v>41626</v>
      </c>
      <c r="B1252" s="2">
        <v>540.98</v>
      </c>
    </row>
    <row r="1253" spans="1:2" x14ac:dyDescent="0.25">
      <c r="A1253" s="1">
        <v>41627</v>
      </c>
      <c r="B1253" s="2">
        <v>731.95</v>
      </c>
    </row>
    <row r="1254" spans="1:2" x14ac:dyDescent="0.25">
      <c r="A1254" s="1">
        <v>41628</v>
      </c>
      <c r="B1254" s="2">
        <v>649.96</v>
      </c>
    </row>
    <row r="1255" spans="1:2" x14ac:dyDescent="0.25">
      <c r="A1255" s="1">
        <v>41629</v>
      </c>
      <c r="B1255" s="2">
        <v>640.48</v>
      </c>
    </row>
    <row r="1256" spans="1:2" x14ac:dyDescent="0.25">
      <c r="A1256" s="1">
        <v>41630</v>
      </c>
      <c r="B1256" s="2">
        <v>639.49</v>
      </c>
    </row>
    <row r="1257" spans="1:2" x14ac:dyDescent="0.25">
      <c r="A1257" s="1">
        <v>41631</v>
      </c>
      <c r="B1257" s="2">
        <v>713.24</v>
      </c>
    </row>
    <row r="1258" spans="1:2" x14ac:dyDescent="0.25">
      <c r="A1258" s="1">
        <v>41632</v>
      </c>
      <c r="B1258" s="2">
        <v>702.75</v>
      </c>
    </row>
    <row r="1259" spans="1:2" x14ac:dyDescent="0.25">
      <c r="A1259" s="1">
        <v>41633</v>
      </c>
      <c r="B1259" s="2">
        <v>707.25</v>
      </c>
    </row>
    <row r="1260" spans="1:2" x14ac:dyDescent="0.25">
      <c r="A1260" s="1">
        <v>41634</v>
      </c>
      <c r="B1260" s="2">
        <v>801.98</v>
      </c>
    </row>
    <row r="1261" spans="1:2" x14ac:dyDescent="0.25">
      <c r="A1261" s="1">
        <v>41635</v>
      </c>
      <c r="B1261" s="2">
        <v>803.05</v>
      </c>
    </row>
    <row r="1262" spans="1:2" x14ac:dyDescent="0.25">
      <c r="A1262" s="1">
        <v>41636</v>
      </c>
      <c r="B1262" s="2">
        <v>761.99</v>
      </c>
    </row>
    <row r="1263" spans="1:2" x14ac:dyDescent="0.25">
      <c r="A1263" s="1">
        <v>41637</v>
      </c>
      <c r="B1263" s="2">
        <v>784.96</v>
      </c>
    </row>
    <row r="1264" spans="1:2" x14ac:dyDescent="0.25">
      <c r="A1264" s="1">
        <v>41638</v>
      </c>
      <c r="B1264" s="2">
        <v>804.83</v>
      </c>
    </row>
    <row r="1265" spans="1:2" x14ac:dyDescent="0.25">
      <c r="A1265" s="1">
        <v>41639</v>
      </c>
      <c r="B1265" s="2">
        <v>805.94</v>
      </c>
    </row>
    <row r="1266" spans="1:2" x14ac:dyDescent="0.25">
      <c r="A1266" s="1">
        <v>41640</v>
      </c>
      <c r="B1266" s="2">
        <v>815.94</v>
      </c>
    </row>
    <row r="1267" spans="1:2" x14ac:dyDescent="0.25">
      <c r="A1267" s="1">
        <v>41641</v>
      </c>
      <c r="B1267" s="2">
        <v>856.91</v>
      </c>
    </row>
    <row r="1268" spans="1:2" x14ac:dyDescent="0.25">
      <c r="A1268" s="1">
        <v>41642</v>
      </c>
      <c r="B1268" s="2">
        <v>884.26</v>
      </c>
    </row>
    <row r="1269" spans="1:2" x14ac:dyDescent="0.25">
      <c r="A1269" s="1">
        <v>41643</v>
      </c>
      <c r="B1269" s="2">
        <v>924.69</v>
      </c>
    </row>
    <row r="1270" spans="1:2" x14ac:dyDescent="0.25">
      <c r="A1270" s="1">
        <v>41644</v>
      </c>
      <c r="B1270" s="2">
        <v>1014.74</v>
      </c>
    </row>
    <row r="1271" spans="1:2" x14ac:dyDescent="0.25">
      <c r="A1271" s="1">
        <v>41645</v>
      </c>
      <c r="B1271" s="2">
        <v>1012.65</v>
      </c>
    </row>
    <row r="1272" spans="1:2" x14ac:dyDescent="0.25">
      <c r="A1272" s="1">
        <v>41646</v>
      </c>
      <c r="B1272" s="2">
        <v>879.9</v>
      </c>
    </row>
    <row r="1273" spans="1:2" x14ac:dyDescent="0.25">
      <c r="A1273" s="1">
        <v>41647</v>
      </c>
      <c r="B1273" s="2">
        <v>938.84</v>
      </c>
    </row>
    <row r="1274" spans="1:2" x14ac:dyDescent="0.25">
      <c r="A1274" s="1">
        <v>41648</v>
      </c>
      <c r="B1274" s="2">
        <v>936.95</v>
      </c>
    </row>
    <row r="1275" spans="1:2" x14ac:dyDescent="0.25">
      <c r="A1275" s="1">
        <v>41649</v>
      </c>
      <c r="B1275" s="2">
        <v>957.76</v>
      </c>
    </row>
    <row r="1276" spans="1:2" x14ac:dyDescent="0.25">
      <c r="A1276" s="1">
        <v>41650</v>
      </c>
      <c r="B1276" s="2">
        <v>1005.32</v>
      </c>
    </row>
    <row r="1277" spans="1:2" x14ac:dyDescent="0.25">
      <c r="A1277" s="1">
        <v>41651</v>
      </c>
      <c r="B1277" s="2">
        <v>939.79</v>
      </c>
    </row>
    <row r="1278" spans="1:2" x14ac:dyDescent="0.25">
      <c r="A1278" s="1">
        <v>41652</v>
      </c>
      <c r="B1278" s="2">
        <v>922.91</v>
      </c>
    </row>
    <row r="1279" spans="1:2" x14ac:dyDescent="0.25">
      <c r="A1279" s="1">
        <v>41653</v>
      </c>
      <c r="B1279" s="2">
        <v>919.28</v>
      </c>
    </row>
    <row r="1280" spans="1:2" x14ac:dyDescent="0.25">
      <c r="A1280" s="1">
        <v>41654</v>
      </c>
      <c r="B1280" s="2">
        <v>941.22</v>
      </c>
    </row>
    <row r="1281" spans="1:2" x14ac:dyDescent="0.25">
      <c r="A1281" s="1">
        <v>41655</v>
      </c>
      <c r="B1281" s="2">
        <v>913.49</v>
      </c>
    </row>
    <row r="1282" spans="1:2" x14ac:dyDescent="0.25">
      <c r="A1282" s="1">
        <v>41656</v>
      </c>
      <c r="B1282" s="2">
        <v>894.16</v>
      </c>
    </row>
    <row r="1283" spans="1:2" x14ac:dyDescent="0.25">
      <c r="A1283" s="1">
        <v>41657</v>
      </c>
      <c r="B1283" s="2">
        <v>905.72</v>
      </c>
    </row>
    <row r="1284" spans="1:2" x14ac:dyDescent="0.25">
      <c r="A1284" s="1">
        <v>41658</v>
      </c>
      <c r="B1284" s="2">
        <v>954.8</v>
      </c>
    </row>
    <row r="1285" spans="1:2" x14ac:dyDescent="0.25">
      <c r="A1285" s="1">
        <v>41659</v>
      </c>
      <c r="B1285" s="2">
        <v>955.95</v>
      </c>
    </row>
    <row r="1286" spans="1:2" x14ac:dyDescent="0.25">
      <c r="A1286" s="1">
        <v>41660</v>
      </c>
      <c r="B1286" s="2">
        <v>962.21</v>
      </c>
    </row>
    <row r="1287" spans="1:2" x14ac:dyDescent="0.25">
      <c r="A1287" s="1">
        <v>41661</v>
      </c>
      <c r="B1287" s="2">
        <v>950.95</v>
      </c>
    </row>
    <row r="1288" spans="1:2" x14ac:dyDescent="0.25">
      <c r="A1288" s="1">
        <v>41662</v>
      </c>
      <c r="B1288" s="2">
        <v>944.16</v>
      </c>
    </row>
    <row r="1289" spans="1:2" x14ac:dyDescent="0.25">
      <c r="A1289" s="1">
        <v>41663</v>
      </c>
      <c r="B1289" s="2">
        <v>916.55</v>
      </c>
    </row>
    <row r="1290" spans="1:2" x14ac:dyDescent="0.25">
      <c r="A1290" s="1">
        <v>41664</v>
      </c>
      <c r="B1290" s="2">
        <v>961.05</v>
      </c>
    </row>
    <row r="1291" spans="1:2" x14ac:dyDescent="0.25">
      <c r="A1291" s="1">
        <v>41665</v>
      </c>
      <c r="B1291">
        <v>1007</v>
      </c>
    </row>
    <row r="1292" spans="1:2" x14ac:dyDescent="0.25">
      <c r="A1292" s="1">
        <v>41666</v>
      </c>
      <c r="B1292" s="2">
        <v>943.54</v>
      </c>
    </row>
    <row r="1293" spans="1:2" x14ac:dyDescent="0.25">
      <c r="A1293" s="1">
        <v>41667</v>
      </c>
      <c r="B1293" s="2">
        <v>932.68</v>
      </c>
    </row>
    <row r="1294" spans="1:2" x14ac:dyDescent="0.25">
      <c r="A1294" s="1">
        <v>41668</v>
      </c>
      <c r="B1294" s="2">
        <v>925.67</v>
      </c>
    </row>
    <row r="1295" spans="1:2" x14ac:dyDescent="0.25">
      <c r="A1295" s="1">
        <v>41669</v>
      </c>
      <c r="B1295" s="2">
        <v>941.39</v>
      </c>
    </row>
    <row r="1296" spans="1:2" x14ac:dyDescent="0.25">
      <c r="A1296" s="1">
        <v>41670</v>
      </c>
      <c r="B1296" s="2">
        <v>938.85</v>
      </c>
    </row>
    <row r="1297" spans="1:2" x14ac:dyDescent="0.25">
      <c r="A1297" s="1">
        <v>41671</v>
      </c>
      <c r="B1297" s="2">
        <v>940.42</v>
      </c>
    </row>
    <row r="1298" spans="1:2" x14ac:dyDescent="0.25">
      <c r="A1298" s="1">
        <v>41672</v>
      </c>
      <c r="B1298" s="2">
        <v>953.31</v>
      </c>
    </row>
    <row r="1299" spans="1:2" x14ac:dyDescent="0.25">
      <c r="A1299" s="1">
        <v>41673</v>
      </c>
      <c r="B1299" s="2">
        <v>931.71</v>
      </c>
    </row>
    <row r="1300" spans="1:2" x14ac:dyDescent="0.25">
      <c r="A1300" s="1">
        <v>41674</v>
      </c>
      <c r="B1300" s="2">
        <v>926.64</v>
      </c>
    </row>
    <row r="1301" spans="1:2" x14ac:dyDescent="0.25">
      <c r="A1301" s="1">
        <v>41675</v>
      </c>
      <c r="B1301" s="2">
        <v>904.52</v>
      </c>
    </row>
    <row r="1302" spans="1:2" x14ac:dyDescent="0.25">
      <c r="A1302" s="1">
        <v>41676</v>
      </c>
      <c r="B1302" s="2">
        <v>828.87</v>
      </c>
    </row>
    <row r="1303" spans="1:2" x14ac:dyDescent="0.25">
      <c r="A1303" s="1">
        <v>41677</v>
      </c>
      <c r="B1303" s="2">
        <v>695.65</v>
      </c>
    </row>
    <row r="1304" spans="1:2" x14ac:dyDescent="0.25">
      <c r="A1304" s="1">
        <v>41678</v>
      </c>
      <c r="B1304" s="2">
        <v>648.78</v>
      </c>
    </row>
    <row r="1305" spans="1:2" x14ac:dyDescent="0.25">
      <c r="A1305" s="1">
        <v>41679</v>
      </c>
      <c r="B1305" s="2">
        <v>659.57</v>
      </c>
    </row>
    <row r="1306" spans="1:2" x14ac:dyDescent="0.25">
      <c r="A1306" s="1">
        <v>41680</v>
      </c>
      <c r="B1306" s="2">
        <v>582.63</v>
      </c>
    </row>
    <row r="1307" spans="1:2" x14ac:dyDescent="0.25">
      <c r="A1307" s="1">
        <v>41681</v>
      </c>
      <c r="B1307" s="2">
        <v>578.96</v>
      </c>
    </row>
    <row r="1308" spans="1:2" x14ac:dyDescent="0.25">
      <c r="A1308" s="1">
        <v>41682</v>
      </c>
      <c r="B1308" s="2">
        <v>531.13</v>
      </c>
    </row>
    <row r="1309" spans="1:2" x14ac:dyDescent="0.25">
      <c r="A1309" s="1">
        <v>41683</v>
      </c>
      <c r="B1309" s="2">
        <v>451.44</v>
      </c>
    </row>
    <row r="1310" spans="1:2" x14ac:dyDescent="0.25">
      <c r="A1310" s="1">
        <v>41684</v>
      </c>
      <c r="B1310" s="2">
        <v>427.68</v>
      </c>
    </row>
    <row r="1311" spans="1:2" x14ac:dyDescent="0.25">
      <c r="A1311" s="1">
        <v>41685</v>
      </c>
      <c r="B1311" s="2">
        <v>371.07</v>
      </c>
    </row>
    <row r="1312" spans="1:2" x14ac:dyDescent="0.25">
      <c r="A1312" s="1">
        <v>41686</v>
      </c>
      <c r="B1312" s="2">
        <v>299.8</v>
      </c>
    </row>
    <row r="1313" spans="1:2" x14ac:dyDescent="0.25">
      <c r="A1313" s="1">
        <v>41687</v>
      </c>
      <c r="B1313" s="2">
        <v>272.27999999999997</v>
      </c>
    </row>
    <row r="1314" spans="1:2" x14ac:dyDescent="0.25">
      <c r="A1314" s="1">
        <v>41688</v>
      </c>
      <c r="B1314" s="2">
        <v>293.95</v>
      </c>
    </row>
    <row r="1315" spans="1:2" x14ac:dyDescent="0.25">
      <c r="A1315" s="1">
        <v>41689</v>
      </c>
      <c r="B1315" s="2">
        <v>261.52999999999997</v>
      </c>
    </row>
    <row r="1316" spans="1:2" x14ac:dyDescent="0.25">
      <c r="A1316" s="1">
        <v>41690</v>
      </c>
      <c r="B1316" s="2">
        <v>111.92</v>
      </c>
    </row>
    <row r="1317" spans="1:2" x14ac:dyDescent="0.25">
      <c r="A1317" s="1">
        <v>41691</v>
      </c>
      <c r="B1317" s="2">
        <v>111.56</v>
      </c>
    </row>
    <row r="1318" spans="1:2" x14ac:dyDescent="0.25">
      <c r="A1318" s="1">
        <v>41692</v>
      </c>
      <c r="B1318" s="2">
        <v>255.59</v>
      </c>
    </row>
    <row r="1319" spans="1:2" x14ac:dyDescent="0.25">
      <c r="A1319" s="1">
        <v>41693</v>
      </c>
      <c r="B1319" s="2">
        <v>310.17</v>
      </c>
    </row>
    <row r="1320" spans="1:2" x14ac:dyDescent="0.25">
      <c r="A1320" s="1">
        <v>41694</v>
      </c>
      <c r="B1320">
        <v>174</v>
      </c>
    </row>
    <row r="1321" spans="1:2" x14ac:dyDescent="0.25">
      <c r="A1321" s="1">
        <v>41695</v>
      </c>
      <c r="B1321" s="2">
        <v>135.78</v>
      </c>
    </row>
    <row r="1322" spans="1:2" x14ac:dyDescent="0.25">
      <c r="A1322" s="1">
        <v>41696</v>
      </c>
      <c r="B1322" s="2">
        <v>593.14</v>
      </c>
    </row>
    <row r="1323" spans="1:2" x14ac:dyDescent="0.25">
      <c r="A1323" s="1">
        <v>41697</v>
      </c>
      <c r="B1323" s="2">
        <v>596.49</v>
      </c>
    </row>
    <row r="1324" spans="1:2" x14ac:dyDescent="0.25">
      <c r="A1324" s="1">
        <v>41698</v>
      </c>
      <c r="B1324" s="2">
        <v>573.94000000000005</v>
      </c>
    </row>
    <row r="1325" spans="1:2" x14ac:dyDescent="0.25">
      <c r="A1325" s="1">
        <v>41699</v>
      </c>
      <c r="B1325" s="2">
        <v>557.39</v>
      </c>
    </row>
    <row r="1326" spans="1:2" x14ac:dyDescent="0.25">
      <c r="A1326" s="1">
        <v>41700</v>
      </c>
      <c r="B1326" s="2">
        <v>544.55999999999995</v>
      </c>
    </row>
    <row r="1327" spans="1:2" x14ac:dyDescent="0.25">
      <c r="A1327" s="1">
        <v>41701</v>
      </c>
      <c r="B1327" s="2">
        <v>662.18</v>
      </c>
    </row>
    <row r="1328" spans="1:2" x14ac:dyDescent="0.25">
      <c r="A1328" s="1">
        <v>41702</v>
      </c>
      <c r="B1328" s="2">
        <v>661.85</v>
      </c>
    </row>
    <row r="1329" spans="1:2" x14ac:dyDescent="0.25">
      <c r="A1329" s="1">
        <v>41703</v>
      </c>
      <c r="B1329" s="2">
        <v>658.3</v>
      </c>
    </row>
    <row r="1330" spans="1:2" x14ac:dyDescent="0.25">
      <c r="A1330" s="1">
        <v>41704</v>
      </c>
      <c r="B1330" s="2">
        <v>648.26</v>
      </c>
    </row>
    <row r="1331" spans="1:2" x14ac:dyDescent="0.25">
      <c r="A1331" s="1">
        <v>41705</v>
      </c>
      <c r="B1331" s="2">
        <v>616.73</v>
      </c>
    </row>
    <row r="1332" spans="1:2" x14ac:dyDescent="0.25">
      <c r="A1332" s="1">
        <v>41706</v>
      </c>
      <c r="B1332" s="2">
        <v>609.21</v>
      </c>
    </row>
    <row r="1333" spans="1:2" x14ac:dyDescent="0.25">
      <c r="A1333" s="1">
        <v>41707</v>
      </c>
      <c r="B1333" s="2">
        <v>627.04999999999995</v>
      </c>
    </row>
    <row r="1334" spans="1:2" x14ac:dyDescent="0.25">
      <c r="A1334" s="1">
        <v>41708</v>
      </c>
      <c r="B1334" s="2">
        <v>612.97</v>
      </c>
    </row>
    <row r="1335" spans="1:2" x14ac:dyDescent="0.25">
      <c r="A1335" s="1">
        <v>41709</v>
      </c>
      <c r="B1335" s="2">
        <v>608.69000000000005</v>
      </c>
    </row>
    <row r="1336" spans="1:2" x14ac:dyDescent="0.25">
      <c r="A1336" s="1">
        <v>41710</v>
      </c>
      <c r="B1336" s="2">
        <v>619.42999999999995</v>
      </c>
    </row>
    <row r="1337" spans="1:2" x14ac:dyDescent="0.25">
      <c r="A1337" s="1">
        <v>41711</v>
      </c>
      <c r="B1337" s="2">
        <v>625.04</v>
      </c>
    </row>
    <row r="1338" spans="1:2" x14ac:dyDescent="0.25">
      <c r="A1338" s="1">
        <v>41712</v>
      </c>
      <c r="B1338" s="2">
        <v>614.03</v>
      </c>
    </row>
    <row r="1339" spans="1:2" x14ac:dyDescent="0.25">
      <c r="A1339" s="1">
        <v>41713</v>
      </c>
      <c r="B1339" s="2">
        <v>624.03</v>
      </c>
    </row>
    <row r="1340" spans="1:2" x14ac:dyDescent="0.25">
      <c r="A1340" s="1">
        <v>41714</v>
      </c>
      <c r="B1340" s="2">
        <v>619.14</v>
      </c>
    </row>
    <row r="1341" spans="1:2" x14ac:dyDescent="0.25">
      <c r="A1341" s="1">
        <v>41715</v>
      </c>
      <c r="B1341" s="2">
        <v>606.38</v>
      </c>
    </row>
    <row r="1342" spans="1:2" x14ac:dyDescent="0.25">
      <c r="A1342" s="1">
        <v>41716</v>
      </c>
      <c r="B1342" s="2">
        <v>598.92999999999995</v>
      </c>
    </row>
    <row r="1343" spans="1:2" x14ac:dyDescent="0.25">
      <c r="A1343" s="1">
        <v>41717</v>
      </c>
      <c r="B1343" s="2">
        <v>594.96</v>
      </c>
    </row>
    <row r="1344" spans="1:2" x14ac:dyDescent="0.25">
      <c r="A1344" s="1">
        <v>41718</v>
      </c>
      <c r="B1344" s="2">
        <v>565.99</v>
      </c>
    </row>
    <row r="1345" spans="1:2" x14ac:dyDescent="0.25">
      <c r="A1345" s="1">
        <v>41719</v>
      </c>
      <c r="B1345" s="2">
        <v>549.6</v>
      </c>
    </row>
    <row r="1346" spans="1:2" x14ac:dyDescent="0.25">
      <c r="A1346" s="1">
        <v>41720</v>
      </c>
      <c r="B1346" s="2">
        <v>564.34</v>
      </c>
    </row>
    <row r="1347" spans="1:2" x14ac:dyDescent="0.25">
      <c r="A1347" s="1">
        <v>41721</v>
      </c>
      <c r="B1347" s="2">
        <v>551.16</v>
      </c>
    </row>
    <row r="1348" spans="1:2" x14ac:dyDescent="0.25">
      <c r="A1348" s="1">
        <v>41722</v>
      </c>
      <c r="B1348" s="2">
        <v>567.55999999999995</v>
      </c>
    </row>
    <row r="1349" spans="1:2" x14ac:dyDescent="0.25">
      <c r="A1349" s="1">
        <v>41723</v>
      </c>
      <c r="B1349" s="2">
        <v>562.89</v>
      </c>
    </row>
    <row r="1350" spans="1:2" x14ac:dyDescent="0.25">
      <c r="A1350" s="1">
        <v>41724</v>
      </c>
      <c r="B1350" s="2">
        <v>562.45000000000005</v>
      </c>
    </row>
    <row r="1351" spans="1:2" x14ac:dyDescent="0.25">
      <c r="A1351" s="1">
        <v>41725</v>
      </c>
      <c r="B1351" s="2">
        <v>460.45</v>
      </c>
    </row>
    <row r="1352" spans="1:2" x14ac:dyDescent="0.25">
      <c r="A1352" s="1">
        <v>41726</v>
      </c>
      <c r="B1352" s="2">
        <v>482.61</v>
      </c>
    </row>
    <row r="1353" spans="1:2" x14ac:dyDescent="0.25">
      <c r="A1353" s="1">
        <v>41727</v>
      </c>
      <c r="B1353" s="2">
        <v>477.11</v>
      </c>
    </row>
    <row r="1354" spans="1:2" x14ac:dyDescent="0.25">
      <c r="A1354" s="1">
        <v>41728</v>
      </c>
      <c r="B1354" s="2">
        <v>446.92</v>
      </c>
    </row>
    <row r="1355" spans="1:2" x14ac:dyDescent="0.25">
      <c r="A1355" s="1">
        <v>41729</v>
      </c>
      <c r="B1355" s="2">
        <v>444.66</v>
      </c>
    </row>
    <row r="1356" spans="1:2" x14ac:dyDescent="0.25">
      <c r="A1356" s="1">
        <v>41730</v>
      </c>
      <c r="B1356" s="2">
        <v>463.45</v>
      </c>
    </row>
    <row r="1357" spans="1:2" x14ac:dyDescent="0.25">
      <c r="A1357" s="1">
        <v>41731</v>
      </c>
      <c r="B1357" s="2">
        <v>424.37</v>
      </c>
    </row>
    <row r="1358" spans="1:2" x14ac:dyDescent="0.25">
      <c r="A1358" s="1">
        <v>41732</v>
      </c>
      <c r="B1358" s="2">
        <v>436.31</v>
      </c>
    </row>
    <row r="1359" spans="1:2" x14ac:dyDescent="0.25">
      <c r="A1359" s="1">
        <v>41733</v>
      </c>
      <c r="B1359" s="2">
        <v>444.36</v>
      </c>
    </row>
    <row r="1360" spans="1:2" x14ac:dyDescent="0.25">
      <c r="A1360" s="1">
        <v>41734</v>
      </c>
      <c r="B1360" s="2">
        <v>456.63</v>
      </c>
    </row>
    <row r="1361" spans="1:2" x14ac:dyDescent="0.25">
      <c r="A1361" s="1">
        <v>41735</v>
      </c>
      <c r="B1361" s="2">
        <v>455.69</v>
      </c>
    </row>
    <row r="1362" spans="1:2" x14ac:dyDescent="0.25">
      <c r="A1362" s="1">
        <v>41736</v>
      </c>
      <c r="B1362" s="2">
        <v>462.38</v>
      </c>
    </row>
    <row r="1363" spans="1:2" x14ac:dyDescent="0.25">
      <c r="A1363" s="1">
        <v>41737</v>
      </c>
      <c r="B1363" s="2">
        <v>466.56</v>
      </c>
    </row>
    <row r="1364" spans="1:2" x14ac:dyDescent="0.25">
      <c r="A1364" s="1">
        <v>41738</v>
      </c>
      <c r="B1364" s="2">
        <v>457.34</v>
      </c>
    </row>
    <row r="1365" spans="1:2" x14ac:dyDescent="0.25">
      <c r="A1365" s="1">
        <v>41739</v>
      </c>
      <c r="B1365" s="2">
        <v>384.63</v>
      </c>
    </row>
    <row r="1366" spans="1:2" x14ac:dyDescent="0.25">
      <c r="A1366" s="1">
        <v>41740</v>
      </c>
      <c r="B1366" s="2">
        <v>435.14</v>
      </c>
    </row>
    <row r="1367" spans="1:2" x14ac:dyDescent="0.25">
      <c r="A1367" s="1">
        <v>41741</v>
      </c>
      <c r="B1367" s="2">
        <v>437.65</v>
      </c>
    </row>
    <row r="1368" spans="1:2" x14ac:dyDescent="0.25">
      <c r="A1368" s="1">
        <v>41742</v>
      </c>
      <c r="B1368" s="2">
        <v>427.6</v>
      </c>
    </row>
    <row r="1369" spans="1:2" x14ac:dyDescent="0.25">
      <c r="A1369" s="1">
        <v>41743</v>
      </c>
      <c r="B1369" s="2">
        <v>478.38</v>
      </c>
    </row>
    <row r="1370" spans="1:2" x14ac:dyDescent="0.25">
      <c r="A1370" s="1">
        <v>41744</v>
      </c>
      <c r="B1370" s="2">
        <v>526.42999999999995</v>
      </c>
    </row>
    <row r="1371" spans="1:2" x14ac:dyDescent="0.25">
      <c r="A1371" s="1">
        <v>41745</v>
      </c>
      <c r="B1371" s="2">
        <v>536.95000000000005</v>
      </c>
    </row>
    <row r="1372" spans="1:2" x14ac:dyDescent="0.25">
      <c r="A1372" s="1">
        <v>41746</v>
      </c>
      <c r="B1372">
        <v>502</v>
      </c>
    </row>
    <row r="1373" spans="1:2" x14ac:dyDescent="0.25">
      <c r="A1373" s="1">
        <v>41747</v>
      </c>
      <c r="B1373" s="2">
        <v>485.52</v>
      </c>
    </row>
    <row r="1374" spans="1:2" x14ac:dyDescent="0.25">
      <c r="A1374" s="1">
        <v>41748</v>
      </c>
      <c r="B1374" s="2">
        <v>506.02</v>
      </c>
    </row>
    <row r="1375" spans="1:2" x14ac:dyDescent="0.25">
      <c r="A1375" s="1">
        <v>41749</v>
      </c>
      <c r="B1375" s="2">
        <v>498.51</v>
      </c>
    </row>
    <row r="1376" spans="1:2" x14ac:dyDescent="0.25">
      <c r="A1376" s="1">
        <v>41750</v>
      </c>
      <c r="B1376" s="2">
        <v>495.16</v>
      </c>
    </row>
    <row r="1377" spans="1:2" x14ac:dyDescent="0.25">
      <c r="A1377" s="1">
        <v>41751</v>
      </c>
      <c r="B1377" s="2">
        <v>487.91</v>
      </c>
    </row>
    <row r="1378" spans="1:2" x14ac:dyDescent="0.25">
      <c r="A1378" s="1">
        <v>41752</v>
      </c>
      <c r="B1378" s="2">
        <v>487.3</v>
      </c>
    </row>
    <row r="1379" spans="1:2" x14ac:dyDescent="0.25">
      <c r="A1379" s="1">
        <v>41753</v>
      </c>
      <c r="B1379" s="2">
        <v>500.29</v>
      </c>
    </row>
    <row r="1380" spans="1:2" x14ac:dyDescent="0.25">
      <c r="A1380" s="1">
        <v>41754</v>
      </c>
      <c r="B1380" s="2">
        <v>464.49</v>
      </c>
    </row>
    <row r="1381" spans="1:2" x14ac:dyDescent="0.25">
      <c r="A1381" s="1">
        <v>41755</v>
      </c>
      <c r="B1381" s="2">
        <v>457.87</v>
      </c>
    </row>
    <row r="1382" spans="1:2" x14ac:dyDescent="0.25">
      <c r="A1382" s="1">
        <v>41756</v>
      </c>
      <c r="B1382" s="2">
        <v>443.18</v>
      </c>
    </row>
    <row r="1383" spans="1:2" x14ac:dyDescent="0.25">
      <c r="A1383" s="1">
        <v>41757</v>
      </c>
      <c r="B1383" s="2">
        <v>441.92</v>
      </c>
    </row>
    <row r="1384" spans="1:2" x14ac:dyDescent="0.25">
      <c r="A1384" s="1">
        <v>41758</v>
      </c>
      <c r="B1384" s="2">
        <v>446.12</v>
      </c>
    </row>
    <row r="1385" spans="1:2" x14ac:dyDescent="0.25">
      <c r="A1385" s="1">
        <v>41759</v>
      </c>
      <c r="B1385" s="2">
        <v>445.63</v>
      </c>
    </row>
    <row r="1386" spans="1:2" x14ac:dyDescent="0.25">
      <c r="A1386" s="1">
        <v>41760</v>
      </c>
      <c r="B1386" s="2">
        <v>460.13</v>
      </c>
    </row>
    <row r="1387" spans="1:2" x14ac:dyDescent="0.25">
      <c r="A1387" s="1">
        <v>41761</v>
      </c>
      <c r="B1387" s="2">
        <v>453.67</v>
      </c>
    </row>
    <row r="1388" spans="1:2" x14ac:dyDescent="0.25">
      <c r="A1388" s="1">
        <v>41762</v>
      </c>
      <c r="B1388" s="2">
        <v>438.65</v>
      </c>
    </row>
    <row r="1389" spans="1:2" x14ac:dyDescent="0.25">
      <c r="A1389" s="1">
        <v>41763</v>
      </c>
      <c r="B1389" s="2">
        <v>436.05</v>
      </c>
    </row>
    <row r="1390" spans="1:2" x14ac:dyDescent="0.25">
      <c r="A1390" s="1">
        <v>41764</v>
      </c>
      <c r="B1390" s="2">
        <v>430.87</v>
      </c>
    </row>
    <row r="1391" spans="1:2" x14ac:dyDescent="0.25">
      <c r="A1391" s="1">
        <v>41765</v>
      </c>
      <c r="B1391" s="2">
        <v>432.19</v>
      </c>
    </row>
    <row r="1392" spans="1:2" x14ac:dyDescent="0.25">
      <c r="A1392" s="1">
        <v>41766</v>
      </c>
      <c r="B1392" s="2">
        <v>446.55</v>
      </c>
    </row>
    <row r="1393" spans="1:2" x14ac:dyDescent="0.25">
      <c r="A1393" s="1">
        <v>41767</v>
      </c>
      <c r="B1393" s="2">
        <v>441.11</v>
      </c>
    </row>
    <row r="1394" spans="1:2" x14ac:dyDescent="0.25">
      <c r="A1394" s="1">
        <v>41768</v>
      </c>
      <c r="B1394" s="2">
        <v>445.45</v>
      </c>
    </row>
    <row r="1395" spans="1:2" x14ac:dyDescent="0.25">
      <c r="A1395" s="1">
        <v>41769</v>
      </c>
      <c r="B1395" s="2">
        <v>451.9</v>
      </c>
    </row>
    <row r="1396" spans="1:2" x14ac:dyDescent="0.25">
      <c r="A1396" s="1">
        <v>41770</v>
      </c>
      <c r="B1396" s="2">
        <v>433.23</v>
      </c>
    </row>
    <row r="1397" spans="1:2" x14ac:dyDescent="0.25">
      <c r="A1397" s="1">
        <v>41771</v>
      </c>
      <c r="B1397" s="2">
        <v>438.21</v>
      </c>
    </row>
    <row r="1398" spans="1:2" x14ac:dyDescent="0.25">
      <c r="A1398" s="1">
        <v>41772</v>
      </c>
      <c r="B1398" s="2">
        <v>433.92</v>
      </c>
    </row>
    <row r="1399" spans="1:2" x14ac:dyDescent="0.25">
      <c r="A1399" s="1">
        <v>41773</v>
      </c>
      <c r="B1399" s="2">
        <v>442.63</v>
      </c>
    </row>
    <row r="1400" spans="1:2" x14ac:dyDescent="0.25">
      <c r="A1400" s="1">
        <v>41774</v>
      </c>
      <c r="B1400" s="2">
        <v>448.1</v>
      </c>
    </row>
    <row r="1401" spans="1:2" x14ac:dyDescent="0.25">
      <c r="A1401" s="1">
        <v>41775</v>
      </c>
      <c r="B1401" s="2">
        <v>453.63</v>
      </c>
    </row>
    <row r="1402" spans="1:2" x14ac:dyDescent="0.25">
      <c r="A1402" s="1">
        <v>41776</v>
      </c>
      <c r="B1402" s="2">
        <v>452.79</v>
      </c>
    </row>
    <row r="1403" spans="1:2" x14ac:dyDescent="0.25">
      <c r="A1403" s="1">
        <v>41777</v>
      </c>
      <c r="B1403" s="2">
        <v>450.14</v>
      </c>
    </row>
    <row r="1404" spans="1:2" x14ac:dyDescent="0.25">
      <c r="A1404" s="1">
        <v>41778</v>
      </c>
      <c r="B1404" s="2">
        <v>443.9</v>
      </c>
    </row>
    <row r="1405" spans="1:2" x14ac:dyDescent="0.25">
      <c r="A1405" s="1">
        <v>41779</v>
      </c>
      <c r="B1405" s="2">
        <v>484.57</v>
      </c>
    </row>
    <row r="1406" spans="1:2" x14ac:dyDescent="0.25">
      <c r="A1406" s="1">
        <v>41780</v>
      </c>
      <c r="B1406" s="2">
        <v>488.84</v>
      </c>
    </row>
    <row r="1407" spans="1:2" x14ac:dyDescent="0.25">
      <c r="A1407" s="1">
        <v>41781</v>
      </c>
      <c r="B1407" s="2">
        <v>515.36</v>
      </c>
    </row>
    <row r="1408" spans="1:2" x14ac:dyDescent="0.25">
      <c r="A1408" s="1">
        <v>41782</v>
      </c>
      <c r="B1408" s="2">
        <v>518.09</v>
      </c>
    </row>
    <row r="1409" spans="1:2" x14ac:dyDescent="0.25">
      <c r="A1409" s="1">
        <v>41783</v>
      </c>
      <c r="B1409" s="2">
        <v>520.46</v>
      </c>
    </row>
    <row r="1410" spans="1:2" x14ac:dyDescent="0.25">
      <c r="A1410" s="1">
        <v>41784</v>
      </c>
      <c r="B1410" s="2">
        <v>570.44000000000005</v>
      </c>
    </row>
    <row r="1411" spans="1:2" x14ac:dyDescent="0.25">
      <c r="A1411" s="1">
        <v>41785</v>
      </c>
      <c r="B1411" s="2">
        <v>582.01</v>
      </c>
    </row>
    <row r="1412" spans="1:2" x14ac:dyDescent="0.25">
      <c r="A1412" s="1">
        <v>41786</v>
      </c>
      <c r="B1412" s="2">
        <v>570.1</v>
      </c>
    </row>
    <row r="1413" spans="1:2" x14ac:dyDescent="0.25">
      <c r="A1413" s="1">
        <v>41787</v>
      </c>
      <c r="B1413" s="2">
        <v>570.84</v>
      </c>
    </row>
    <row r="1414" spans="1:2" x14ac:dyDescent="0.25">
      <c r="A1414" s="1">
        <v>41788</v>
      </c>
      <c r="B1414" s="2">
        <v>564.41999999999996</v>
      </c>
    </row>
    <row r="1415" spans="1:2" x14ac:dyDescent="0.25">
      <c r="A1415" s="1">
        <v>41789</v>
      </c>
      <c r="B1415" s="2">
        <v>612.35</v>
      </c>
    </row>
    <row r="1416" spans="1:2" x14ac:dyDescent="0.25">
      <c r="A1416" s="1">
        <v>41790</v>
      </c>
      <c r="B1416" s="2">
        <v>627.91</v>
      </c>
    </row>
    <row r="1417" spans="1:2" x14ac:dyDescent="0.25">
      <c r="A1417" s="1">
        <v>41791</v>
      </c>
      <c r="B1417" s="2">
        <v>649.79</v>
      </c>
    </row>
    <row r="1418" spans="1:2" x14ac:dyDescent="0.25">
      <c r="A1418" s="1">
        <v>41792</v>
      </c>
      <c r="B1418" s="2">
        <v>655.49</v>
      </c>
    </row>
    <row r="1419" spans="1:2" x14ac:dyDescent="0.25">
      <c r="A1419" s="1">
        <v>41793</v>
      </c>
      <c r="B1419" s="2">
        <v>669.43</v>
      </c>
    </row>
    <row r="1420" spans="1:2" x14ac:dyDescent="0.25">
      <c r="A1420" s="1">
        <v>41794</v>
      </c>
      <c r="B1420" s="2">
        <v>638.92999999999995</v>
      </c>
    </row>
    <row r="1421" spans="1:2" x14ac:dyDescent="0.25">
      <c r="A1421" s="1">
        <v>41795</v>
      </c>
      <c r="B1421" s="2">
        <v>660.18</v>
      </c>
    </row>
    <row r="1422" spans="1:2" x14ac:dyDescent="0.25">
      <c r="A1422" s="1">
        <v>41796</v>
      </c>
      <c r="B1422" s="2">
        <v>650.41</v>
      </c>
    </row>
    <row r="1423" spans="1:2" x14ac:dyDescent="0.25">
      <c r="A1423" s="1">
        <v>41797</v>
      </c>
      <c r="B1423" s="2">
        <v>651.66999999999996</v>
      </c>
    </row>
    <row r="1424" spans="1:2" x14ac:dyDescent="0.25">
      <c r="A1424" s="1">
        <v>41798</v>
      </c>
      <c r="B1424" s="2">
        <v>651.04999999999995</v>
      </c>
    </row>
    <row r="1425" spans="1:2" x14ac:dyDescent="0.25">
      <c r="A1425" s="1">
        <v>41799</v>
      </c>
      <c r="B1425" s="2">
        <v>644.35</v>
      </c>
    </row>
    <row r="1426" spans="1:2" x14ac:dyDescent="0.25">
      <c r="A1426" s="1">
        <v>41800</v>
      </c>
      <c r="B1426" s="2">
        <v>655.62</v>
      </c>
    </row>
    <row r="1427" spans="1:2" x14ac:dyDescent="0.25">
      <c r="A1427" s="1">
        <v>41801</v>
      </c>
      <c r="B1427" s="2">
        <v>642.95000000000005</v>
      </c>
    </row>
    <row r="1428" spans="1:2" x14ac:dyDescent="0.25">
      <c r="A1428" s="1">
        <v>41802</v>
      </c>
      <c r="B1428" s="2">
        <v>597.13</v>
      </c>
    </row>
    <row r="1429" spans="1:2" x14ac:dyDescent="0.25">
      <c r="A1429" s="1">
        <v>41803</v>
      </c>
      <c r="B1429" s="2">
        <v>610.35</v>
      </c>
    </row>
    <row r="1430" spans="1:2" x14ac:dyDescent="0.25">
      <c r="A1430" s="1">
        <v>41804</v>
      </c>
      <c r="B1430" s="2">
        <v>583.41999999999996</v>
      </c>
    </row>
    <row r="1431" spans="1:2" x14ac:dyDescent="0.25">
      <c r="A1431" s="1">
        <v>41805</v>
      </c>
      <c r="B1431" s="2">
        <v>582.29</v>
      </c>
    </row>
    <row r="1432" spans="1:2" x14ac:dyDescent="0.25">
      <c r="A1432" s="1">
        <v>41806</v>
      </c>
      <c r="B1432" s="2">
        <v>599.08000000000004</v>
      </c>
    </row>
    <row r="1433" spans="1:2" x14ac:dyDescent="0.25">
      <c r="A1433" s="1">
        <v>41807</v>
      </c>
      <c r="B1433" s="2">
        <v>605.09</v>
      </c>
    </row>
    <row r="1434" spans="1:2" x14ac:dyDescent="0.25">
      <c r="A1434" s="1">
        <v>41808</v>
      </c>
      <c r="B1434" s="2">
        <v>606.21</v>
      </c>
    </row>
    <row r="1435" spans="1:2" x14ac:dyDescent="0.25">
      <c r="A1435" s="1">
        <v>41809</v>
      </c>
      <c r="B1435" s="2">
        <v>600.16999999999996</v>
      </c>
    </row>
    <row r="1436" spans="1:2" x14ac:dyDescent="0.25">
      <c r="A1436" s="1">
        <v>41810</v>
      </c>
      <c r="B1436" s="2">
        <v>590.75</v>
      </c>
    </row>
    <row r="1437" spans="1:2" x14ac:dyDescent="0.25">
      <c r="A1437" s="1">
        <v>41811</v>
      </c>
      <c r="B1437" s="2">
        <v>597.04</v>
      </c>
    </row>
    <row r="1438" spans="1:2" x14ac:dyDescent="0.25">
      <c r="A1438" s="1">
        <v>41812</v>
      </c>
      <c r="B1438" s="2">
        <v>603.62</v>
      </c>
    </row>
    <row r="1439" spans="1:2" x14ac:dyDescent="0.25">
      <c r="A1439" s="1">
        <v>41813</v>
      </c>
      <c r="B1439" s="2">
        <v>591.16999999999996</v>
      </c>
    </row>
    <row r="1440" spans="1:2" x14ac:dyDescent="0.25">
      <c r="A1440" s="1">
        <v>41814</v>
      </c>
      <c r="B1440" s="2">
        <v>588.77</v>
      </c>
    </row>
    <row r="1441" spans="1:2" x14ac:dyDescent="0.25">
      <c r="A1441" s="1">
        <v>41815</v>
      </c>
      <c r="B1441" s="2">
        <v>568.45000000000005</v>
      </c>
    </row>
    <row r="1442" spans="1:2" x14ac:dyDescent="0.25">
      <c r="A1442" s="1">
        <v>41816</v>
      </c>
      <c r="B1442" s="2">
        <v>582.70000000000005</v>
      </c>
    </row>
    <row r="1443" spans="1:2" x14ac:dyDescent="0.25">
      <c r="A1443" s="1">
        <v>41817</v>
      </c>
      <c r="B1443" s="2">
        <v>602.23</v>
      </c>
    </row>
    <row r="1444" spans="1:2" x14ac:dyDescent="0.25">
      <c r="A1444" s="1">
        <v>41818</v>
      </c>
      <c r="B1444" s="2">
        <v>597.55999999999995</v>
      </c>
    </row>
    <row r="1445" spans="1:2" x14ac:dyDescent="0.25">
      <c r="A1445" s="1">
        <v>41819</v>
      </c>
      <c r="B1445" s="2">
        <v>601.05999999999995</v>
      </c>
    </row>
    <row r="1446" spans="1:2" x14ac:dyDescent="0.25">
      <c r="A1446" s="1">
        <v>41820</v>
      </c>
      <c r="B1446" s="2">
        <v>635.14</v>
      </c>
    </row>
    <row r="1447" spans="1:2" x14ac:dyDescent="0.25">
      <c r="A1447" s="1">
        <v>41821</v>
      </c>
      <c r="B1447" s="2">
        <v>643.19000000000005</v>
      </c>
    </row>
    <row r="1448" spans="1:2" x14ac:dyDescent="0.25">
      <c r="A1448" s="1">
        <v>41822</v>
      </c>
      <c r="B1448" s="2">
        <v>645.72</v>
      </c>
    </row>
    <row r="1449" spans="1:2" x14ac:dyDescent="0.25">
      <c r="A1449" s="1">
        <v>41823</v>
      </c>
      <c r="B1449" s="2">
        <v>638.03</v>
      </c>
    </row>
    <row r="1450" spans="1:2" x14ac:dyDescent="0.25">
      <c r="A1450" s="1">
        <v>41824</v>
      </c>
      <c r="B1450" s="2">
        <v>623.96</v>
      </c>
    </row>
    <row r="1451" spans="1:2" x14ac:dyDescent="0.25">
      <c r="A1451" s="1">
        <v>41825</v>
      </c>
      <c r="B1451" s="2">
        <v>622.96</v>
      </c>
    </row>
    <row r="1452" spans="1:2" x14ac:dyDescent="0.25">
      <c r="A1452" s="1">
        <v>41826</v>
      </c>
      <c r="B1452" s="2">
        <v>626.65</v>
      </c>
    </row>
    <row r="1453" spans="1:2" x14ac:dyDescent="0.25">
      <c r="A1453" s="1">
        <v>41827</v>
      </c>
      <c r="B1453" s="2">
        <v>613.6</v>
      </c>
    </row>
    <row r="1454" spans="1:2" x14ac:dyDescent="0.25">
      <c r="A1454" s="1">
        <v>41828</v>
      </c>
      <c r="B1454" s="2">
        <v>615.32000000000005</v>
      </c>
    </row>
    <row r="1455" spans="1:2" x14ac:dyDescent="0.25">
      <c r="A1455" s="1">
        <v>41829</v>
      </c>
      <c r="B1455">
        <v>623</v>
      </c>
    </row>
    <row r="1456" spans="1:2" x14ac:dyDescent="0.25">
      <c r="A1456" s="1">
        <v>41830</v>
      </c>
      <c r="B1456" s="2">
        <v>618.39</v>
      </c>
    </row>
    <row r="1457" spans="1:2" x14ac:dyDescent="0.25">
      <c r="A1457" s="1">
        <v>41831</v>
      </c>
      <c r="B1457" s="2">
        <v>632.9</v>
      </c>
    </row>
    <row r="1458" spans="1:2" x14ac:dyDescent="0.25">
      <c r="A1458" s="1">
        <v>41832</v>
      </c>
      <c r="B1458" s="2">
        <v>635.9</v>
      </c>
    </row>
    <row r="1459" spans="1:2" x14ac:dyDescent="0.25">
      <c r="A1459" s="1">
        <v>41833</v>
      </c>
      <c r="B1459" s="2">
        <v>628.03</v>
      </c>
    </row>
    <row r="1460" spans="1:2" x14ac:dyDescent="0.25">
      <c r="A1460" s="1">
        <v>41834</v>
      </c>
      <c r="B1460" s="2">
        <v>618.32000000000005</v>
      </c>
    </row>
    <row r="1461" spans="1:2" x14ac:dyDescent="0.25">
      <c r="A1461" s="1">
        <v>41835</v>
      </c>
      <c r="B1461" s="2">
        <v>619.6</v>
      </c>
    </row>
    <row r="1462" spans="1:2" x14ac:dyDescent="0.25">
      <c r="A1462" s="1">
        <v>41836</v>
      </c>
      <c r="B1462" s="2">
        <v>614.79999999999995</v>
      </c>
    </row>
    <row r="1463" spans="1:2" x14ac:dyDescent="0.25">
      <c r="A1463" s="1">
        <v>41837</v>
      </c>
      <c r="B1463" s="2">
        <v>626.58000000000004</v>
      </c>
    </row>
    <row r="1464" spans="1:2" x14ac:dyDescent="0.25">
      <c r="A1464" s="1">
        <v>41838</v>
      </c>
      <c r="B1464" s="2">
        <v>627.47</v>
      </c>
    </row>
    <row r="1465" spans="1:2" x14ac:dyDescent="0.25">
      <c r="A1465" s="1">
        <v>41839</v>
      </c>
      <c r="B1465" s="2">
        <v>627.04</v>
      </c>
    </row>
    <row r="1466" spans="1:2" x14ac:dyDescent="0.25">
      <c r="A1466" s="1">
        <v>41840</v>
      </c>
      <c r="B1466" s="2">
        <v>620.98</v>
      </c>
    </row>
    <row r="1467" spans="1:2" x14ac:dyDescent="0.25">
      <c r="A1467" s="1">
        <v>41841</v>
      </c>
      <c r="B1467" s="2">
        <v>625.13</v>
      </c>
    </row>
    <row r="1468" spans="1:2" x14ac:dyDescent="0.25">
      <c r="A1468" s="1">
        <v>41842</v>
      </c>
      <c r="B1468" s="2">
        <v>622.53</v>
      </c>
    </row>
    <row r="1469" spans="1:2" x14ac:dyDescent="0.25">
      <c r="A1469" s="1">
        <v>41843</v>
      </c>
      <c r="B1469" s="2">
        <v>621.69000000000005</v>
      </c>
    </row>
    <row r="1470" spans="1:2" x14ac:dyDescent="0.25">
      <c r="A1470" s="1">
        <v>41844</v>
      </c>
      <c r="B1470" s="2">
        <v>601.87</v>
      </c>
    </row>
    <row r="1471" spans="1:2" x14ac:dyDescent="0.25">
      <c r="A1471" s="1">
        <v>41845</v>
      </c>
      <c r="B1471" s="2">
        <v>600.5</v>
      </c>
    </row>
    <row r="1472" spans="1:2" x14ac:dyDescent="0.25">
      <c r="A1472" s="1">
        <v>41846</v>
      </c>
      <c r="B1472">
        <v>596</v>
      </c>
    </row>
    <row r="1473" spans="1:2" x14ac:dyDescent="0.25">
      <c r="A1473" s="1">
        <v>41847</v>
      </c>
      <c r="B1473" s="2">
        <v>595.03</v>
      </c>
    </row>
    <row r="1474" spans="1:2" x14ac:dyDescent="0.25">
      <c r="A1474" s="1">
        <v>41848</v>
      </c>
      <c r="B1474" s="2">
        <v>587.92999999999995</v>
      </c>
    </row>
    <row r="1475" spans="1:2" x14ac:dyDescent="0.25">
      <c r="A1475" s="1">
        <v>41849</v>
      </c>
      <c r="B1475" s="2">
        <v>585.77</v>
      </c>
    </row>
    <row r="1476" spans="1:2" x14ac:dyDescent="0.25">
      <c r="A1476" s="1">
        <v>41850</v>
      </c>
      <c r="B1476" s="2">
        <v>564.64</v>
      </c>
    </row>
    <row r="1477" spans="1:2" x14ac:dyDescent="0.25">
      <c r="A1477" s="1">
        <v>41851</v>
      </c>
      <c r="B1477" s="2">
        <v>589.52</v>
      </c>
    </row>
    <row r="1478" spans="1:2" x14ac:dyDescent="0.25">
      <c r="A1478" s="1">
        <v>41852</v>
      </c>
      <c r="B1478" s="2">
        <v>598.78</v>
      </c>
    </row>
    <row r="1479" spans="1:2" x14ac:dyDescent="0.25">
      <c r="A1479" s="1">
        <v>41853</v>
      </c>
      <c r="B1479" s="2">
        <v>591.72</v>
      </c>
    </row>
    <row r="1480" spans="1:2" x14ac:dyDescent="0.25">
      <c r="A1480" s="1">
        <v>41854</v>
      </c>
      <c r="B1480" s="2">
        <v>588.94000000000005</v>
      </c>
    </row>
    <row r="1481" spans="1:2" x14ac:dyDescent="0.25">
      <c r="A1481" s="1">
        <v>41855</v>
      </c>
      <c r="B1481" s="2">
        <v>592.77</v>
      </c>
    </row>
    <row r="1482" spans="1:2" x14ac:dyDescent="0.25">
      <c r="A1482" s="1">
        <v>41856</v>
      </c>
      <c r="B1482" s="2">
        <v>588.76</v>
      </c>
    </row>
    <row r="1483" spans="1:2" x14ac:dyDescent="0.25">
      <c r="A1483" s="1">
        <v>41857</v>
      </c>
      <c r="B1483" s="2">
        <v>589.77</v>
      </c>
    </row>
    <row r="1484" spans="1:2" x14ac:dyDescent="0.25">
      <c r="A1484" s="1">
        <v>41858</v>
      </c>
      <c r="B1484" s="2">
        <v>592.79999999999995</v>
      </c>
    </row>
    <row r="1485" spans="1:2" x14ac:dyDescent="0.25">
      <c r="A1485" s="1">
        <v>41859</v>
      </c>
      <c r="B1485" s="2">
        <v>595.85</v>
      </c>
    </row>
    <row r="1486" spans="1:2" x14ac:dyDescent="0.25">
      <c r="A1486" s="1">
        <v>41860</v>
      </c>
      <c r="B1486" s="2">
        <v>589.52</v>
      </c>
    </row>
    <row r="1487" spans="1:2" x14ac:dyDescent="0.25">
      <c r="A1487" s="1">
        <v>41861</v>
      </c>
      <c r="B1487" s="2">
        <v>592.05999999999995</v>
      </c>
    </row>
    <row r="1488" spans="1:2" x14ac:dyDescent="0.25">
      <c r="A1488" s="1">
        <v>41862</v>
      </c>
      <c r="B1488" s="2">
        <v>575.89</v>
      </c>
    </row>
    <row r="1489" spans="1:2" x14ac:dyDescent="0.25">
      <c r="A1489" s="1">
        <v>41863</v>
      </c>
      <c r="B1489" s="2">
        <v>567.66</v>
      </c>
    </row>
    <row r="1490" spans="1:2" x14ac:dyDescent="0.25">
      <c r="A1490" s="1">
        <v>41864</v>
      </c>
      <c r="B1490" s="2">
        <v>542.1</v>
      </c>
    </row>
    <row r="1491" spans="1:2" x14ac:dyDescent="0.25">
      <c r="A1491" s="1">
        <v>41865</v>
      </c>
      <c r="B1491" s="2">
        <v>504.8</v>
      </c>
    </row>
    <row r="1492" spans="1:2" x14ac:dyDescent="0.25">
      <c r="A1492" s="1">
        <v>41866</v>
      </c>
      <c r="B1492" s="2">
        <v>496.45</v>
      </c>
    </row>
    <row r="1493" spans="1:2" x14ac:dyDescent="0.25">
      <c r="A1493" s="1">
        <v>41867</v>
      </c>
      <c r="B1493" s="2">
        <v>522.01</v>
      </c>
    </row>
    <row r="1494" spans="1:2" x14ac:dyDescent="0.25">
      <c r="A1494" s="1">
        <v>41868</v>
      </c>
      <c r="B1494" s="2">
        <v>485.5</v>
      </c>
    </row>
    <row r="1495" spans="1:2" x14ac:dyDescent="0.25">
      <c r="A1495" s="1">
        <v>41869</v>
      </c>
      <c r="B1495" s="2">
        <v>462.18</v>
      </c>
    </row>
    <row r="1496" spans="1:2" x14ac:dyDescent="0.25">
      <c r="A1496" s="1">
        <v>41870</v>
      </c>
      <c r="B1496" s="2">
        <v>485.12</v>
      </c>
    </row>
    <row r="1497" spans="1:2" x14ac:dyDescent="0.25">
      <c r="A1497" s="1">
        <v>41871</v>
      </c>
      <c r="B1497" s="2">
        <v>516.78</v>
      </c>
    </row>
    <row r="1498" spans="1:2" x14ac:dyDescent="0.25">
      <c r="A1498" s="1">
        <v>41872</v>
      </c>
      <c r="B1498" s="2">
        <v>517.94000000000005</v>
      </c>
    </row>
    <row r="1499" spans="1:2" x14ac:dyDescent="0.25">
      <c r="A1499" s="1">
        <v>41873</v>
      </c>
      <c r="B1499" s="2">
        <v>516.1</v>
      </c>
    </row>
    <row r="1500" spans="1:2" x14ac:dyDescent="0.25">
      <c r="A1500" s="1">
        <v>41874</v>
      </c>
      <c r="B1500" s="2">
        <v>497.68</v>
      </c>
    </row>
    <row r="1501" spans="1:2" x14ac:dyDescent="0.25">
      <c r="A1501" s="1">
        <v>41875</v>
      </c>
      <c r="B1501" s="2">
        <v>509.71</v>
      </c>
    </row>
    <row r="1502" spans="1:2" x14ac:dyDescent="0.25">
      <c r="A1502" s="1">
        <v>41876</v>
      </c>
      <c r="B1502" s="2">
        <v>502.93</v>
      </c>
    </row>
    <row r="1503" spans="1:2" x14ac:dyDescent="0.25">
      <c r="A1503" s="1">
        <v>41877</v>
      </c>
      <c r="B1503" s="2">
        <v>512.55999999999995</v>
      </c>
    </row>
    <row r="1504" spans="1:2" x14ac:dyDescent="0.25">
      <c r="A1504" s="1">
        <v>41878</v>
      </c>
      <c r="B1504" s="2">
        <v>515.23</v>
      </c>
    </row>
    <row r="1505" spans="1:2" x14ac:dyDescent="0.25">
      <c r="A1505" s="1">
        <v>41879</v>
      </c>
      <c r="B1505" s="2">
        <v>510.75</v>
      </c>
    </row>
    <row r="1506" spans="1:2" x14ac:dyDescent="0.25">
      <c r="A1506" s="1">
        <v>41880</v>
      </c>
      <c r="B1506" s="2">
        <v>512.55999999999995</v>
      </c>
    </row>
    <row r="1507" spans="1:2" x14ac:dyDescent="0.25">
      <c r="A1507" s="1">
        <v>41881</v>
      </c>
      <c r="B1507" s="2">
        <v>505.96</v>
      </c>
    </row>
    <row r="1508" spans="1:2" x14ac:dyDescent="0.25">
      <c r="A1508" s="1">
        <v>41882</v>
      </c>
      <c r="B1508" s="2">
        <v>481.78</v>
      </c>
    </row>
    <row r="1509" spans="1:2" x14ac:dyDescent="0.25">
      <c r="A1509" s="1">
        <v>41883</v>
      </c>
      <c r="B1509" s="2">
        <v>477.19</v>
      </c>
    </row>
    <row r="1510" spans="1:2" x14ac:dyDescent="0.25">
      <c r="A1510" s="1">
        <v>41884</v>
      </c>
      <c r="B1510" s="2">
        <v>478.94</v>
      </c>
    </row>
    <row r="1511" spans="1:2" x14ac:dyDescent="0.25">
      <c r="A1511" s="1">
        <v>41885</v>
      </c>
      <c r="B1511" s="2">
        <v>480.04</v>
      </c>
    </row>
    <row r="1512" spans="1:2" x14ac:dyDescent="0.25">
      <c r="A1512" s="1">
        <v>41886</v>
      </c>
      <c r="B1512" s="2">
        <v>490.99</v>
      </c>
    </row>
    <row r="1513" spans="1:2" x14ac:dyDescent="0.25">
      <c r="A1513" s="1">
        <v>41887</v>
      </c>
      <c r="B1513" s="2">
        <v>483.65</v>
      </c>
    </row>
    <row r="1514" spans="1:2" x14ac:dyDescent="0.25">
      <c r="A1514" s="1">
        <v>41888</v>
      </c>
      <c r="B1514" s="2">
        <v>484.47</v>
      </c>
    </row>
    <row r="1515" spans="1:2" x14ac:dyDescent="0.25">
      <c r="A1515" s="1">
        <v>41889</v>
      </c>
      <c r="B1515" s="2">
        <v>485.75</v>
      </c>
    </row>
    <row r="1516" spans="1:2" x14ac:dyDescent="0.25">
      <c r="A1516" s="1">
        <v>41890</v>
      </c>
      <c r="B1516" s="2">
        <v>475.69</v>
      </c>
    </row>
    <row r="1517" spans="1:2" x14ac:dyDescent="0.25">
      <c r="A1517" s="1">
        <v>41891</v>
      </c>
      <c r="B1517" s="2">
        <v>474.9</v>
      </c>
    </row>
    <row r="1518" spans="1:2" x14ac:dyDescent="0.25">
      <c r="A1518" s="1">
        <v>41892</v>
      </c>
      <c r="B1518" s="2">
        <v>479.7</v>
      </c>
    </row>
    <row r="1519" spans="1:2" x14ac:dyDescent="0.25">
      <c r="A1519" s="1">
        <v>41893</v>
      </c>
      <c r="B1519" s="2">
        <v>478.49</v>
      </c>
    </row>
    <row r="1520" spans="1:2" x14ac:dyDescent="0.25">
      <c r="A1520" s="1">
        <v>41894</v>
      </c>
      <c r="B1520" s="2">
        <v>477.73</v>
      </c>
    </row>
    <row r="1521" spans="1:2" x14ac:dyDescent="0.25">
      <c r="A1521" s="1">
        <v>41895</v>
      </c>
      <c r="B1521" s="2">
        <v>478.17</v>
      </c>
    </row>
    <row r="1522" spans="1:2" x14ac:dyDescent="0.25">
      <c r="A1522" s="1">
        <v>41896</v>
      </c>
      <c r="B1522" s="2">
        <v>477.74</v>
      </c>
    </row>
    <row r="1523" spans="1:2" x14ac:dyDescent="0.25">
      <c r="A1523" s="1">
        <v>41897</v>
      </c>
      <c r="B1523" s="2">
        <v>477.71</v>
      </c>
    </row>
    <row r="1524" spans="1:2" x14ac:dyDescent="0.25">
      <c r="A1524" s="1">
        <v>41898</v>
      </c>
      <c r="B1524" s="2">
        <v>466.75</v>
      </c>
    </row>
    <row r="1525" spans="1:2" x14ac:dyDescent="0.25">
      <c r="A1525" s="1">
        <v>41899</v>
      </c>
      <c r="B1525" s="2">
        <v>461.09</v>
      </c>
    </row>
    <row r="1526" spans="1:2" x14ac:dyDescent="0.25">
      <c r="A1526" s="1">
        <v>41900</v>
      </c>
      <c r="B1526" s="2">
        <v>424.26</v>
      </c>
    </row>
    <row r="1527" spans="1:2" x14ac:dyDescent="0.25">
      <c r="A1527" s="1">
        <v>41901</v>
      </c>
      <c r="B1527" s="2">
        <v>397.67</v>
      </c>
    </row>
    <row r="1528" spans="1:2" x14ac:dyDescent="0.25">
      <c r="A1528" s="1">
        <v>41902</v>
      </c>
      <c r="B1528" s="2">
        <v>411.53</v>
      </c>
    </row>
    <row r="1529" spans="1:2" x14ac:dyDescent="0.25">
      <c r="A1529" s="1">
        <v>41903</v>
      </c>
      <c r="B1529" s="2">
        <v>401.62</v>
      </c>
    </row>
    <row r="1530" spans="1:2" x14ac:dyDescent="0.25">
      <c r="A1530" s="1">
        <v>41904</v>
      </c>
      <c r="B1530" s="2">
        <v>404.09</v>
      </c>
    </row>
    <row r="1531" spans="1:2" x14ac:dyDescent="0.25">
      <c r="A1531" s="1">
        <v>41905</v>
      </c>
      <c r="B1531" s="2">
        <v>436.86</v>
      </c>
    </row>
    <row r="1532" spans="1:2" x14ac:dyDescent="0.25">
      <c r="A1532" s="1">
        <v>41906</v>
      </c>
      <c r="B1532" s="2">
        <v>423.77</v>
      </c>
    </row>
    <row r="1533" spans="1:2" x14ac:dyDescent="0.25">
      <c r="A1533" s="1">
        <v>41907</v>
      </c>
      <c r="B1533" s="2">
        <v>412.29</v>
      </c>
    </row>
    <row r="1534" spans="1:2" x14ac:dyDescent="0.25">
      <c r="A1534" s="1">
        <v>41908</v>
      </c>
      <c r="B1534" s="2">
        <v>404.46</v>
      </c>
    </row>
    <row r="1535" spans="1:2" x14ac:dyDescent="0.25">
      <c r="A1535" s="1">
        <v>41909</v>
      </c>
      <c r="B1535" s="2">
        <v>399.02</v>
      </c>
    </row>
    <row r="1536" spans="1:2" x14ac:dyDescent="0.25">
      <c r="A1536" s="1">
        <v>41910</v>
      </c>
      <c r="B1536" s="2">
        <v>379.08</v>
      </c>
    </row>
    <row r="1537" spans="1:2" x14ac:dyDescent="0.25">
      <c r="A1537" s="1">
        <v>41911</v>
      </c>
      <c r="B1537" s="2">
        <v>376.77</v>
      </c>
    </row>
    <row r="1538" spans="1:2" x14ac:dyDescent="0.25">
      <c r="A1538" s="1">
        <v>41912</v>
      </c>
      <c r="B1538" s="2">
        <v>388.17</v>
      </c>
    </row>
    <row r="1539" spans="1:2" x14ac:dyDescent="0.25">
      <c r="A1539" s="1">
        <v>41913</v>
      </c>
      <c r="B1539" s="2">
        <v>382.84</v>
      </c>
    </row>
    <row r="1540" spans="1:2" x14ac:dyDescent="0.25">
      <c r="A1540" s="1">
        <v>41914</v>
      </c>
      <c r="B1540" s="2">
        <v>375.14</v>
      </c>
    </row>
    <row r="1541" spans="1:2" x14ac:dyDescent="0.25">
      <c r="A1541" s="1">
        <v>41915</v>
      </c>
      <c r="B1541" s="2">
        <v>363.45</v>
      </c>
    </row>
    <row r="1542" spans="1:2" x14ac:dyDescent="0.25">
      <c r="A1542" s="1">
        <v>41916</v>
      </c>
      <c r="B1542" s="2">
        <v>335.32</v>
      </c>
    </row>
    <row r="1543" spans="1:2" x14ac:dyDescent="0.25">
      <c r="A1543" s="1">
        <v>41917</v>
      </c>
      <c r="B1543" s="2">
        <v>322.86</v>
      </c>
    </row>
    <row r="1544" spans="1:2" x14ac:dyDescent="0.25">
      <c r="A1544" s="1">
        <v>41918</v>
      </c>
      <c r="B1544" s="2">
        <v>331.55</v>
      </c>
    </row>
    <row r="1545" spans="1:2" x14ac:dyDescent="0.25">
      <c r="A1545" s="1">
        <v>41919</v>
      </c>
      <c r="B1545" s="2">
        <v>331.65</v>
      </c>
    </row>
    <row r="1546" spans="1:2" x14ac:dyDescent="0.25">
      <c r="A1546" s="1">
        <v>41920</v>
      </c>
      <c r="B1546" s="2">
        <v>350.87</v>
      </c>
    </row>
    <row r="1547" spans="1:2" x14ac:dyDescent="0.25">
      <c r="A1547" s="1">
        <v>41921</v>
      </c>
      <c r="B1547" s="2">
        <v>360.91</v>
      </c>
    </row>
    <row r="1548" spans="1:2" x14ac:dyDescent="0.25">
      <c r="A1548" s="1">
        <v>41922</v>
      </c>
      <c r="B1548" s="2">
        <v>361.71</v>
      </c>
    </row>
    <row r="1549" spans="1:2" x14ac:dyDescent="0.25">
      <c r="A1549" s="1">
        <v>41923</v>
      </c>
      <c r="B1549" s="2">
        <v>361.22</v>
      </c>
    </row>
    <row r="1550" spans="1:2" x14ac:dyDescent="0.25">
      <c r="A1550" s="1">
        <v>41924</v>
      </c>
      <c r="B1550" s="2">
        <v>373.17</v>
      </c>
    </row>
    <row r="1551" spans="1:2" x14ac:dyDescent="0.25">
      <c r="A1551" s="1">
        <v>41925</v>
      </c>
      <c r="B1551" s="2">
        <v>387.32</v>
      </c>
    </row>
    <row r="1552" spans="1:2" x14ac:dyDescent="0.25">
      <c r="A1552" s="1">
        <v>41926</v>
      </c>
      <c r="B1552" s="2">
        <v>397.1</v>
      </c>
    </row>
    <row r="1553" spans="1:2" x14ac:dyDescent="0.25">
      <c r="A1553" s="1">
        <v>41927</v>
      </c>
      <c r="B1553" s="2">
        <v>393.17</v>
      </c>
    </row>
    <row r="1554" spans="1:2" x14ac:dyDescent="0.25">
      <c r="A1554" s="1">
        <v>41928</v>
      </c>
      <c r="B1554" s="2">
        <v>379.77</v>
      </c>
    </row>
    <row r="1555" spans="1:2" x14ac:dyDescent="0.25">
      <c r="A1555" s="1">
        <v>41929</v>
      </c>
      <c r="B1555" s="2">
        <v>380.48</v>
      </c>
    </row>
    <row r="1556" spans="1:2" x14ac:dyDescent="0.25">
      <c r="A1556" s="1">
        <v>41930</v>
      </c>
      <c r="B1556" s="2">
        <v>390.88</v>
      </c>
    </row>
    <row r="1557" spans="1:2" x14ac:dyDescent="0.25">
      <c r="A1557" s="1">
        <v>41931</v>
      </c>
      <c r="B1557" s="2">
        <v>387.28</v>
      </c>
    </row>
    <row r="1558" spans="1:2" x14ac:dyDescent="0.25">
      <c r="A1558" s="1">
        <v>41932</v>
      </c>
      <c r="B1558" s="2">
        <v>380.39</v>
      </c>
    </row>
    <row r="1559" spans="1:2" x14ac:dyDescent="0.25">
      <c r="A1559" s="1">
        <v>41933</v>
      </c>
      <c r="B1559" s="2">
        <v>382.35</v>
      </c>
    </row>
    <row r="1560" spans="1:2" x14ac:dyDescent="0.25">
      <c r="A1560" s="1">
        <v>41934</v>
      </c>
      <c r="B1560" s="2">
        <v>378.93</v>
      </c>
    </row>
    <row r="1561" spans="1:2" x14ac:dyDescent="0.25">
      <c r="A1561" s="1">
        <v>41935</v>
      </c>
      <c r="B1561" s="2">
        <v>355.78</v>
      </c>
    </row>
    <row r="1562" spans="1:2" x14ac:dyDescent="0.25">
      <c r="A1562" s="1">
        <v>41936</v>
      </c>
      <c r="B1562" s="2">
        <v>355.1</v>
      </c>
    </row>
    <row r="1563" spans="1:2" x14ac:dyDescent="0.25">
      <c r="A1563" s="1">
        <v>41937</v>
      </c>
      <c r="B1563" s="2">
        <v>346.72</v>
      </c>
    </row>
    <row r="1564" spans="1:2" x14ac:dyDescent="0.25">
      <c r="A1564" s="1">
        <v>41938</v>
      </c>
      <c r="B1564" s="2">
        <v>348.67</v>
      </c>
    </row>
    <row r="1565" spans="1:2" x14ac:dyDescent="0.25">
      <c r="A1565" s="1">
        <v>41939</v>
      </c>
      <c r="B1565" s="2">
        <v>350.09</v>
      </c>
    </row>
    <row r="1566" spans="1:2" x14ac:dyDescent="0.25">
      <c r="A1566" s="1">
        <v>41940</v>
      </c>
      <c r="B1566" s="2">
        <v>351.06</v>
      </c>
    </row>
    <row r="1567" spans="1:2" x14ac:dyDescent="0.25">
      <c r="A1567" s="1">
        <v>41941</v>
      </c>
      <c r="B1567" s="2">
        <v>335.12</v>
      </c>
    </row>
    <row r="1568" spans="1:2" x14ac:dyDescent="0.25">
      <c r="A1568" s="1">
        <v>41942</v>
      </c>
      <c r="B1568" s="2">
        <v>344.86</v>
      </c>
    </row>
    <row r="1569" spans="1:2" x14ac:dyDescent="0.25">
      <c r="A1569" s="1">
        <v>41943</v>
      </c>
      <c r="B1569" s="2">
        <v>337.87</v>
      </c>
    </row>
    <row r="1570" spans="1:2" x14ac:dyDescent="0.25">
      <c r="A1570" s="1">
        <v>41944</v>
      </c>
      <c r="B1570" s="2">
        <v>325.43</v>
      </c>
    </row>
    <row r="1571" spans="1:2" x14ac:dyDescent="0.25">
      <c r="A1571" s="1">
        <v>41945</v>
      </c>
      <c r="B1571" s="2">
        <v>322.55</v>
      </c>
    </row>
    <row r="1572" spans="1:2" x14ac:dyDescent="0.25">
      <c r="A1572" s="1">
        <v>41946</v>
      </c>
      <c r="B1572" s="2">
        <v>324.24</v>
      </c>
    </row>
    <row r="1573" spans="1:2" x14ac:dyDescent="0.25">
      <c r="A1573" s="1">
        <v>41947</v>
      </c>
      <c r="B1573" s="2">
        <v>327.96</v>
      </c>
    </row>
    <row r="1574" spans="1:2" x14ac:dyDescent="0.25">
      <c r="A1574" s="1">
        <v>41948</v>
      </c>
      <c r="B1574" s="2">
        <v>338.01</v>
      </c>
    </row>
    <row r="1575" spans="1:2" x14ac:dyDescent="0.25">
      <c r="A1575" s="1">
        <v>41949</v>
      </c>
      <c r="B1575" s="2">
        <v>347.67</v>
      </c>
    </row>
    <row r="1576" spans="1:2" x14ac:dyDescent="0.25">
      <c r="A1576" s="1">
        <v>41950</v>
      </c>
      <c r="B1576" s="2">
        <v>341.87</v>
      </c>
    </row>
    <row r="1577" spans="1:2" x14ac:dyDescent="0.25">
      <c r="A1577" s="1">
        <v>41951</v>
      </c>
      <c r="B1577" s="2">
        <v>343.54</v>
      </c>
    </row>
    <row r="1578" spans="1:2" x14ac:dyDescent="0.25">
      <c r="A1578" s="1">
        <v>41952</v>
      </c>
      <c r="B1578" s="2">
        <v>362.04</v>
      </c>
    </row>
    <row r="1579" spans="1:2" x14ac:dyDescent="0.25">
      <c r="A1579" s="1">
        <v>41953</v>
      </c>
      <c r="B1579" s="2">
        <v>367.15</v>
      </c>
    </row>
    <row r="1580" spans="1:2" x14ac:dyDescent="0.25">
      <c r="A1580" s="1">
        <v>41954</v>
      </c>
      <c r="B1580" s="2">
        <v>365.42</v>
      </c>
    </row>
    <row r="1581" spans="1:2" x14ac:dyDescent="0.25">
      <c r="A1581" s="1">
        <v>41955</v>
      </c>
      <c r="B1581" s="2">
        <v>432.03</v>
      </c>
    </row>
    <row r="1582" spans="1:2" x14ac:dyDescent="0.25">
      <c r="A1582" s="1">
        <v>41956</v>
      </c>
      <c r="B1582" s="2">
        <v>428.72</v>
      </c>
    </row>
    <row r="1583" spans="1:2" x14ac:dyDescent="0.25">
      <c r="A1583" s="1">
        <v>41957</v>
      </c>
      <c r="B1583" s="2">
        <v>396.53</v>
      </c>
    </row>
    <row r="1584" spans="1:2" x14ac:dyDescent="0.25">
      <c r="A1584" s="1">
        <v>41958</v>
      </c>
      <c r="B1584" s="2">
        <v>374.86</v>
      </c>
    </row>
    <row r="1585" spans="1:2" x14ac:dyDescent="0.25">
      <c r="A1585" s="1">
        <v>41959</v>
      </c>
      <c r="B1585" s="2">
        <v>385.61</v>
      </c>
    </row>
    <row r="1586" spans="1:2" x14ac:dyDescent="0.25">
      <c r="A1586" s="1">
        <v>41960</v>
      </c>
      <c r="B1586" s="2">
        <v>384.69</v>
      </c>
    </row>
    <row r="1587" spans="1:2" x14ac:dyDescent="0.25">
      <c r="A1587" s="1">
        <v>41961</v>
      </c>
      <c r="B1587" s="2">
        <v>379.16</v>
      </c>
    </row>
    <row r="1588" spans="1:2" x14ac:dyDescent="0.25">
      <c r="A1588" s="1">
        <v>41962</v>
      </c>
      <c r="B1588" s="2">
        <v>381.43</v>
      </c>
    </row>
    <row r="1589" spans="1:2" x14ac:dyDescent="0.25">
      <c r="A1589" s="1">
        <v>41963</v>
      </c>
      <c r="B1589" s="2">
        <v>357.3</v>
      </c>
    </row>
    <row r="1590" spans="1:2" x14ac:dyDescent="0.25">
      <c r="A1590" s="1">
        <v>41964</v>
      </c>
      <c r="B1590" s="2">
        <v>351.77</v>
      </c>
    </row>
    <row r="1591" spans="1:2" x14ac:dyDescent="0.25">
      <c r="A1591" s="1">
        <v>41965</v>
      </c>
      <c r="B1591" s="2">
        <v>352.01</v>
      </c>
    </row>
    <row r="1592" spans="1:2" x14ac:dyDescent="0.25">
      <c r="A1592" s="1">
        <v>41966</v>
      </c>
      <c r="B1592" s="2">
        <v>365.85</v>
      </c>
    </row>
    <row r="1593" spans="1:2" x14ac:dyDescent="0.25">
      <c r="A1593" s="1">
        <v>41967</v>
      </c>
      <c r="B1593" s="2">
        <v>378.85</v>
      </c>
    </row>
    <row r="1594" spans="1:2" x14ac:dyDescent="0.25">
      <c r="A1594" s="1">
        <v>41968</v>
      </c>
      <c r="B1594" s="2">
        <v>376.43</v>
      </c>
    </row>
    <row r="1595" spans="1:2" x14ac:dyDescent="0.25">
      <c r="A1595" s="1">
        <v>41969</v>
      </c>
      <c r="B1595" s="2">
        <v>365.35</v>
      </c>
    </row>
    <row r="1596" spans="1:2" x14ac:dyDescent="0.25">
      <c r="A1596" s="1">
        <v>41970</v>
      </c>
      <c r="B1596" s="2">
        <v>368.83</v>
      </c>
    </row>
    <row r="1597" spans="1:2" x14ac:dyDescent="0.25">
      <c r="A1597" s="1">
        <v>41971</v>
      </c>
      <c r="B1597" s="2">
        <v>377.59</v>
      </c>
    </row>
    <row r="1598" spans="1:2" x14ac:dyDescent="0.25">
      <c r="A1598" s="1">
        <v>41972</v>
      </c>
      <c r="B1598" s="2">
        <v>376.28</v>
      </c>
    </row>
    <row r="1599" spans="1:2" x14ac:dyDescent="0.25">
      <c r="A1599" s="1">
        <v>41973</v>
      </c>
      <c r="B1599" s="2">
        <v>374.93</v>
      </c>
    </row>
    <row r="1600" spans="1:2" x14ac:dyDescent="0.25">
      <c r="A1600" s="1">
        <v>41974</v>
      </c>
      <c r="B1600" s="2">
        <v>378.61</v>
      </c>
    </row>
    <row r="1601" spans="1:2" x14ac:dyDescent="0.25">
      <c r="A1601" s="1">
        <v>41975</v>
      </c>
      <c r="B1601" s="2">
        <v>380.64</v>
      </c>
    </row>
    <row r="1602" spans="1:2" x14ac:dyDescent="0.25">
      <c r="A1602" s="1">
        <v>41976</v>
      </c>
      <c r="B1602" s="2">
        <v>376.96</v>
      </c>
    </row>
    <row r="1603" spans="1:2" x14ac:dyDescent="0.25">
      <c r="A1603" s="1">
        <v>41977</v>
      </c>
      <c r="B1603" s="2">
        <v>369.84</v>
      </c>
    </row>
    <row r="1604" spans="1:2" x14ac:dyDescent="0.25">
      <c r="A1604" s="1">
        <v>41978</v>
      </c>
      <c r="B1604" s="2">
        <v>377.63</v>
      </c>
    </row>
    <row r="1605" spans="1:2" x14ac:dyDescent="0.25">
      <c r="A1605" s="1">
        <v>41979</v>
      </c>
      <c r="B1605" s="2">
        <v>376.26</v>
      </c>
    </row>
    <row r="1606" spans="1:2" x14ac:dyDescent="0.25">
      <c r="A1606" s="1">
        <v>41980</v>
      </c>
      <c r="B1606" s="2">
        <v>376.47</v>
      </c>
    </row>
    <row r="1607" spans="1:2" x14ac:dyDescent="0.25">
      <c r="A1607" s="1">
        <v>41981</v>
      </c>
      <c r="B1607" s="2">
        <v>364.95</v>
      </c>
    </row>
    <row r="1608" spans="1:2" x14ac:dyDescent="0.25">
      <c r="A1608" s="1">
        <v>41982</v>
      </c>
      <c r="B1608" s="2">
        <v>352.19</v>
      </c>
    </row>
    <row r="1609" spans="1:2" x14ac:dyDescent="0.25">
      <c r="A1609" s="1">
        <v>41983</v>
      </c>
      <c r="B1609" s="2">
        <v>347.94</v>
      </c>
    </row>
    <row r="1610" spans="1:2" x14ac:dyDescent="0.25">
      <c r="A1610" s="1">
        <v>41984</v>
      </c>
      <c r="B1610" s="2">
        <v>347.68</v>
      </c>
    </row>
    <row r="1611" spans="1:2" x14ac:dyDescent="0.25">
      <c r="A1611" s="1">
        <v>41985</v>
      </c>
      <c r="B1611" s="2">
        <v>353.4</v>
      </c>
    </row>
    <row r="1612" spans="1:2" x14ac:dyDescent="0.25">
      <c r="A1612" s="1">
        <v>41986</v>
      </c>
      <c r="B1612" s="2">
        <v>348.24</v>
      </c>
    </row>
    <row r="1613" spans="1:2" x14ac:dyDescent="0.25">
      <c r="A1613" s="1">
        <v>41987</v>
      </c>
      <c r="B1613" s="2">
        <v>349.35</v>
      </c>
    </row>
    <row r="1614" spans="1:2" x14ac:dyDescent="0.25">
      <c r="A1614" s="1">
        <v>41988</v>
      </c>
      <c r="B1614" s="2">
        <v>345.37</v>
      </c>
    </row>
    <row r="1615" spans="1:2" x14ac:dyDescent="0.25">
      <c r="A1615" s="1">
        <v>41989</v>
      </c>
      <c r="B1615" s="2">
        <v>330.22</v>
      </c>
    </row>
    <row r="1616" spans="1:2" x14ac:dyDescent="0.25">
      <c r="A1616" s="1">
        <v>41990</v>
      </c>
      <c r="B1616" s="2">
        <v>320.02</v>
      </c>
    </row>
    <row r="1617" spans="1:2" x14ac:dyDescent="0.25">
      <c r="A1617" s="1">
        <v>41991</v>
      </c>
      <c r="B1617" s="2">
        <v>310.33999999999997</v>
      </c>
    </row>
    <row r="1618" spans="1:2" x14ac:dyDescent="0.25">
      <c r="A1618" s="1">
        <v>41992</v>
      </c>
      <c r="B1618" s="2">
        <v>317.77999999999997</v>
      </c>
    </row>
    <row r="1619" spans="1:2" x14ac:dyDescent="0.25">
      <c r="A1619" s="1">
        <v>41993</v>
      </c>
      <c r="B1619" s="2">
        <v>330.35</v>
      </c>
    </row>
    <row r="1620" spans="1:2" x14ac:dyDescent="0.25">
      <c r="A1620" s="1">
        <v>41994</v>
      </c>
      <c r="B1620" s="2">
        <v>322.63</v>
      </c>
    </row>
    <row r="1621" spans="1:2" x14ac:dyDescent="0.25">
      <c r="A1621" s="1">
        <v>41995</v>
      </c>
      <c r="B1621" s="2">
        <v>330.84</v>
      </c>
    </row>
    <row r="1622" spans="1:2" x14ac:dyDescent="0.25">
      <c r="A1622" s="1">
        <v>41996</v>
      </c>
      <c r="B1622" s="2">
        <v>335.25</v>
      </c>
    </row>
    <row r="1623" spans="1:2" x14ac:dyDescent="0.25">
      <c r="A1623" s="1">
        <v>41997</v>
      </c>
      <c r="B1623" s="2">
        <v>322.39999999999998</v>
      </c>
    </row>
    <row r="1624" spans="1:2" x14ac:dyDescent="0.25">
      <c r="A1624" s="1">
        <v>41998</v>
      </c>
      <c r="B1624" s="2">
        <v>318.99</v>
      </c>
    </row>
    <row r="1625" spans="1:2" x14ac:dyDescent="0.25">
      <c r="A1625" s="1">
        <v>41999</v>
      </c>
      <c r="B1625" s="2">
        <v>329.98</v>
      </c>
    </row>
    <row r="1626" spans="1:2" x14ac:dyDescent="0.25">
      <c r="A1626" s="1">
        <v>42000</v>
      </c>
      <c r="B1626" s="2">
        <v>315.33999999999997</v>
      </c>
    </row>
    <row r="1627" spans="1:2" x14ac:dyDescent="0.25">
      <c r="A1627" s="1">
        <v>42001</v>
      </c>
      <c r="B1627" s="2">
        <v>316.52999999999997</v>
      </c>
    </row>
    <row r="1628" spans="1:2" x14ac:dyDescent="0.25">
      <c r="A1628" s="1">
        <v>42002</v>
      </c>
      <c r="B1628" s="2">
        <v>314.12</v>
      </c>
    </row>
    <row r="1629" spans="1:2" x14ac:dyDescent="0.25">
      <c r="A1629" s="1">
        <v>42003</v>
      </c>
      <c r="B1629" s="2">
        <v>311.27</v>
      </c>
    </row>
    <row r="1630" spans="1:2" x14ac:dyDescent="0.25">
      <c r="A1630" s="1">
        <v>42004</v>
      </c>
      <c r="B1630" s="2">
        <v>318.24</v>
      </c>
    </row>
    <row r="1631" spans="1:2" x14ac:dyDescent="0.25">
      <c r="A1631" s="1">
        <v>42005</v>
      </c>
      <c r="B1631" s="2">
        <v>314.89</v>
      </c>
    </row>
    <row r="1632" spans="1:2" x14ac:dyDescent="0.25">
      <c r="A1632" s="1">
        <v>42006</v>
      </c>
      <c r="B1632" s="2">
        <v>315.20999999999998</v>
      </c>
    </row>
    <row r="1633" spans="1:2" x14ac:dyDescent="0.25">
      <c r="A1633" s="1">
        <v>42007</v>
      </c>
      <c r="B1633" s="2">
        <v>287.13</v>
      </c>
    </row>
    <row r="1634" spans="1:2" x14ac:dyDescent="0.25">
      <c r="A1634" s="1">
        <v>42008</v>
      </c>
      <c r="B1634" s="2">
        <v>264.72000000000003</v>
      </c>
    </row>
    <row r="1635" spans="1:2" x14ac:dyDescent="0.25">
      <c r="A1635" s="1">
        <v>42009</v>
      </c>
      <c r="B1635" s="2">
        <v>274.83999999999997</v>
      </c>
    </row>
    <row r="1636" spans="1:2" x14ac:dyDescent="0.25">
      <c r="A1636" s="1">
        <v>42010</v>
      </c>
      <c r="B1636" s="2">
        <v>282.27</v>
      </c>
    </row>
    <row r="1637" spans="1:2" x14ac:dyDescent="0.25">
      <c r="A1637" s="1">
        <v>42011</v>
      </c>
      <c r="B1637" s="2">
        <v>291.33999999999997</v>
      </c>
    </row>
    <row r="1638" spans="1:2" x14ac:dyDescent="0.25">
      <c r="A1638" s="1">
        <v>42012</v>
      </c>
      <c r="B1638" s="2">
        <v>282.69</v>
      </c>
    </row>
    <row r="1639" spans="1:2" x14ac:dyDescent="0.25">
      <c r="A1639" s="1">
        <v>42013</v>
      </c>
      <c r="B1639" s="2">
        <v>287.97000000000003</v>
      </c>
    </row>
    <row r="1640" spans="1:2" x14ac:dyDescent="0.25">
      <c r="A1640" s="1">
        <v>42014</v>
      </c>
      <c r="B1640" s="2">
        <v>273.35000000000002</v>
      </c>
    </row>
    <row r="1641" spans="1:2" x14ac:dyDescent="0.25">
      <c r="A1641" s="1">
        <v>42015</v>
      </c>
      <c r="B1641" s="2">
        <v>264.77</v>
      </c>
    </row>
    <row r="1642" spans="1:2" x14ac:dyDescent="0.25">
      <c r="A1642" s="1">
        <v>42016</v>
      </c>
      <c r="B1642" s="2">
        <v>269.33</v>
      </c>
    </row>
    <row r="1643" spans="1:2" x14ac:dyDescent="0.25">
      <c r="A1643" s="1">
        <v>42017</v>
      </c>
      <c r="B1643" s="2">
        <v>221.29</v>
      </c>
    </row>
    <row r="1644" spans="1:2" x14ac:dyDescent="0.25">
      <c r="A1644" s="1">
        <v>42018</v>
      </c>
      <c r="B1644" s="2">
        <v>164.92</v>
      </c>
    </row>
    <row r="1645" spans="1:2" x14ac:dyDescent="0.25">
      <c r="A1645" s="1">
        <v>42019</v>
      </c>
      <c r="B1645" s="2">
        <v>209.78</v>
      </c>
    </row>
    <row r="1646" spans="1:2" x14ac:dyDescent="0.25">
      <c r="A1646" s="1">
        <v>42020</v>
      </c>
      <c r="B1646" s="2">
        <v>206.92</v>
      </c>
    </row>
    <row r="1647" spans="1:2" x14ac:dyDescent="0.25">
      <c r="A1647" s="1">
        <v>42021</v>
      </c>
      <c r="B1647" s="2">
        <v>199.65</v>
      </c>
    </row>
    <row r="1648" spans="1:2" x14ac:dyDescent="0.25">
      <c r="A1648" s="1">
        <v>42022</v>
      </c>
      <c r="B1648" s="2">
        <v>210.62</v>
      </c>
    </row>
    <row r="1649" spans="1:2" x14ac:dyDescent="0.25">
      <c r="A1649" s="1">
        <v>42023</v>
      </c>
      <c r="B1649" s="2">
        <v>215.87</v>
      </c>
    </row>
    <row r="1650" spans="1:2" x14ac:dyDescent="0.25">
      <c r="A1650" s="1">
        <v>42024</v>
      </c>
      <c r="B1650" s="2">
        <v>210.55</v>
      </c>
    </row>
    <row r="1651" spans="1:2" x14ac:dyDescent="0.25">
      <c r="A1651" s="1">
        <v>42025</v>
      </c>
      <c r="B1651" s="2">
        <v>228.17</v>
      </c>
    </row>
    <row r="1652" spans="1:2" x14ac:dyDescent="0.25">
      <c r="A1652" s="1">
        <v>42026</v>
      </c>
      <c r="B1652" s="2">
        <v>232.7</v>
      </c>
    </row>
    <row r="1653" spans="1:2" x14ac:dyDescent="0.25">
      <c r="A1653" s="1">
        <v>42027</v>
      </c>
      <c r="B1653" s="2">
        <v>232.17</v>
      </c>
    </row>
    <row r="1654" spans="1:2" x14ac:dyDescent="0.25">
      <c r="A1654" s="1">
        <v>42028</v>
      </c>
      <c r="B1654" s="2">
        <v>248.16</v>
      </c>
    </row>
    <row r="1655" spans="1:2" x14ac:dyDescent="0.25">
      <c r="A1655" s="1">
        <v>42029</v>
      </c>
      <c r="B1655" s="2">
        <v>252.09</v>
      </c>
    </row>
    <row r="1656" spans="1:2" x14ac:dyDescent="0.25">
      <c r="A1656" s="1">
        <v>42030</v>
      </c>
      <c r="B1656" s="2">
        <v>269.18</v>
      </c>
    </row>
    <row r="1657" spans="1:2" x14ac:dyDescent="0.25">
      <c r="A1657" s="1">
        <v>42031</v>
      </c>
      <c r="B1657" s="2">
        <v>263.27</v>
      </c>
    </row>
    <row r="1658" spans="1:2" x14ac:dyDescent="0.25">
      <c r="A1658" s="1">
        <v>42032</v>
      </c>
      <c r="B1658" s="2">
        <v>236.17</v>
      </c>
    </row>
    <row r="1659" spans="1:2" x14ac:dyDescent="0.25">
      <c r="A1659" s="1">
        <v>42033</v>
      </c>
      <c r="B1659" s="2">
        <v>233.99</v>
      </c>
    </row>
    <row r="1660" spans="1:2" x14ac:dyDescent="0.25">
      <c r="A1660" s="1">
        <v>42034</v>
      </c>
      <c r="B1660" s="2">
        <v>231.84</v>
      </c>
    </row>
    <row r="1661" spans="1:2" x14ac:dyDescent="0.25">
      <c r="A1661" s="1">
        <v>42035</v>
      </c>
      <c r="B1661" s="2">
        <v>218.51</v>
      </c>
    </row>
    <row r="1662" spans="1:2" x14ac:dyDescent="0.25">
      <c r="A1662" s="1">
        <v>42036</v>
      </c>
      <c r="B1662" s="2">
        <v>225.29</v>
      </c>
    </row>
    <row r="1663" spans="1:2" x14ac:dyDescent="0.25">
      <c r="A1663" s="1">
        <v>42037</v>
      </c>
      <c r="B1663" s="2">
        <v>238.86</v>
      </c>
    </row>
    <row r="1664" spans="1:2" x14ac:dyDescent="0.25">
      <c r="A1664" s="1">
        <v>42038</v>
      </c>
      <c r="B1664" s="2">
        <v>227.41</v>
      </c>
    </row>
    <row r="1665" spans="1:2" x14ac:dyDescent="0.25">
      <c r="A1665" s="1">
        <v>42039</v>
      </c>
      <c r="B1665" s="2">
        <v>226.58</v>
      </c>
    </row>
    <row r="1666" spans="1:2" x14ac:dyDescent="0.25">
      <c r="A1666" s="1">
        <v>42040</v>
      </c>
      <c r="B1666" s="2">
        <v>216.52</v>
      </c>
    </row>
    <row r="1667" spans="1:2" x14ac:dyDescent="0.25">
      <c r="A1667" s="1">
        <v>42041</v>
      </c>
      <c r="B1667" s="2">
        <v>222.96</v>
      </c>
    </row>
    <row r="1668" spans="1:2" x14ac:dyDescent="0.25">
      <c r="A1668" s="1">
        <v>42042</v>
      </c>
      <c r="B1668" s="2">
        <v>227.68</v>
      </c>
    </row>
    <row r="1669" spans="1:2" x14ac:dyDescent="0.25">
      <c r="A1669" s="1">
        <v>42043</v>
      </c>
      <c r="B1669" s="2">
        <v>223.67</v>
      </c>
    </row>
    <row r="1670" spans="1:2" x14ac:dyDescent="0.25">
      <c r="A1670" s="1">
        <v>42044</v>
      </c>
      <c r="B1670" s="2">
        <v>220.34</v>
      </c>
    </row>
    <row r="1671" spans="1:2" x14ac:dyDescent="0.25">
      <c r="A1671" s="1">
        <v>42045</v>
      </c>
      <c r="B1671" s="2">
        <v>219.67</v>
      </c>
    </row>
    <row r="1672" spans="1:2" x14ac:dyDescent="0.25">
      <c r="A1672" s="1">
        <v>42046</v>
      </c>
      <c r="B1672" s="2">
        <v>218.83</v>
      </c>
    </row>
    <row r="1673" spans="1:2" x14ac:dyDescent="0.25">
      <c r="A1673" s="1">
        <v>42047</v>
      </c>
      <c r="B1673" s="2">
        <v>221.79</v>
      </c>
    </row>
    <row r="1674" spans="1:2" x14ac:dyDescent="0.25">
      <c r="A1674" s="1">
        <v>42048</v>
      </c>
      <c r="B1674" s="2">
        <v>236.17</v>
      </c>
    </row>
    <row r="1675" spans="1:2" x14ac:dyDescent="0.25">
      <c r="A1675" s="1">
        <v>42049</v>
      </c>
      <c r="B1675" s="2">
        <v>258.64</v>
      </c>
    </row>
    <row r="1676" spans="1:2" x14ac:dyDescent="0.25">
      <c r="A1676" s="1">
        <v>42050</v>
      </c>
      <c r="B1676" s="2">
        <v>233.27</v>
      </c>
    </row>
    <row r="1677" spans="1:2" x14ac:dyDescent="0.25">
      <c r="A1677" s="1">
        <v>42051</v>
      </c>
      <c r="B1677" s="2">
        <v>235.83</v>
      </c>
    </row>
    <row r="1678" spans="1:2" x14ac:dyDescent="0.25">
      <c r="A1678" s="1">
        <v>42052</v>
      </c>
      <c r="B1678" s="2">
        <v>243.2</v>
      </c>
    </row>
    <row r="1679" spans="1:2" x14ac:dyDescent="0.25">
      <c r="A1679" s="1">
        <v>42053</v>
      </c>
      <c r="B1679" s="2">
        <v>235.2</v>
      </c>
    </row>
    <row r="1680" spans="1:2" x14ac:dyDescent="0.25">
      <c r="A1680" s="1">
        <v>42054</v>
      </c>
      <c r="B1680" s="2">
        <v>241.92</v>
      </c>
    </row>
    <row r="1681" spans="1:2" x14ac:dyDescent="0.25">
      <c r="A1681" s="1">
        <v>42055</v>
      </c>
      <c r="B1681" s="2">
        <v>244.52</v>
      </c>
    </row>
    <row r="1682" spans="1:2" x14ac:dyDescent="0.25">
      <c r="A1682" s="1">
        <v>42056</v>
      </c>
      <c r="B1682" s="2">
        <v>244.41</v>
      </c>
    </row>
    <row r="1683" spans="1:2" x14ac:dyDescent="0.25">
      <c r="A1683" s="1">
        <v>42057</v>
      </c>
      <c r="B1683" s="2">
        <v>235.73</v>
      </c>
    </row>
    <row r="1684" spans="1:2" x14ac:dyDescent="0.25">
      <c r="A1684" s="1">
        <v>42058</v>
      </c>
      <c r="B1684" s="2">
        <v>238.82</v>
      </c>
    </row>
    <row r="1685" spans="1:2" x14ac:dyDescent="0.25">
      <c r="A1685" s="1">
        <v>42059</v>
      </c>
      <c r="B1685" s="2">
        <v>238.89</v>
      </c>
    </row>
    <row r="1686" spans="1:2" x14ac:dyDescent="0.25">
      <c r="A1686" s="1">
        <v>42060</v>
      </c>
      <c r="B1686" s="2">
        <v>237.33</v>
      </c>
    </row>
    <row r="1687" spans="1:2" x14ac:dyDescent="0.25">
      <c r="A1687" s="1">
        <v>42061</v>
      </c>
      <c r="B1687" s="2">
        <v>236.53</v>
      </c>
    </row>
    <row r="1688" spans="1:2" x14ac:dyDescent="0.25">
      <c r="A1688" s="1">
        <v>42062</v>
      </c>
      <c r="B1688" s="2">
        <v>253.47</v>
      </c>
    </row>
    <row r="1689" spans="1:2" x14ac:dyDescent="0.25">
      <c r="A1689" s="1">
        <v>42063</v>
      </c>
      <c r="B1689" s="2">
        <v>254.06</v>
      </c>
    </row>
    <row r="1690" spans="1:2" x14ac:dyDescent="0.25">
      <c r="A1690" s="1">
        <v>42064</v>
      </c>
      <c r="B1690" s="2">
        <v>257.94</v>
      </c>
    </row>
    <row r="1691" spans="1:2" x14ac:dyDescent="0.25">
      <c r="A1691" s="1">
        <v>42065</v>
      </c>
      <c r="B1691" s="2">
        <v>273.75</v>
      </c>
    </row>
    <row r="1692" spans="1:2" x14ac:dyDescent="0.25">
      <c r="A1692" s="1">
        <v>42066</v>
      </c>
      <c r="B1692" s="2">
        <v>280.64999999999998</v>
      </c>
    </row>
    <row r="1693" spans="1:2" x14ac:dyDescent="0.25">
      <c r="A1693" s="1">
        <v>42067</v>
      </c>
      <c r="B1693" s="2">
        <v>271.92</v>
      </c>
    </row>
    <row r="1694" spans="1:2" x14ac:dyDescent="0.25">
      <c r="A1694" s="1">
        <v>42068</v>
      </c>
      <c r="B1694" s="2">
        <v>275.23</v>
      </c>
    </row>
    <row r="1695" spans="1:2" x14ac:dyDescent="0.25">
      <c r="A1695" s="1">
        <v>42069</v>
      </c>
      <c r="B1695" s="2">
        <v>272.56</v>
      </c>
    </row>
    <row r="1696" spans="1:2" x14ac:dyDescent="0.25">
      <c r="A1696" s="1">
        <v>42070</v>
      </c>
      <c r="B1696" s="2">
        <v>274.91000000000003</v>
      </c>
    </row>
    <row r="1697" spans="1:2" x14ac:dyDescent="0.25">
      <c r="A1697" s="1">
        <v>42071</v>
      </c>
      <c r="B1697" s="2">
        <v>274.49</v>
      </c>
    </row>
    <row r="1698" spans="1:2" x14ac:dyDescent="0.25">
      <c r="A1698" s="1">
        <v>42072</v>
      </c>
      <c r="B1698" s="2">
        <v>290.02</v>
      </c>
    </row>
    <row r="1699" spans="1:2" x14ac:dyDescent="0.25">
      <c r="A1699" s="1">
        <v>42073</v>
      </c>
      <c r="B1699" s="2">
        <v>291.37</v>
      </c>
    </row>
    <row r="1700" spans="1:2" x14ac:dyDescent="0.25">
      <c r="A1700" s="1">
        <v>42074</v>
      </c>
      <c r="B1700" s="2">
        <v>295.60000000000002</v>
      </c>
    </row>
    <row r="1701" spans="1:2" x14ac:dyDescent="0.25">
      <c r="A1701" s="1">
        <v>42075</v>
      </c>
      <c r="B1701" s="2">
        <v>293.85000000000002</v>
      </c>
    </row>
    <row r="1702" spans="1:2" x14ac:dyDescent="0.25">
      <c r="A1702" s="1">
        <v>42076</v>
      </c>
      <c r="B1702" s="2">
        <v>287.20999999999998</v>
      </c>
    </row>
    <row r="1703" spans="1:2" x14ac:dyDescent="0.25">
      <c r="A1703" s="1">
        <v>42077</v>
      </c>
      <c r="B1703" s="2">
        <v>281.60000000000002</v>
      </c>
    </row>
    <row r="1704" spans="1:2" x14ac:dyDescent="0.25">
      <c r="A1704" s="1">
        <v>42078</v>
      </c>
      <c r="B1704" s="2">
        <v>284.88</v>
      </c>
    </row>
    <row r="1705" spans="1:2" x14ac:dyDescent="0.25">
      <c r="A1705" s="1">
        <v>42079</v>
      </c>
      <c r="B1705" s="2">
        <v>290.41000000000003</v>
      </c>
    </row>
    <row r="1706" spans="1:2" x14ac:dyDescent="0.25">
      <c r="A1706" s="1">
        <v>42080</v>
      </c>
      <c r="B1706" s="2">
        <v>285.38</v>
      </c>
    </row>
    <row r="1707" spans="1:2" x14ac:dyDescent="0.25">
      <c r="A1707" s="1">
        <v>42081</v>
      </c>
      <c r="B1707" s="2">
        <v>255.92</v>
      </c>
    </row>
    <row r="1708" spans="1:2" x14ac:dyDescent="0.25">
      <c r="A1708" s="1">
        <v>42082</v>
      </c>
      <c r="B1708" s="2">
        <v>260.93</v>
      </c>
    </row>
    <row r="1709" spans="1:2" x14ac:dyDescent="0.25">
      <c r="A1709" s="1">
        <v>42083</v>
      </c>
      <c r="B1709" s="2">
        <v>261.77999999999997</v>
      </c>
    </row>
    <row r="1710" spans="1:2" x14ac:dyDescent="0.25">
      <c r="A1710" s="1">
        <v>42084</v>
      </c>
      <c r="B1710" s="2">
        <v>259.70999999999998</v>
      </c>
    </row>
    <row r="1711" spans="1:2" x14ac:dyDescent="0.25">
      <c r="A1711" s="1">
        <v>42085</v>
      </c>
      <c r="B1711" s="2">
        <v>268.57</v>
      </c>
    </row>
    <row r="1712" spans="1:2" x14ac:dyDescent="0.25">
      <c r="A1712" s="1">
        <v>42086</v>
      </c>
      <c r="B1712" s="2">
        <v>265.45999999999998</v>
      </c>
    </row>
    <row r="1713" spans="1:2" x14ac:dyDescent="0.25">
      <c r="A1713" s="1">
        <v>42087</v>
      </c>
      <c r="B1713" s="2">
        <v>246.72</v>
      </c>
    </row>
    <row r="1714" spans="1:2" x14ac:dyDescent="0.25">
      <c r="A1714" s="1">
        <v>42088</v>
      </c>
      <c r="B1714" s="2">
        <v>246.37</v>
      </c>
    </row>
    <row r="1715" spans="1:2" x14ac:dyDescent="0.25">
      <c r="A1715" s="1">
        <v>42089</v>
      </c>
      <c r="B1715" s="2">
        <v>248.02</v>
      </c>
    </row>
    <row r="1716" spans="1:2" x14ac:dyDescent="0.25">
      <c r="A1716" s="1">
        <v>42090</v>
      </c>
      <c r="B1716" s="2">
        <v>247.21</v>
      </c>
    </row>
    <row r="1717" spans="1:2" x14ac:dyDescent="0.25">
      <c r="A1717" s="1">
        <v>42091</v>
      </c>
      <c r="B1717" s="2">
        <v>252.02</v>
      </c>
    </row>
    <row r="1718" spans="1:2" x14ac:dyDescent="0.25">
      <c r="A1718" s="1">
        <v>42092</v>
      </c>
      <c r="B1718" s="2">
        <v>242.08</v>
      </c>
    </row>
    <row r="1719" spans="1:2" x14ac:dyDescent="0.25">
      <c r="A1719" s="1">
        <v>42093</v>
      </c>
      <c r="B1719" s="2">
        <v>246.79</v>
      </c>
    </row>
    <row r="1720" spans="1:2" x14ac:dyDescent="0.25">
      <c r="A1720" s="1">
        <v>42094</v>
      </c>
      <c r="B1720" s="2">
        <v>244.15</v>
      </c>
    </row>
    <row r="1721" spans="1:2" x14ac:dyDescent="0.25">
      <c r="A1721" s="1">
        <v>42095</v>
      </c>
      <c r="B1721" s="2">
        <v>246.24</v>
      </c>
    </row>
    <row r="1722" spans="1:2" x14ac:dyDescent="0.25">
      <c r="A1722" s="1">
        <v>42096</v>
      </c>
      <c r="B1722" s="2">
        <v>252.6</v>
      </c>
    </row>
    <row r="1723" spans="1:2" x14ac:dyDescent="0.25">
      <c r="A1723" s="1">
        <v>42097</v>
      </c>
      <c r="B1723" s="2">
        <v>254.48</v>
      </c>
    </row>
    <row r="1724" spans="1:2" x14ac:dyDescent="0.25">
      <c r="A1724" s="1">
        <v>42098</v>
      </c>
      <c r="B1724" s="2">
        <v>252.89</v>
      </c>
    </row>
    <row r="1725" spans="1:2" x14ac:dyDescent="0.25">
      <c r="A1725" s="1">
        <v>42099</v>
      </c>
      <c r="B1725" s="2">
        <v>259.64</v>
      </c>
    </row>
    <row r="1726" spans="1:2" x14ac:dyDescent="0.25">
      <c r="A1726" s="1">
        <v>42100</v>
      </c>
      <c r="B1726" s="2">
        <v>254.97</v>
      </c>
    </row>
    <row r="1727" spans="1:2" x14ac:dyDescent="0.25">
      <c r="A1727" s="1">
        <v>42101</v>
      </c>
      <c r="B1727" s="2">
        <v>252.97</v>
      </c>
    </row>
    <row r="1728" spans="1:2" x14ac:dyDescent="0.25">
      <c r="A1728" s="1">
        <v>42102</v>
      </c>
      <c r="B1728" s="2">
        <v>244.57</v>
      </c>
    </row>
    <row r="1729" spans="1:2" x14ac:dyDescent="0.25">
      <c r="A1729" s="1">
        <v>42103</v>
      </c>
      <c r="B1729" s="2">
        <v>243.32</v>
      </c>
    </row>
    <row r="1730" spans="1:2" x14ac:dyDescent="0.25">
      <c r="A1730" s="1">
        <v>42104</v>
      </c>
      <c r="B1730" s="2">
        <v>234.73</v>
      </c>
    </row>
    <row r="1731" spans="1:2" x14ac:dyDescent="0.25">
      <c r="A1731" s="1">
        <v>42105</v>
      </c>
      <c r="B1731" s="2">
        <v>236.48</v>
      </c>
    </row>
    <row r="1732" spans="1:2" x14ac:dyDescent="0.25">
      <c r="A1732" s="1">
        <v>42106</v>
      </c>
      <c r="B1732" s="2">
        <v>235.85</v>
      </c>
    </row>
    <row r="1733" spans="1:2" x14ac:dyDescent="0.25">
      <c r="A1733" s="1">
        <v>42107</v>
      </c>
      <c r="B1733" s="2">
        <v>223.59</v>
      </c>
    </row>
    <row r="1734" spans="1:2" x14ac:dyDescent="0.25">
      <c r="A1734" s="1">
        <v>42108</v>
      </c>
      <c r="B1734" s="2">
        <v>217.99</v>
      </c>
    </row>
    <row r="1735" spans="1:2" x14ac:dyDescent="0.25">
      <c r="A1735" s="1">
        <v>42109</v>
      </c>
      <c r="B1735" s="2">
        <v>222.97</v>
      </c>
    </row>
    <row r="1736" spans="1:2" x14ac:dyDescent="0.25">
      <c r="A1736" s="1">
        <v>42110</v>
      </c>
      <c r="B1736" s="2">
        <v>227.98</v>
      </c>
    </row>
    <row r="1737" spans="1:2" x14ac:dyDescent="0.25">
      <c r="A1737" s="1">
        <v>42111</v>
      </c>
      <c r="B1737" s="2">
        <v>222.59</v>
      </c>
    </row>
    <row r="1738" spans="1:2" x14ac:dyDescent="0.25">
      <c r="A1738" s="1">
        <v>42112</v>
      </c>
      <c r="B1738" s="2">
        <v>223.35</v>
      </c>
    </row>
    <row r="1739" spans="1:2" x14ac:dyDescent="0.25">
      <c r="A1739" s="1">
        <v>42113</v>
      </c>
      <c r="B1739" s="2">
        <v>223.02</v>
      </c>
    </row>
    <row r="1740" spans="1:2" x14ac:dyDescent="0.25">
      <c r="A1740" s="1">
        <v>42114</v>
      </c>
      <c r="B1740" s="2">
        <v>224.24</v>
      </c>
    </row>
    <row r="1741" spans="1:2" x14ac:dyDescent="0.25">
      <c r="A1741" s="1">
        <v>42115</v>
      </c>
      <c r="B1741" s="2">
        <v>233.73</v>
      </c>
    </row>
    <row r="1742" spans="1:2" x14ac:dyDescent="0.25">
      <c r="A1742" s="1">
        <v>42116</v>
      </c>
      <c r="B1742" s="2">
        <v>233.78</v>
      </c>
    </row>
    <row r="1743" spans="1:2" x14ac:dyDescent="0.25">
      <c r="A1743" s="1">
        <v>42117</v>
      </c>
      <c r="B1743" s="2">
        <v>235.4</v>
      </c>
    </row>
    <row r="1744" spans="1:2" x14ac:dyDescent="0.25">
      <c r="A1744" s="1">
        <v>42118</v>
      </c>
      <c r="B1744" s="2">
        <v>231.09</v>
      </c>
    </row>
    <row r="1745" spans="1:2" x14ac:dyDescent="0.25">
      <c r="A1745" s="1">
        <v>42119</v>
      </c>
      <c r="B1745" s="2">
        <v>226.14</v>
      </c>
    </row>
    <row r="1746" spans="1:2" x14ac:dyDescent="0.25">
      <c r="A1746" s="1">
        <v>42120</v>
      </c>
      <c r="B1746" s="2">
        <v>218.7</v>
      </c>
    </row>
    <row r="1747" spans="1:2" x14ac:dyDescent="0.25">
      <c r="A1747" s="1">
        <v>42121</v>
      </c>
      <c r="B1747" s="2">
        <v>228.96</v>
      </c>
    </row>
    <row r="1748" spans="1:2" x14ac:dyDescent="0.25">
      <c r="A1748" s="1">
        <v>42122</v>
      </c>
      <c r="B1748" s="2">
        <v>225.81</v>
      </c>
    </row>
    <row r="1749" spans="1:2" x14ac:dyDescent="0.25">
      <c r="A1749" s="1">
        <v>42123</v>
      </c>
      <c r="B1749" s="2">
        <v>225.42</v>
      </c>
    </row>
    <row r="1750" spans="1:2" x14ac:dyDescent="0.25">
      <c r="A1750" s="1">
        <v>42124</v>
      </c>
      <c r="B1750" s="2">
        <v>235.77</v>
      </c>
    </row>
    <row r="1751" spans="1:2" x14ac:dyDescent="0.25">
      <c r="A1751" s="1">
        <v>42125</v>
      </c>
      <c r="B1751" s="2">
        <v>233.21</v>
      </c>
    </row>
    <row r="1752" spans="1:2" x14ac:dyDescent="0.25">
      <c r="A1752" s="1">
        <v>42126</v>
      </c>
      <c r="B1752" s="2">
        <v>235.34</v>
      </c>
    </row>
    <row r="1753" spans="1:2" x14ac:dyDescent="0.25">
      <c r="A1753" s="1">
        <v>42127</v>
      </c>
      <c r="B1753" s="2">
        <v>239.99</v>
      </c>
    </row>
    <row r="1754" spans="1:2" x14ac:dyDescent="0.25">
      <c r="A1754" s="1">
        <v>42128</v>
      </c>
      <c r="B1754" s="2">
        <v>238.97</v>
      </c>
    </row>
    <row r="1755" spans="1:2" x14ac:dyDescent="0.25">
      <c r="A1755" s="1">
        <v>42129</v>
      </c>
      <c r="B1755" s="2">
        <v>235.82</v>
      </c>
    </row>
    <row r="1756" spans="1:2" x14ac:dyDescent="0.25">
      <c r="A1756" s="1">
        <v>42130</v>
      </c>
      <c r="B1756" s="2">
        <v>230.03</v>
      </c>
    </row>
    <row r="1757" spans="1:2" x14ac:dyDescent="0.25">
      <c r="A1757" s="1">
        <v>42131</v>
      </c>
      <c r="B1757" s="2">
        <v>237.73</v>
      </c>
    </row>
    <row r="1758" spans="1:2" x14ac:dyDescent="0.25">
      <c r="A1758" s="1">
        <v>42132</v>
      </c>
      <c r="B1758" s="2">
        <v>243.74</v>
      </c>
    </row>
    <row r="1759" spans="1:2" x14ac:dyDescent="0.25">
      <c r="A1759" s="1">
        <v>42133</v>
      </c>
      <c r="B1759" s="2">
        <v>241.4</v>
      </c>
    </row>
    <row r="1760" spans="1:2" x14ac:dyDescent="0.25">
      <c r="A1760" s="1">
        <v>42134</v>
      </c>
      <c r="B1760" s="2">
        <v>239.96</v>
      </c>
    </row>
    <row r="1761" spans="1:2" x14ac:dyDescent="0.25">
      <c r="A1761" s="1">
        <v>42135</v>
      </c>
      <c r="B1761" s="2">
        <v>241.81</v>
      </c>
    </row>
    <row r="1762" spans="1:2" x14ac:dyDescent="0.25">
      <c r="A1762" s="1">
        <v>42136</v>
      </c>
      <c r="B1762" s="2">
        <v>241.58</v>
      </c>
    </row>
    <row r="1763" spans="1:2" x14ac:dyDescent="0.25">
      <c r="A1763" s="1">
        <v>42137</v>
      </c>
      <c r="B1763" s="2">
        <v>236.38</v>
      </c>
    </row>
    <row r="1764" spans="1:2" x14ac:dyDescent="0.25">
      <c r="A1764" s="1">
        <v>42138</v>
      </c>
      <c r="B1764" s="2">
        <v>236.9</v>
      </c>
    </row>
    <row r="1765" spans="1:2" x14ac:dyDescent="0.25">
      <c r="A1765" s="1">
        <v>42139</v>
      </c>
      <c r="B1765" s="2">
        <v>237.2</v>
      </c>
    </row>
    <row r="1766" spans="1:2" x14ac:dyDescent="0.25">
      <c r="A1766" s="1">
        <v>42140</v>
      </c>
      <c r="B1766" s="2">
        <v>236.23</v>
      </c>
    </row>
    <row r="1767" spans="1:2" x14ac:dyDescent="0.25">
      <c r="A1767" s="1">
        <v>42141</v>
      </c>
      <c r="B1767" s="2">
        <v>236.3</v>
      </c>
    </row>
    <row r="1768" spans="1:2" x14ac:dyDescent="0.25">
      <c r="A1768" s="1">
        <v>42142</v>
      </c>
      <c r="B1768" s="2">
        <v>232.64</v>
      </c>
    </row>
    <row r="1769" spans="1:2" x14ac:dyDescent="0.25">
      <c r="A1769" s="1">
        <v>42143</v>
      </c>
      <c r="B1769" s="2">
        <v>232.02</v>
      </c>
    </row>
    <row r="1770" spans="1:2" x14ac:dyDescent="0.25">
      <c r="A1770" s="1">
        <v>42144</v>
      </c>
      <c r="B1770" s="2">
        <v>233.96</v>
      </c>
    </row>
    <row r="1771" spans="1:2" x14ac:dyDescent="0.25">
      <c r="A1771" s="1">
        <v>42145</v>
      </c>
      <c r="B1771" s="2">
        <v>235.38</v>
      </c>
    </row>
    <row r="1772" spans="1:2" x14ac:dyDescent="0.25">
      <c r="A1772" s="1">
        <v>42146</v>
      </c>
      <c r="B1772" s="2">
        <v>240.37</v>
      </c>
    </row>
    <row r="1773" spans="1:2" x14ac:dyDescent="0.25">
      <c r="A1773" s="1">
        <v>42147</v>
      </c>
      <c r="B1773" s="2">
        <v>238.94</v>
      </c>
    </row>
    <row r="1774" spans="1:2" x14ac:dyDescent="0.25">
      <c r="A1774" s="1">
        <v>42148</v>
      </c>
      <c r="B1774" s="2">
        <v>240.98</v>
      </c>
    </row>
    <row r="1775" spans="1:2" x14ac:dyDescent="0.25">
      <c r="A1775" s="1">
        <v>42149</v>
      </c>
      <c r="B1775" s="2">
        <v>237.41</v>
      </c>
    </row>
    <row r="1776" spans="1:2" x14ac:dyDescent="0.25">
      <c r="A1776" s="1">
        <v>42150</v>
      </c>
      <c r="B1776" s="2">
        <v>237.84</v>
      </c>
    </row>
    <row r="1777" spans="1:2" x14ac:dyDescent="0.25">
      <c r="A1777" s="1">
        <v>42151</v>
      </c>
      <c r="B1777" s="2">
        <v>237.29</v>
      </c>
    </row>
    <row r="1778" spans="1:2" x14ac:dyDescent="0.25">
      <c r="A1778" s="1">
        <v>42152</v>
      </c>
      <c r="B1778" s="2">
        <v>237.32</v>
      </c>
    </row>
    <row r="1779" spans="1:2" x14ac:dyDescent="0.25">
      <c r="A1779" s="1">
        <v>42153</v>
      </c>
      <c r="B1779" s="2">
        <v>237.03</v>
      </c>
    </row>
    <row r="1780" spans="1:2" x14ac:dyDescent="0.25">
      <c r="A1780" s="1">
        <v>42154</v>
      </c>
      <c r="B1780" s="2">
        <v>233.22</v>
      </c>
    </row>
    <row r="1781" spans="1:2" x14ac:dyDescent="0.25">
      <c r="A1781" s="1">
        <v>42155</v>
      </c>
      <c r="B1781" s="2">
        <v>229.84</v>
      </c>
    </row>
    <row r="1782" spans="1:2" x14ac:dyDescent="0.25">
      <c r="A1782" s="1">
        <v>42156</v>
      </c>
      <c r="B1782" s="2">
        <v>223.14</v>
      </c>
    </row>
    <row r="1783" spans="1:2" x14ac:dyDescent="0.25">
      <c r="A1783" s="1">
        <v>42157</v>
      </c>
      <c r="B1783" s="2">
        <v>225.74</v>
      </c>
    </row>
    <row r="1784" spans="1:2" x14ac:dyDescent="0.25">
      <c r="A1784" s="1">
        <v>42158</v>
      </c>
      <c r="B1784" s="2">
        <v>225.59</v>
      </c>
    </row>
    <row r="1785" spans="1:2" x14ac:dyDescent="0.25">
      <c r="A1785" s="1">
        <v>42159</v>
      </c>
      <c r="B1785" s="2">
        <v>224.22</v>
      </c>
    </row>
    <row r="1786" spans="1:2" x14ac:dyDescent="0.25">
      <c r="A1786" s="1">
        <v>42160</v>
      </c>
      <c r="B1786" s="2">
        <v>225.29</v>
      </c>
    </row>
    <row r="1787" spans="1:2" x14ac:dyDescent="0.25">
      <c r="A1787" s="1">
        <v>42161</v>
      </c>
      <c r="B1787" s="2">
        <v>224.74</v>
      </c>
    </row>
    <row r="1788" spans="1:2" x14ac:dyDescent="0.25">
      <c r="A1788" s="1">
        <v>42162</v>
      </c>
      <c r="B1788" s="2">
        <v>223.47</v>
      </c>
    </row>
    <row r="1789" spans="1:2" x14ac:dyDescent="0.25">
      <c r="A1789" s="1">
        <v>42163</v>
      </c>
      <c r="B1789" s="2">
        <v>228.57</v>
      </c>
    </row>
    <row r="1790" spans="1:2" x14ac:dyDescent="0.25">
      <c r="A1790" s="1">
        <v>42164</v>
      </c>
      <c r="B1790" s="2">
        <v>229.56</v>
      </c>
    </row>
    <row r="1791" spans="1:2" x14ac:dyDescent="0.25">
      <c r="A1791" s="1">
        <v>42165</v>
      </c>
      <c r="B1791" s="2">
        <v>228.79</v>
      </c>
    </row>
    <row r="1792" spans="1:2" x14ac:dyDescent="0.25">
      <c r="A1792" s="1">
        <v>42166</v>
      </c>
      <c r="B1792" s="2">
        <v>229.88</v>
      </c>
    </row>
    <row r="1793" spans="1:2" x14ac:dyDescent="0.25">
      <c r="A1793" s="1">
        <v>42167</v>
      </c>
      <c r="B1793" s="2">
        <v>230.46</v>
      </c>
    </row>
    <row r="1794" spans="1:2" x14ac:dyDescent="0.25">
      <c r="A1794" s="1">
        <v>42168</v>
      </c>
      <c r="B1794" s="2">
        <v>232.48</v>
      </c>
    </row>
    <row r="1795" spans="1:2" x14ac:dyDescent="0.25">
      <c r="A1795" s="1">
        <v>42169</v>
      </c>
      <c r="B1795" s="2">
        <v>233.75</v>
      </c>
    </row>
    <row r="1796" spans="1:2" x14ac:dyDescent="0.25">
      <c r="A1796" s="1">
        <v>42170</v>
      </c>
      <c r="B1796">
        <v>237</v>
      </c>
    </row>
    <row r="1797" spans="1:2" x14ac:dyDescent="0.25">
      <c r="A1797" s="1">
        <v>42171</v>
      </c>
      <c r="B1797" s="2">
        <v>249.82</v>
      </c>
    </row>
    <row r="1798" spans="1:2" x14ac:dyDescent="0.25">
      <c r="A1798" s="1">
        <v>42172</v>
      </c>
      <c r="B1798" s="2">
        <v>247.38</v>
      </c>
    </row>
    <row r="1799" spans="1:2" x14ac:dyDescent="0.25">
      <c r="A1799" s="1">
        <v>42173</v>
      </c>
      <c r="B1799" s="2">
        <v>248.44</v>
      </c>
    </row>
    <row r="1800" spans="1:2" x14ac:dyDescent="0.25">
      <c r="A1800" s="1">
        <v>42174</v>
      </c>
      <c r="B1800" s="2">
        <v>244.13</v>
      </c>
    </row>
    <row r="1801" spans="1:2" x14ac:dyDescent="0.25">
      <c r="A1801" s="1">
        <v>42175</v>
      </c>
      <c r="B1801" s="2">
        <v>244.98</v>
      </c>
    </row>
    <row r="1802" spans="1:2" x14ac:dyDescent="0.25">
      <c r="A1802" s="1">
        <v>42176</v>
      </c>
      <c r="B1802" s="2">
        <v>244.1</v>
      </c>
    </row>
    <row r="1803" spans="1:2" x14ac:dyDescent="0.25">
      <c r="A1803" s="1">
        <v>42177</v>
      </c>
      <c r="B1803" s="2">
        <v>247.46</v>
      </c>
    </row>
    <row r="1804" spans="1:2" x14ac:dyDescent="0.25">
      <c r="A1804" s="1">
        <v>42178</v>
      </c>
      <c r="B1804" s="2">
        <v>243.76</v>
      </c>
    </row>
    <row r="1805" spans="1:2" x14ac:dyDescent="0.25">
      <c r="A1805" s="1">
        <v>42179</v>
      </c>
      <c r="B1805" s="2">
        <v>240.56</v>
      </c>
    </row>
    <row r="1806" spans="1:2" x14ac:dyDescent="0.25">
      <c r="A1806" s="1">
        <v>42180</v>
      </c>
      <c r="B1806" s="2">
        <v>242.56</v>
      </c>
    </row>
    <row r="1807" spans="1:2" x14ac:dyDescent="0.25">
      <c r="A1807" s="1">
        <v>42181</v>
      </c>
      <c r="B1807" s="2">
        <v>242.95</v>
      </c>
    </row>
    <row r="1808" spans="1:2" x14ac:dyDescent="0.25">
      <c r="A1808" s="1">
        <v>42182</v>
      </c>
      <c r="B1808" s="2">
        <v>250.73</v>
      </c>
    </row>
    <row r="1809" spans="1:2" x14ac:dyDescent="0.25">
      <c r="A1809" s="1">
        <v>42183</v>
      </c>
      <c r="B1809" s="2">
        <v>248.88</v>
      </c>
    </row>
    <row r="1810" spans="1:2" x14ac:dyDescent="0.25">
      <c r="A1810" s="1">
        <v>42184</v>
      </c>
      <c r="B1810" s="2">
        <v>256.97000000000003</v>
      </c>
    </row>
    <row r="1811" spans="1:2" x14ac:dyDescent="0.25">
      <c r="A1811" s="1">
        <v>42185</v>
      </c>
      <c r="B1811" s="2">
        <v>264.12</v>
      </c>
    </row>
    <row r="1812" spans="1:2" x14ac:dyDescent="0.25">
      <c r="A1812" s="1">
        <v>42186</v>
      </c>
      <c r="B1812" s="2">
        <v>257.62</v>
      </c>
    </row>
    <row r="1813" spans="1:2" x14ac:dyDescent="0.25">
      <c r="A1813" s="1">
        <v>42187</v>
      </c>
      <c r="B1813" s="2">
        <v>254.88</v>
      </c>
    </row>
    <row r="1814" spans="1:2" x14ac:dyDescent="0.25">
      <c r="A1814" s="1">
        <v>42188</v>
      </c>
      <c r="B1814" s="2">
        <v>255.4</v>
      </c>
    </row>
    <row r="1815" spans="1:2" x14ac:dyDescent="0.25">
      <c r="A1815" s="1">
        <v>42189</v>
      </c>
      <c r="B1815" s="2">
        <v>260.55</v>
      </c>
    </row>
    <row r="1816" spans="1:2" x14ac:dyDescent="0.25">
      <c r="A1816" s="1">
        <v>42190</v>
      </c>
      <c r="B1816" s="2">
        <v>270.14</v>
      </c>
    </row>
    <row r="1817" spans="1:2" x14ac:dyDescent="0.25">
      <c r="A1817" s="1">
        <v>42191</v>
      </c>
      <c r="B1817" s="2">
        <v>269.08</v>
      </c>
    </row>
    <row r="1818" spans="1:2" x14ac:dyDescent="0.25">
      <c r="A1818" s="1">
        <v>42192</v>
      </c>
      <c r="B1818" s="2">
        <v>266.20999999999998</v>
      </c>
    </row>
    <row r="1819" spans="1:2" x14ac:dyDescent="0.25">
      <c r="A1819" s="1">
        <v>42193</v>
      </c>
      <c r="B1819" s="2">
        <v>268.64</v>
      </c>
    </row>
    <row r="1820" spans="1:2" x14ac:dyDescent="0.25">
      <c r="A1820" s="1">
        <v>42194</v>
      </c>
      <c r="B1820" s="2">
        <v>269.14</v>
      </c>
    </row>
    <row r="1821" spans="1:2" x14ac:dyDescent="0.25">
      <c r="A1821" s="1">
        <v>42195</v>
      </c>
      <c r="B1821" s="2">
        <v>283.62</v>
      </c>
    </row>
    <row r="1822" spans="1:2" x14ac:dyDescent="0.25">
      <c r="A1822" s="1">
        <v>42196</v>
      </c>
      <c r="B1822" s="2">
        <v>291.97000000000003</v>
      </c>
    </row>
    <row r="1823" spans="1:2" x14ac:dyDescent="0.25">
      <c r="A1823" s="1">
        <v>42197</v>
      </c>
      <c r="B1823" s="2">
        <v>310.44</v>
      </c>
    </row>
    <row r="1824" spans="1:2" x14ac:dyDescent="0.25">
      <c r="A1824" s="1">
        <v>42198</v>
      </c>
      <c r="B1824" s="2">
        <v>290.35000000000002</v>
      </c>
    </row>
    <row r="1825" spans="1:2" x14ac:dyDescent="0.25">
      <c r="A1825" s="1">
        <v>42199</v>
      </c>
      <c r="B1825" s="2">
        <v>286.95999999999998</v>
      </c>
    </row>
    <row r="1826" spans="1:2" x14ac:dyDescent="0.25">
      <c r="A1826" s="1">
        <v>42200</v>
      </c>
      <c r="B1826" s="2">
        <v>283.42</v>
      </c>
    </row>
    <row r="1827" spans="1:2" x14ac:dyDescent="0.25">
      <c r="A1827" s="1">
        <v>42201</v>
      </c>
      <c r="B1827" s="2">
        <v>276.58999999999997</v>
      </c>
    </row>
    <row r="1828" spans="1:2" x14ac:dyDescent="0.25">
      <c r="A1828" s="1">
        <v>42202</v>
      </c>
      <c r="B1828" s="2">
        <v>279.62</v>
      </c>
    </row>
    <row r="1829" spans="1:2" x14ac:dyDescent="0.25">
      <c r="A1829" s="1">
        <v>42203</v>
      </c>
      <c r="B1829" s="2">
        <v>274.05</v>
      </c>
    </row>
    <row r="1830" spans="1:2" x14ac:dyDescent="0.25">
      <c r="A1830" s="1">
        <v>42204</v>
      </c>
      <c r="B1830" s="2">
        <v>273.18</v>
      </c>
    </row>
    <row r="1831" spans="1:2" x14ac:dyDescent="0.25">
      <c r="A1831" s="1">
        <v>42205</v>
      </c>
      <c r="B1831" s="2">
        <v>277.68</v>
      </c>
    </row>
    <row r="1832" spans="1:2" x14ac:dyDescent="0.25">
      <c r="A1832" s="1">
        <v>42206</v>
      </c>
      <c r="B1832" s="2">
        <v>275.08999999999997</v>
      </c>
    </row>
    <row r="1833" spans="1:2" x14ac:dyDescent="0.25">
      <c r="A1833" s="1">
        <v>42207</v>
      </c>
      <c r="B1833" s="2">
        <v>276.45999999999998</v>
      </c>
    </row>
    <row r="1834" spans="1:2" x14ac:dyDescent="0.25">
      <c r="A1834" s="1">
        <v>42208</v>
      </c>
      <c r="B1834" s="2">
        <v>275.52</v>
      </c>
    </row>
    <row r="1835" spans="1:2" x14ac:dyDescent="0.25">
      <c r="A1835" s="1">
        <v>42209</v>
      </c>
      <c r="B1835" s="2">
        <v>288.37</v>
      </c>
    </row>
    <row r="1836" spans="1:2" x14ac:dyDescent="0.25">
      <c r="A1836" s="1">
        <v>42210</v>
      </c>
      <c r="B1836" s="2">
        <v>288.74</v>
      </c>
    </row>
    <row r="1837" spans="1:2" x14ac:dyDescent="0.25">
      <c r="A1837" s="1">
        <v>42211</v>
      </c>
      <c r="B1837" s="2">
        <v>291.77</v>
      </c>
    </row>
    <row r="1838" spans="1:2" x14ac:dyDescent="0.25">
      <c r="A1838" s="1">
        <v>42212</v>
      </c>
      <c r="B1838" s="2">
        <v>293.01</v>
      </c>
    </row>
    <row r="1839" spans="1:2" x14ac:dyDescent="0.25">
      <c r="A1839" s="1">
        <v>42213</v>
      </c>
      <c r="B1839" s="2">
        <v>293.7</v>
      </c>
    </row>
    <row r="1840" spans="1:2" x14ac:dyDescent="0.25">
      <c r="A1840" s="1">
        <v>42214</v>
      </c>
      <c r="B1840" s="2">
        <v>288.37</v>
      </c>
    </row>
    <row r="1841" spans="1:2" x14ac:dyDescent="0.25">
      <c r="A1841" s="1">
        <v>42215</v>
      </c>
      <c r="B1841" s="2">
        <v>287.02</v>
      </c>
    </row>
    <row r="1842" spans="1:2" x14ac:dyDescent="0.25">
      <c r="A1842" s="1">
        <v>42216</v>
      </c>
      <c r="B1842" s="2">
        <v>283.73</v>
      </c>
    </row>
    <row r="1843" spans="1:2" x14ac:dyDescent="0.25">
      <c r="A1843" s="1">
        <v>42217</v>
      </c>
      <c r="B1843" s="2">
        <v>280.47000000000003</v>
      </c>
    </row>
    <row r="1844" spans="1:2" x14ac:dyDescent="0.25">
      <c r="A1844" s="1">
        <v>42218</v>
      </c>
      <c r="B1844" s="2">
        <v>281.36</v>
      </c>
    </row>
    <row r="1845" spans="1:2" x14ac:dyDescent="0.25">
      <c r="A1845" s="1">
        <v>42219</v>
      </c>
      <c r="B1845" s="2">
        <v>281.58</v>
      </c>
    </row>
    <row r="1846" spans="1:2" x14ac:dyDescent="0.25">
      <c r="A1846" s="1">
        <v>42220</v>
      </c>
      <c r="B1846" s="2">
        <v>284.3</v>
      </c>
    </row>
    <row r="1847" spans="1:2" x14ac:dyDescent="0.25">
      <c r="A1847" s="1">
        <v>42221</v>
      </c>
      <c r="B1847" s="2">
        <v>281.72000000000003</v>
      </c>
    </row>
    <row r="1848" spans="1:2" x14ac:dyDescent="0.25">
      <c r="A1848" s="1">
        <v>42222</v>
      </c>
      <c r="B1848">
        <v>278</v>
      </c>
    </row>
    <row r="1849" spans="1:2" x14ac:dyDescent="0.25">
      <c r="A1849" s="1">
        <v>42223</v>
      </c>
      <c r="B1849" s="2">
        <v>277.89</v>
      </c>
    </row>
    <row r="1850" spans="1:2" x14ac:dyDescent="0.25">
      <c r="A1850" s="1">
        <v>42224</v>
      </c>
      <c r="B1850" s="2">
        <v>258.60000000000002</v>
      </c>
    </row>
    <row r="1851" spans="1:2" x14ac:dyDescent="0.25">
      <c r="A1851" s="1">
        <v>42225</v>
      </c>
      <c r="B1851" s="2">
        <v>263.87</v>
      </c>
    </row>
    <row r="1852" spans="1:2" x14ac:dyDescent="0.25">
      <c r="A1852" s="1">
        <v>42226</v>
      </c>
      <c r="B1852" s="2">
        <v>263.3</v>
      </c>
    </row>
    <row r="1853" spans="1:2" x14ac:dyDescent="0.25">
      <c r="A1853" s="1">
        <v>42227</v>
      </c>
      <c r="B1853" s="2">
        <v>269.02999999999997</v>
      </c>
    </row>
    <row r="1854" spans="1:2" x14ac:dyDescent="0.25">
      <c r="A1854" s="1">
        <v>42228</v>
      </c>
      <c r="B1854" s="2">
        <v>267.66000000000003</v>
      </c>
    </row>
    <row r="1855" spans="1:2" x14ac:dyDescent="0.25">
      <c r="A1855" s="1">
        <v>42229</v>
      </c>
      <c r="B1855" s="2">
        <v>263.44</v>
      </c>
    </row>
    <row r="1856" spans="1:2" x14ac:dyDescent="0.25">
      <c r="A1856" s="1">
        <v>42230</v>
      </c>
      <c r="B1856" s="2">
        <v>265.02999999999997</v>
      </c>
    </row>
    <row r="1857" spans="1:2" x14ac:dyDescent="0.25">
      <c r="A1857" s="1">
        <v>42231</v>
      </c>
      <c r="B1857" s="2">
        <v>260.52</v>
      </c>
    </row>
    <row r="1858" spans="1:2" x14ac:dyDescent="0.25">
      <c r="A1858" s="1">
        <v>42232</v>
      </c>
      <c r="B1858" s="2">
        <v>257.12</v>
      </c>
    </row>
    <row r="1859" spans="1:2" x14ac:dyDescent="0.25">
      <c r="A1859" s="1">
        <v>42233</v>
      </c>
      <c r="B1859" s="2">
        <v>257.13</v>
      </c>
    </row>
    <row r="1860" spans="1:2" x14ac:dyDescent="0.25">
      <c r="A1860" s="1">
        <v>42234</v>
      </c>
      <c r="B1860" s="2">
        <v>246.72</v>
      </c>
    </row>
    <row r="1861" spans="1:2" x14ac:dyDescent="0.25">
      <c r="A1861" s="1">
        <v>42235</v>
      </c>
      <c r="B1861">
        <v>226</v>
      </c>
    </row>
    <row r="1862" spans="1:2" x14ac:dyDescent="0.25">
      <c r="A1862" s="1">
        <v>42236</v>
      </c>
      <c r="B1862" s="2">
        <v>234.66</v>
      </c>
    </row>
    <row r="1863" spans="1:2" x14ac:dyDescent="0.25">
      <c r="A1863" s="1">
        <v>42237</v>
      </c>
      <c r="B1863" s="2">
        <v>232.4</v>
      </c>
    </row>
    <row r="1864" spans="1:2" x14ac:dyDescent="0.25">
      <c r="A1864" s="1">
        <v>42238</v>
      </c>
      <c r="B1864" s="2">
        <v>229.54</v>
      </c>
    </row>
    <row r="1865" spans="1:2" x14ac:dyDescent="0.25">
      <c r="A1865" s="1">
        <v>42239</v>
      </c>
      <c r="B1865" s="2">
        <v>226.75</v>
      </c>
    </row>
    <row r="1866" spans="1:2" x14ac:dyDescent="0.25">
      <c r="A1866" s="1">
        <v>42240</v>
      </c>
      <c r="B1866" s="2">
        <v>211.43</v>
      </c>
    </row>
    <row r="1867" spans="1:2" x14ac:dyDescent="0.25">
      <c r="A1867" s="1">
        <v>42241</v>
      </c>
      <c r="B1867" s="2">
        <v>220.51</v>
      </c>
    </row>
    <row r="1868" spans="1:2" x14ac:dyDescent="0.25">
      <c r="A1868" s="1">
        <v>42242</v>
      </c>
      <c r="B1868" s="2">
        <v>224.97</v>
      </c>
    </row>
    <row r="1869" spans="1:2" x14ac:dyDescent="0.25">
      <c r="A1869" s="1">
        <v>42243</v>
      </c>
      <c r="B1869" s="2">
        <v>222.73</v>
      </c>
    </row>
    <row r="1870" spans="1:2" x14ac:dyDescent="0.25">
      <c r="A1870" s="1">
        <v>42244</v>
      </c>
      <c r="B1870" s="2">
        <v>231.64</v>
      </c>
    </row>
    <row r="1871" spans="1:2" x14ac:dyDescent="0.25">
      <c r="A1871" s="1">
        <v>42245</v>
      </c>
      <c r="B1871" s="2">
        <v>228.5</v>
      </c>
    </row>
    <row r="1872" spans="1:2" x14ac:dyDescent="0.25">
      <c r="A1872" s="1">
        <v>42246</v>
      </c>
      <c r="B1872" s="2">
        <v>228.4</v>
      </c>
    </row>
    <row r="1873" spans="1:2" x14ac:dyDescent="0.25">
      <c r="A1873" s="1">
        <v>42247</v>
      </c>
      <c r="B1873" s="2">
        <v>229.47</v>
      </c>
    </row>
    <row r="1874" spans="1:2" x14ac:dyDescent="0.25">
      <c r="A1874" s="1">
        <v>42248</v>
      </c>
      <c r="B1874" s="2">
        <v>227.18</v>
      </c>
    </row>
    <row r="1875" spans="1:2" x14ac:dyDescent="0.25">
      <c r="A1875" s="1">
        <v>42249</v>
      </c>
      <c r="B1875" s="2">
        <v>228.63</v>
      </c>
    </row>
    <row r="1876" spans="1:2" x14ac:dyDescent="0.25">
      <c r="A1876" s="1">
        <v>42250</v>
      </c>
      <c r="B1876" s="2">
        <v>226.2</v>
      </c>
    </row>
    <row r="1877" spans="1:2" x14ac:dyDescent="0.25">
      <c r="A1877" s="1">
        <v>42251</v>
      </c>
      <c r="B1877" s="2">
        <v>230.25</v>
      </c>
    </row>
    <row r="1878" spans="1:2" x14ac:dyDescent="0.25">
      <c r="A1878" s="1">
        <v>42252</v>
      </c>
      <c r="B1878" s="2">
        <v>233.67</v>
      </c>
    </row>
    <row r="1879" spans="1:2" x14ac:dyDescent="0.25">
      <c r="A1879" s="1">
        <v>42253</v>
      </c>
      <c r="B1879" s="2">
        <v>239.86</v>
      </c>
    </row>
    <row r="1880" spans="1:2" x14ac:dyDescent="0.25">
      <c r="A1880" s="1">
        <v>42254</v>
      </c>
      <c r="B1880" s="2">
        <v>239.58</v>
      </c>
    </row>
    <row r="1881" spans="1:2" x14ac:dyDescent="0.25">
      <c r="A1881" s="1">
        <v>42255</v>
      </c>
      <c r="B1881" s="2">
        <v>243.24</v>
      </c>
    </row>
    <row r="1882" spans="1:2" x14ac:dyDescent="0.25">
      <c r="A1882" s="1">
        <v>42256</v>
      </c>
      <c r="B1882" s="2">
        <v>237.41</v>
      </c>
    </row>
    <row r="1883" spans="1:2" x14ac:dyDescent="0.25">
      <c r="A1883" s="1">
        <v>42257</v>
      </c>
      <c r="B1883" s="2">
        <v>238.08</v>
      </c>
    </row>
    <row r="1884" spans="1:2" x14ac:dyDescent="0.25">
      <c r="A1884" s="1">
        <v>42258</v>
      </c>
      <c r="B1884" s="2">
        <v>239.9</v>
      </c>
    </row>
    <row r="1885" spans="1:2" x14ac:dyDescent="0.25">
      <c r="A1885" s="1">
        <v>42259</v>
      </c>
      <c r="B1885" s="2">
        <v>235.6</v>
      </c>
    </row>
    <row r="1886" spans="1:2" x14ac:dyDescent="0.25">
      <c r="A1886" s="1">
        <v>42260</v>
      </c>
      <c r="B1886" s="2">
        <v>230.19</v>
      </c>
    </row>
    <row r="1887" spans="1:2" x14ac:dyDescent="0.25">
      <c r="A1887" s="1">
        <v>42261</v>
      </c>
      <c r="B1887" s="2">
        <v>229.91</v>
      </c>
    </row>
    <row r="1888" spans="1:2" x14ac:dyDescent="0.25">
      <c r="A1888" s="1">
        <v>42262</v>
      </c>
      <c r="B1888" s="2">
        <v>229.53</v>
      </c>
    </row>
    <row r="1889" spans="1:2" x14ac:dyDescent="0.25">
      <c r="A1889" s="1">
        <v>42263</v>
      </c>
      <c r="B1889" s="2">
        <v>228.6</v>
      </c>
    </row>
    <row r="1890" spans="1:2" x14ac:dyDescent="0.25">
      <c r="A1890" s="1">
        <v>42264</v>
      </c>
      <c r="B1890" s="2">
        <v>232.72</v>
      </c>
    </row>
    <row r="1891" spans="1:2" x14ac:dyDescent="0.25">
      <c r="A1891" s="1">
        <v>42265</v>
      </c>
      <c r="B1891" s="2">
        <v>232.21</v>
      </c>
    </row>
    <row r="1892" spans="1:2" x14ac:dyDescent="0.25">
      <c r="A1892" s="1">
        <v>42266</v>
      </c>
      <c r="B1892" s="2">
        <v>231.11</v>
      </c>
    </row>
    <row r="1893" spans="1:2" x14ac:dyDescent="0.25">
      <c r="A1893" s="1">
        <v>42267</v>
      </c>
      <c r="B1893" s="2">
        <v>231.09</v>
      </c>
    </row>
    <row r="1894" spans="1:2" x14ac:dyDescent="0.25">
      <c r="A1894" s="1">
        <v>42268</v>
      </c>
      <c r="B1894" s="2">
        <v>226.33</v>
      </c>
    </row>
    <row r="1895" spans="1:2" x14ac:dyDescent="0.25">
      <c r="A1895" s="1">
        <v>42269</v>
      </c>
      <c r="B1895" s="2">
        <v>230.01</v>
      </c>
    </row>
    <row r="1896" spans="1:2" x14ac:dyDescent="0.25">
      <c r="A1896" s="1">
        <v>42270</v>
      </c>
      <c r="B1896" s="2">
        <v>229.89</v>
      </c>
    </row>
    <row r="1897" spans="1:2" x14ac:dyDescent="0.25">
      <c r="A1897" s="1">
        <v>42271</v>
      </c>
      <c r="B1897" s="2">
        <v>233.76</v>
      </c>
    </row>
    <row r="1898" spans="1:2" x14ac:dyDescent="0.25">
      <c r="A1898" s="1">
        <v>42272</v>
      </c>
      <c r="B1898" s="2">
        <v>235.03</v>
      </c>
    </row>
    <row r="1899" spans="1:2" x14ac:dyDescent="0.25">
      <c r="A1899" s="1">
        <v>42273</v>
      </c>
      <c r="B1899" s="2">
        <v>234.3</v>
      </c>
    </row>
    <row r="1900" spans="1:2" x14ac:dyDescent="0.25">
      <c r="A1900" s="1">
        <v>42274</v>
      </c>
      <c r="B1900" s="2">
        <v>232.5</v>
      </c>
    </row>
    <row r="1901" spans="1:2" x14ac:dyDescent="0.25">
      <c r="A1901" s="1">
        <v>42275</v>
      </c>
      <c r="B1901" s="2">
        <v>238.87</v>
      </c>
    </row>
    <row r="1902" spans="1:2" x14ac:dyDescent="0.25">
      <c r="A1902" s="1">
        <v>42276</v>
      </c>
      <c r="B1902" s="2">
        <v>236.71</v>
      </c>
    </row>
    <row r="1903" spans="1:2" x14ac:dyDescent="0.25">
      <c r="A1903" s="1">
        <v>42277</v>
      </c>
      <c r="B1903" s="2">
        <v>235.93</v>
      </c>
    </row>
    <row r="1904" spans="1:2" x14ac:dyDescent="0.25">
      <c r="A1904" s="1">
        <v>42278</v>
      </c>
      <c r="B1904" s="2">
        <v>237.05</v>
      </c>
    </row>
    <row r="1905" spans="1:2" x14ac:dyDescent="0.25">
      <c r="A1905" s="1">
        <v>42279</v>
      </c>
      <c r="B1905" s="2">
        <v>236.71</v>
      </c>
    </row>
    <row r="1906" spans="1:2" x14ac:dyDescent="0.25">
      <c r="A1906" s="1">
        <v>42280</v>
      </c>
      <c r="B1906" s="2">
        <v>238.58</v>
      </c>
    </row>
    <row r="1907" spans="1:2" x14ac:dyDescent="0.25">
      <c r="A1907" s="1">
        <v>42281</v>
      </c>
      <c r="B1907" s="2">
        <v>238.33</v>
      </c>
    </row>
    <row r="1908" spans="1:2" x14ac:dyDescent="0.25">
      <c r="A1908" s="1">
        <v>42282</v>
      </c>
      <c r="B1908" s="2">
        <v>240.15</v>
      </c>
    </row>
    <row r="1909" spans="1:2" x14ac:dyDescent="0.25">
      <c r="A1909" s="1">
        <v>42283</v>
      </c>
      <c r="B1909" s="2">
        <v>246.14</v>
      </c>
    </row>
    <row r="1910" spans="1:2" x14ac:dyDescent="0.25">
      <c r="A1910" s="1">
        <v>42284</v>
      </c>
      <c r="B1910" s="2">
        <v>242.98</v>
      </c>
    </row>
    <row r="1911" spans="1:2" x14ac:dyDescent="0.25">
      <c r="A1911" s="1">
        <v>42285</v>
      </c>
      <c r="B1911" s="2">
        <v>242.58</v>
      </c>
    </row>
    <row r="1912" spans="1:2" x14ac:dyDescent="0.25">
      <c r="A1912" s="1">
        <v>42286</v>
      </c>
      <c r="B1912" s="2">
        <v>244.04</v>
      </c>
    </row>
    <row r="1913" spans="1:2" x14ac:dyDescent="0.25">
      <c r="A1913" s="1">
        <v>42287</v>
      </c>
      <c r="B1913" s="2">
        <v>245.35</v>
      </c>
    </row>
    <row r="1914" spans="1:2" x14ac:dyDescent="0.25">
      <c r="A1914" s="1">
        <v>42288</v>
      </c>
      <c r="B1914" s="2">
        <v>247.65</v>
      </c>
    </row>
    <row r="1915" spans="1:2" x14ac:dyDescent="0.25">
      <c r="A1915" s="1">
        <v>42289</v>
      </c>
      <c r="B1915" s="2">
        <v>245.35</v>
      </c>
    </row>
    <row r="1916" spans="1:2" x14ac:dyDescent="0.25">
      <c r="A1916" s="1">
        <v>42290</v>
      </c>
      <c r="B1916" s="2">
        <v>248.78</v>
      </c>
    </row>
    <row r="1917" spans="1:2" x14ac:dyDescent="0.25">
      <c r="A1917" s="1">
        <v>42291</v>
      </c>
      <c r="B1917" s="2">
        <v>252.33</v>
      </c>
    </row>
    <row r="1918" spans="1:2" x14ac:dyDescent="0.25">
      <c r="A1918" s="1">
        <v>42292</v>
      </c>
      <c r="B1918" s="2">
        <v>254.44</v>
      </c>
    </row>
    <row r="1919" spans="1:2" x14ac:dyDescent="0.25">
      <c r="A1919" s="1">
        <v>42293</v>
      </c>
      <c r="B1919" s="2">
        <v>262.87</v>
      </c>
    </row>
    <row r="1920" spans="1:2" x14ac:dyDescent="0.25">
      <c r="A1920" s="1">
        <v>42294</v>
      </c>
      <c r="B1920" s="2">
        <v>269.58</v>
      </c>
    </row>
    <row r="1921" spans="1:2" x14ac:dyDescent="0.25">
      <c r="A1921" s="1">
        <v>42295</v>
      </c>
      <c r="B1921" s="2">
        <v>261.67</v>
      </c>
    </row>
    <row r="1922" spans="1:2" x14ac:dyDescent="0.25">
      <c r="A1922" s="1">
        <v>42296</v>
      </c>
      <c r="B1922" s="2">
        <v>263.82</v>
      </c>
    </row>
    <row r="1923" spans="1:2" x14ac:dyDescent="0.25">
      <c r="A1923" s="1">
        <v>42297</v>
      </c>
      <c r="B1923" s="2">
        <v>269.75</v>
      </c>
    </row>
    <row r="1924" spans="1:2" x14ac:dyDescent="0.25">
      <c r="A1924" s="1">
        <v>42298</v>
      </c>
      <c r="B1924" s="2">
        <v>267.11</v>
      </c>
    </row>
    <row r="1925" spans="1:2" x14ac:dyDescent="0.25">
      <c r="A1925" s="1">
        <v>42299</v>
      </c>
      <c r="B1925" s="2">
        <v>274.42</v>
      </c>
    </row>
    <row r="1926" spans="1:2" x14ac:dyDescent="0.25">
      <c r="A1926" s="1">
        <v>42300</v>
      </c>
      <c r="B1926" s="2">
        <v>276.92</v>
      </c>
    </row>
    <row r="1927" spans="1:2" x14ac:dyDescent="0.25">
      <c r="A1927" s="1">
        <v>42301</v>
      </c>
      <c r="B1927" s="2">
        <v>282.56</v>
      </c>
    </row>
    <row r="1928" spans="1:2" x14ac:dyDescent="0.25">
      <c r="A1928" s="1">
        <v>42302</v>
      </c>
      <c r="B1928" s="2">
        <v>287.86</v>
      </c>
    </row>
    <row r="1929" spans="1:2" x14ac:dyDescent="0.25">
      <c r="A1929" s="1">
        <v>42303</v>
      </c>
      <c r="B1929" s="2">
        <v>285.14999999999998</v>
      </c>
    </row>
    <row r="1930" spans="1:2" x14ac:dyDescent="0.25">
      <c r="A1930" s="1">
        <v>42304</v>
      </c>
      <c r="B1930" s="2">
        <v>294.66000000000003</v>
      </c>
    </row>
    <row r="1931" spans="1:2" x14ac:dyDescent="0.25">
      <c r="A1931" s="1">
        <v>42305</v>
      </c>
      <c r="B1931" s="2">
        <v>303.54000000000002</v>
      </c>
    </row>
    <row r="1932" spans="1:2" x14ac:dyDescent="0.25">
      <c r="A1932" s="1">
        <v>42306</v>
      </c>
      <c r="B1932" s="2">
        <v>313.63</v>
      </c>
    </row>
    <row r="1933" spans="1:2" x14ac:dyDescent="0.25">
      <c r="A1933" s="1">
        <v>42307</v>
      </c>
      <c r="B1933" s="2">
        <v>327.12</v>
      </c>
    </row>
    <row r="1934" spans="1:2" x14ac:dyDescent="0.25">
      <c r="A1934" s="1">
        <v>42308</v>
      </c>
      <c r="B1934" s="2">
        <v>311.24</v>
      </c>
    </row>
    <row r="1935" spans="1:2" x14ac:dyDescent="0.25">
      <c r="A1935" s="1">
        <v>42309</v>
      </c>
      <c r="B1935" s="2">
        <v>322.95</v>
      </c>
    </row>
    <row r="1936" spans="1:2" x14ac:dyDescent="0.25">
      <c r="A1936" s="1">
        <v>42310</v>
      </c>
      <c r="B1936" s="2">
        <v>359.28</v>
      </c>
    </row>
    <row r="1937" spans="1:2" x14ac:dyDescent="0.25">
      <c r="A1937" s="1">
        <v>42311</v>
      </c>
      <c r="B1937" s="2">
        <v>396.49</v>
      </c>
    </row>
    <row r="1938" spans="1:2" x14ac:dyDescent="0.25">
      <c r="A1938" s="1">
        <v>42312</v>
      </c>
      <c r="B1938" s="2">
        <v>400.89</v>
      </c>
    </row>
    <row r="1939" spans="1:2" x14ac:dyDescent="0.25">
      <c r="A1939" s="1">
        <v>42313</v>
      </c>
      <c r="B1939" s="2">
        <v>382.7</v>
      </c>
    </row>
    <row r="1940" spans="1:2" x14ac:dyDescent="0.25">
      <c r="A1940" s="1">
        <v>42314</v>
      </c>
      <c r="B1940" s="2">
        <v>369.81</v>
      </c>
    </row>
    <row r="1941" spans="1:2" x14ac:dyDescent="0.25">
      <c r="A1941" s="1">
        <v>42315</v>
      </c>
      <c r="B1941" s="2">
        <v>385.09</v>
      </c>
    </row>
    <row r="1942" spans="1:2" x14ac:dyDescent="0.25">
      <c r="A1942" s="1">
        <v>42316</v>
      </c>
      <c r="B1942" s="2">
        <v>371.56</v>
      </c>
    </row>
    <row r="1943" spans="1:2" x14ac:dyDescent="0.25">
      <c r="A1943" s="1">
        <v>42317</v>
      </c>
      <c r="B1943" s="2">
        <v>380.22</v>
      </c>
    </row>
    <row r="1944" spans="1:2" x14ac:dyDescent="0.25">
      <c r="A1944" s="1">
        <v>42318</v>
      </c>
      <c r="B1944" s="2">
        <v>336.69</v>
      </c>
    </row>
    <row r="1945" spans="1:2" x14ac:dyDescent="0.25">
      <c r="A1945" s="1">
        <v>42319</v>
      </c>
      <c r="B1945" s="2">
        <v>304.70999999999998</v>
      </c>
    </row>
    <row r="1946" spans="1:2" x14ac:dyDescent="0.25">
      <c r="A1946" s="1">
        <v>42320</v>
      </c>
      <c r="B1946" s="2">
        <v>333.85</v>
      </c>
    </row>
    <row r="1947" spans="1:2" x14ac:dyDescent="0.25">
      <c r="A1947" s="1">
        <v>42321</v>
      </c>
      <c r="B1947" s="2">
        <v>333.77</v>
      </c>
    </row>
    <row r="1948" spans="1:2" x14ac:dyDescent="0.25">
      <c r="A1948" s="1">
        <v>42322</v>
      </c>
      <c r="B1948" s="2">
        <v>331.77</v>
      </c>
    </row>
    <row r="1949" spans="1:2" x14ac:dyDescent="0.25">
      <c r="A1949" s="1">
        <v>42323</v>
      </c>
      <c r="B1949" s="2">
        <v>317.45</v>
      </c>
    </row>
    <row r="1950" spans="1:2" x14ac:dyDescent="0.25">
      <c r="A1950" s="1">
        <v>42324</v>
      </c>
      <c r="B1950" s="2">
        <v>330.21</v>
      </c>
    </row>
    <row r="1951" spans="1:2" x14ac:dyDescent="0.25">
      <c r="A1951" s="1">
        <v>42325</v>
      </c>
      <c r="B1951" s="2">
        <v>333.91</v>
      </c>
    </row>
    <row r="1952" spans="1:2" x14ac:dyDescent="0.25">
      <c r="A1952" s="1">
        <v>42326</v>
      </c>
      <c r="B1952" s="2">
        <v>335.92</v>
      </c>
    </row>
    <row r="1953" spans="1:2" x14ac:dyDescent="0.25">
      <c r="A1953" s="1">
        <v>42327</v>
      </c>
      <c r="B1953" s="2">
        <v>324.98</v>
      </c>
    </row>
    <row r="1954" spans="1:2" x14ac:dyDescent="0.25">
      <c r="A1954" s="1">
        <v>42328</v>
      </c>
      <c r="B1954" s="2">
        <v>321.12</v>
      </c>
    </row>
    <row r="1955" spans="1:2" x14ac:dyDescent="0.25">
      <c r="A1955" s="1">
        <v>42329</v>
      </c>
      <c r="B1955" s="2">
        <v>324.7</v>
      </c>
    </row>
    <row r="1956" spans="1:2" x14ac:dyDescent="0.25">
      <c r="A1956" s="1">
        <v>42330</v>
      </c>
      <c r="B1956" s="2">
        <v>322.77999999999997</v>
      </c>
    </row>
    <row r="1957" spans="1:2" x14ac:dyDescent="0.25">
      <c r="A1957" s="1">
        <v>42331</v>
      </c>
      <c r="B1957" s="2">
        <v>322.12</v>
      </c>
    </row>
    <row r="1958" spans="1:2" x14ac:dyDescent="0.25">
      <c r="A1958" s="1">
        <v>42332</v>
      </c>
      <c r="B1958" s="2">
        <v>318.35000000000002</v>
      </c>
    </row>
    <row r="1959" spans="1:2" x14ac:dyDescent="0.25">
      <c r="A1959" s="1">
        <v>42333</v>
      </c>
      <c r="B1959" s="2">
        <v>327.52</v>
      </c>
    </row>
    <row r="1960" spans="1:2" x14ac:dyDescent="0.25">
      <c r="A1960" s="1">
        <v>42334</v>
      </c>
      <c r="B1960" s="2">
        <v>353.74</v>
      </c>
    </row>
    <row r="1961" spans="1:2" x14ac:dyDescent="0.25">
      <c r="A1961" s="1">
        <v>42335</v>
      </c>
      <c r="B1961" s="2">
        <v>359.52</v>
      </c>
    </row>
    <row r="1962" spans="1:2" x14ac:dyDescent="0.25">
      <c r="A1962" s="1">
        <v>42336</v>
      </c>
      <c r="B1962" s="2">
        <v>355.83</v>
      </c>
    </row>
    <row r="1963" spans="1:2" x14ac:dyDescent="0.25">
      <c r="A1963" s="1">
        <v>42337</v>
      </c>
      <c r="B1963" s="2">
        <v>370.84</v>
      </c>
    </row>
    <row r="1964" spans="1:2" x14ac:dyDescent="0.25">
      <c r="A1964" s="1">
        <v>42338</v>
      </c>
      <c r="B1964" s="2">
        <v>377.97</v>
      </c>
    </row>
    <row r="1965" spans="1:2" x14ac:dyDescent="0.25">
      <c r="A1965" s="1">
        <v>42339</v>
      </c>
      <c r="B1965" s="2">
        <v>361.8</v>
      </c>
    </row>
    <row r="1966" spans="1:2" x14ac:dyDescent="0.25">
      <c r="A1966" s="1">
        <v>42340</v>
      </c>
      <c r="B1966" s="2">
        <v>359.98</v>
      </c>
    </row>
    <row r="1967" spans="1:2" x14ac:dyDescent="0.25">
      <c r="A1967" s="1">
        <v>42341</v>
      </c>
      <c r="B1967" s="2">
        <v>360.31</v>
      </c>
    </row>
    <row r="1968" spans="1:2" x14ac:dyDescent="0.25">
      <c r="A1968" s="1">
        <v>42342</v>
      </c>
      <c r="B1968" s="2">
        <v>361.67</v>
      </c>
    </row>
    <row r="1969" spans="1:2" x14ac:dyDescent="0.25">
      <c r="A1969" s="1">
        <v>42343</v>
      </c>
      <c r="B1969" s="2">
        <v>386.69</v>
      </c>
    </row>
    <row r="1970" spans="1:2" x14ac:dyDescent="0.25">
      <c r="A1970" s="1">
        <v>42344</v>
      </c>
      <c r="B1970" s="2">
        <v>393.38</v>
      </c>
    </row>
    <row r="1971" spans="1:2" x14ac:dyDescent="0.25">
      <c r="A1971" s="1">
        <v>42345</v>
      </c>
      <c r="B1971" s="2">
        <v>394.28</v>
      </c>
    </row>
    <row r="1972" spans="1:2" x14ac:dyDescent="0.25">
      <c r="A1972" s="1">
        <v>42346</v>
      </c>
      <c r="B1972" s="2">
        <v>410.67</v>
      </c>
    </row>
    <row r="1973" spans="1:2" x14ac:dyDescent="0.25">
      <c r="A1973" s="1">
        <v>42347</v>
      </c>
      <c r="B1973">
        <v>416</v>
      </c>
    </row>
    <row r="1974" spans="1:2" x14ac:dyDescent="0.25">
      <c r="A1974" s="1">
        <v>42348</v>
      </c>
      <c r="B1974" s="2">
        <v>415.49</v>
      </c>
    </row>
    <row r="1975" spans="1:2" x14ac:dyDescent="0.25">
      <c r="A1975" s="1">
        <v>42349</v>
      </c>
      <c r="B1975" s="2">
        <v>449.83</v>
      </c>
    </row>
    <row r="1976" spans="1:2" x14ac:dyDescent="0.25">
      <c r="A1976" s="1">
        <v>42350</v>
      </c>
      <c r="B1976" s="2">
        <v>432.29</v>
      </c>
    </row>
    <row r="1977" spans="1:2" x14ac:dyDescent="0.25">
      <c r="A1977" s="1">
        <v>42351</v>
      </c>
      <c r="B1977" s="2">
        <v>434.69</v>
      </c>
    </row>
    <row r="1978" spans="1:2" x14ac:dyDescent="0.25">
      <c r="A1978" s="1">
        <v>42352</v>
      </c>
      <c r="B1978">
        <v>442</v>
      </c>
    </row>
    <row r="1979" spans="1:2" x14ac:dyDescent="0.25">
      <c r="A1979" s="1">
        <v>42353</v>
      </c>
      <c r="B1979" s="2">
        <v>462.65</v>
      </c>
    </row>
    <row r="1980" spans="1:2" x14ac:dyDescent="0.25">
      <c r="A1980" s="1">
        <v>42354</v>
      </c>
      <c r="B1980" s="2">
        <v>453.98</v>
      </c>
    </row>
    <row r="1981" spans="1:2" x14ac:dyDescent="0.25">
      <c r="A1981" s="1">
        <v>42355</v>
      </c>
      <c r="B1981" s="2">
        <v>455.53</v>
      </c>
    </row>
    <row r="1982" spans="1:2" x14ac:dyDescent="0.25">
      <c r="A1982" s="1">
        <v>42356</v>
      </c>
      <c r="B1982" s="2">
        <v>463.18</v>
      </c>
    </row>
    <row r="1983" spans="1:2" x14ac:dyDescent="0.25">
      <c r="A1983" s="1">
        <v>42357</v>
      </c>
      <c r="B1983" s="2">
        <v>461.2</v>
      </c>
    </row>
    <row r="1984" spans="1:2" x14ac:dyDescent="0.25">
      <c r="A1984" s="1">
        <v>42358</v>
      </c>
      <c r="B1984" s="2">
        <v>441.78</v>
      </c>
    </row>
    <row r="1985" spans="1:2" x14ac:dyDescent="0.25">
      <c r="A1985" s="1">
        <v>42359</v>
      </c>
      <c r="B1985" s="2">
        <v>437.59</v>
      </c>
    </row>
    <row r="1986" spans="1:2" x14ac:dyDescent="0.25">
      <c r="A1986" s="1">
        <v>42360</v>
      </c>
      <c r="B1986" s="2">
        <v>437.03</v>
      </c>
    </row>
    <row r="1987" spans="1:2" x14ac:dyDescent="0.25">
      <c r="A1987" s="1">
        <v>42361</v>
      </c>
      <c r="B1987" s="2">
        <v>442.43</v>
      </c>
    </row>
    <row r="1988" spans="1:2" x14ac:dyDescent="0.25">
      <c r="A1988" s="1">
        <v>42362</v>
      </c>
      <c r="B1988" s="2">
        <v>452.98</v>
      </c>
    </row>
    <row r="1989" spans="1:2" x14ac:dyDescent="0.25">
      <c r="A1989" s="1">
        <v>42363</v>
      </c>
      <c r="B1989" s="2">
        <v>454.05</v>
      </c>
    </row>
    <row r="1990" spans="1:2" x14ac:dyDescent="0.25">
      <c r="A1990" s="1">
        <v>42364</v>
      </c>
      <c r="B1990" s="2">
        <v>415.37</v>
      </c>
    </row>
    <row r="1991" spans="1:2" x14ac:dyDescent="0.25">
      <c r="A1991" s="1">
        <v>42365</v>
      </c>
      <c r="B1991" s="2">
        <v>422.39</v>
      </c>
    </row>
    <row r="1992" spans="1:2" x14ac:dyDescent="0.25">
      <c r="A1992" s="1">
        <v>42366</v>
      </c>
      <c r="B1992" s="2">
        <v>421.76</v>
      </c>
    </row>
    <row r="1993" spans="1:2" x14ac:dyDescent="0.25">
      <c r="A1993" s="1">
        <v>42367</v>
      </c>
      <c r="B1993" s="2">
        <v>431.92</v>
      </c>
    </row>
    <row r="1994" spans="1:2" x14ac:dyDescent="0.25">
      <c r="A1994" s="1">
        <v>42368</v>
      </c>
      <c r="B1994" s="2">
        <v>427.15</v>
      </c>
    </row>
    <row r="1995" spans="1:2" x14ac:dyDescent="0.25">
      <c r="A1995" s="1">
        <v>42369</v>
      </c>
      <c r="B1995" s="2">
        <v>429.95</v>
      </c>
    </row>
    <row r="1996" spans="1:2" x14ac:dyDescent="0.25">
      <c r="A1996" s="1">
        <v>42370</v>
      </c>
      <c r="B1996" s="2">
        <v>433.99</v>
      </c>
    </row>
    <row r="1997" spans="1:2" x14ac:dyDescent="0.25">
      <c r="A1997" s="1">
        <v>42371</v>
      </c>
      <c r="B1997" s="2">
        <v>433.72</v>
      </c>
    </row>
    <row r="1998" spans="1:2" x14ac:dyDescent="0.25">
      <c r="A1998" s="1">
        <v>42372</v>
      </c>
      <c r="B1998" s="2">
        <v>430.7</v>
      </c>
    </row>
    <row r="1999" spans="1:2" x14ac:dyDescent="0.25">
      <c r="A1999" s="1">
        <v>42373</v>
      </c>
      <c r="B1999" s="2">
        <v>433.32</v>
      </c>
    </row>
    <row r="2000" spans="1:2" x14ac:dyDescent="0.25">
      <c r="A2000" s="1">
        <v>42374</v>
      </c>
      <c r="B2000" s="2">
        <v>431.2</v>
      </c>
    </row>
    <row r="2001" spans="1:2" x14ac:dyDescent="0.25">
      <c r="A2001" s="1">
        <v>42375</v>
      </c>
      <c r="B2001" s="2">
        <v>430.82</v>
      </c>
    </row>
    <row r="2002" spans="1:2" x14ac:dyDescent="0.25">
      <c r="A2002" s="1">
        <v>42376</v>
      </c>
      <c r="B2002" s="2">
        <v>457.05</v>
      </c>
    </row>
    <row r="2003" spans="1:2" x14ac:dyDescent="0.25">
      <c r="A2003" s="1">
        <v>42377</v>
      </c>
      <c r="B2003" s="2">
        <v>452.87</v>
      </c>
    </row>
    <row r="2004" spans="1:2" x14ac:dyDescent="0.25">
      <c r="A2004" s="1">
        <v>42378</v>
      </c>
      <c r="B2004" s="2">
        <v>448.31</v>
      </c>
    </row>
    <row r="2005" spans="1:2" x14ac:dyDescent="0.25">
      <c r="A2005" s="1">
        <v>42379</v>
      </c>
      <c r="B2005" s="2">
        <v>446.19</v>
      </c>
    </row>
    <row r="2006" spans="1:2" x14ac:dyDescent="0.25">
      <c r="A2006" s="1">
        <v>42380</v>
      </c>
      <c r="B2006" s="2">
        <v>447.72</v>
      </c>
    </row>
    <row r="2007" spans="1:2" x14ac:dyDescent="0.25">
      <c r="A2007" s="1">
        <v>42381</v>
      </c>
      <c r="B2007" s="2">
        <v>445.04</v>
      </c>
    </row>
    <row r="2008" spans="1:2" x14ac:dyDescent="0.25">
      <c r="A2008" s="1">
        <v>42382</v>
      </c>
      <c r="B2008" s="2">
        <v>432.18</v>
      </c>
    </row>
    <row r="2009" spans="1:2" x14ac:dyDescent="0.25">
      <c r="A2009" s="1">
        <v>42383</v>
      </c>
      <c r="B2009" s="2">
        <v>429.13</v>
      </c>
    </row>
    <row r="2010" spans="1:2" x14ac:dyDescent="0.25">
      <c r="A2010" s="1">
        <v>42384</v>
      </c>
      <c r="B2010" s="2">
        <v>372.26</v>
      </c>
    </row>
    <row r="2011" spans="1:2" x14ac:dyDescent="0.25">
      <c r="A2011" s="1">
        <v>42385</v>
      </c>
      <c r="B2011" s="2">
        <v>385.04</v>
      </c>
    </row>
    <row r="2012" spans="1:2" x14ac:dyDescent="0.25">
      <c r="A2012" s="1">
        <v>42386</v>
      </c>
      <c r="B2012" s="2">
        <v>382.47</v>
      </c>
    </row>
    <row r="2013" spans="1:2" x14ac:dyDescent="0.25">
      <c r="A2013" s="1">
        <v>42387</v>
      </c>
      <c r="B2013" s="2">
        <v>384.4</v>
      </c>
    </row>
    <row r="2014" spans="1:2" x14ac:dyDescent="0.25">
      <c r="A2014" s="1">
        <v>42388</v>
      </c>
      <c r="B2014" s="2">
        <v>379.46</v>
      </c>
    </row>
    <row r="2015" spans="1:2" x14ac:dyDescent="0.25">
      <c r="A2015" s="1">
        <v>42389</v>
      </c>
      <c r="B2015" s="2">
        <v>414.58</v>
      </c>
    </row>
    <row r="2016" spans="1:2" x14ac:dyDescent="0.25">
      <c r="A2016" s="1">
        <v>42390</v>
      </c>
      <c r="B2016" s="2">
        <v>410.24</v>
      </c>
    </row>
    <row r="2017" spans="1:2" x14ac:dyDescent="0.25">
      <c r="A2017" s="1">
        <v>42391</v>
      </c>
      <c r="B2017" s="2">
        <v>382.65</v>
      </c>
    </row>
    <row r="2018" spans="1:2" x14ac:dyDescent="0.25">
      <c r="A2018" s="1">
        <v>42392</v>
      </c>
      <c r="B2018" s="2">
        <v>388.61</v>
      </c>
    </row>
    <row r="2019" spans="1:2" x14ac:dyDescent="0.25">
      <c r="A2019" s="1">
        <v>42393</v>
      </c>
      <c r="B2019" s="2">
        <v>402.13</v>
      </c>
    </row>
    <row r="2020" spans="1:2" x14ac:dyDescent="0.25">
      <c r="A2020" s="1">
        <v>42394</v>
      </c>
      <c r="B2020" s="2">
        <v>392.76</v>
      </c>
    </row>
    <row r="2021" spans="1:2" x14ac:dyDescent="0.25">
      <c r="A2021" s="1">
        <v>42395</v>
      </c>
      <c r="B2021" s="2">
        <v>389.78</v>
      </c>
    </row>
    <row r="2022" spans="1:2" x14ac:dyDescent="0.25">
      <c r="A2022" s="1">
        <v>42396</v>
      </c>
      <c r="B2022" s="2">
        <v>395.02</v>
      </c>
    </row>
    <row r="2023" spans="1:2" x14ac:dyDescent="0.25">
      <c r="A2023" s="1">
        <v>42397</v>
      </c>
      <c r="B2023" s="2">
        <v>379.69</v>
      </c>
    </row>
    <row r="2024" spans="1:2" x14ac:dyDescent="0.25">
      <c r="A2024" s="1">
        <v>42398</v>
      </c>
      <c r="B2024" s="2">
        <v>380.29</v>
      </c>
    </row>
    <row r="2025" spans="1:2" x14ac:dyDescent="0.25">
      <c r="A2025" s="1">
        <v>42399</v>
      </c>
      <c r="B2025" s="2">
        <v>377.76</v>
      </c>
    </row>
    <row r="2026" spans="1:2" x14ac:dyDescent="0.25">
      <c r="A2026" s="1">
        <v>42400</v>
      </c>
      <c r="B2026" s="2">
        <v>369.84</v>
      </c>
    </row>
    <row r="2027" spans="1:2" x14ac:dyDescent="0.25">
      <c r="A2027" s="1">
        <v>42401</v>
      </c>
      <c r="B2027" s="2">
        <v>372.18</v>
      </c>
    </row>
    <row r="2028" spans="1:2" x14ac:dyDescent="0.25">
      <c r="A2028" s="1">
        <v>42402</v>
      </c>
      <c r="B2028" s="2">
        <v>373.92</v>
      </c>
    </row>
    <row r="2029" spans="1:2" x14ac:dyDescent="0.25">
      <c r="A2029" s="1">
        <v>42403</v>
      </c>
      <c r="B2029" s="2">
        <v>368.02</v>
      </c>
    </row>
    <row r="2030" spans="1:2" x14ac:dyDescent="0.25">
      <c r="A2030" s="1">
        <v>42404</v>
      </c>
      <c r="B2030" s="2">
        <v>390.65</v>
      </c>
    </row>
    <row r="2031" spans="1:2" x14ac:dyDescent="0.25">
      <c r="A2031" s="1">
        <v>42405</v>
      </c>
      <c r="B2031" s="2">
        <v>386.46</v>
      </c>
    </row>
    <row r="2032" spans="1:2" x14ac:dyDescent="0.25">
      <c r="A2032" s="1">
        <v>42406</v>
      </c>
      <c r="B2032" s="2">
        <v>376.68</v>
      </c>
    </row>
    <row r="2033" spans="1:2" x14ac:dyDescent="0.25">
      <c r="A2033" s="1">
        <v>42407</v>
      </c>
      <c r="B2033" s="2">
        <v>377.94</v>
      </c>
    </row>
    <row r="2034" spans="1:2" x14ac:dyDescent="0.25">
      <c r="A2034" s="1">
        <v>42408</v>
      </c>
      <c r="B2034" s="2">
        <v>372.63</v>
      </c>
    </row>
    <row r="2035" spans="1:2" x14ac:dyDescent="0.25">
      <c r="A2035" s="1">
        <v>42409</v>
      </c>
      <c r="B2035" s="2">
        <v>375.32</v>
      </c>
    </row>
    <row r="2036" spans="1:2" x14ac:dyDescent="0.25">
      <c r="A2036" s="1">
        <v>42410</v>
      </c>
      <c r="B2036" s="2">
        <v>381.88</v>
      </c>
    </row>
    <row r="2037" spans="1:2" x14ac:dyDescent="0.25">
      <c r="A2037" s="1">
        <v>42411</v>
      </c>
      <c r="B2037" s="2">
        <v>379.45</v>
      </c>
    </row>
    <row r="2038" spans="1:2" x14ac:dyDescent="0.25">
      <c r="A2038" s="1">
        <v>42412</v>
      </c>
      <c r="B2038" s="2">
        <v>384.04</v>
      </c>
    </row>
    <row r="2039" spans="1:2" x14ac:dyDescent="0.25">
      <c r="A2039" s="1">
        <v>42413</v>
      </c>
      <c r="B2039" s="2">
        <v>390.1</v>
      </c>
    </row>
    <row r="2040" spans="1:2" x14ac:dyDescent="0.25">
      <c r="A2040" s="1">
        <v>42414</v>
      </c>
      <c r="B2040" s="2">
        <v>405.5</v>
      </c>
    </row>
    <row r="2041" spans="1:2" x14ac:dyDescent="0.25">
      <c r="A2041" s="1">
        <v>42415</v>
      </c>
      <c r="B2041" s="2">
        <v>401.07</v>
      </c>
    </row>
    <row r="2042" spans="1:2" x14ac:dyDescent="0.25">
      <c r="A2042" s="1">
        <v>42416</v>
      </c>
      <c r="B2042" s="2">
        <v>406.42</v>
      </c>
    </row>
    <row r="2043" spans="1:2" x14ac:dyDescent="0.25">
      <c r="A2043" s="1">
        <v>42417</v>
      </c>
      <c r="B2043" s="2">
        <v>417.14</v>
      </c>
    </row>
    <row r="2044" spans="1:2" x14ac:dyDescent="0.25">
      <c r="A2044" s="1">
        <v>42418</v>
      </c>
      <c r="B2044" s="2">
        <v>421.4</v>
      </c>
    </row>
    <row r="2045" spans="1:2" x14ac:dyDescent="0.25">
      <c r="A2045" s="1">
        <v>42419</v>
      </c>
      <c r="B2045" s="2">
        <v>419.98</v>
      </c>
    </row>
    <row r="2046" spans="1:2" x14ac:dyDescent="0.25">
      <c r="A2046" s="1">
        <v>42420</v>
      </c>
      <c r="B2046" s="2">
        <v>440.06</v>
      </c>
    </row>
    <row r="2047" spans="1:2" x14ac:dyDescent="0.25">
      <c r="A2047" s="1">
        <v>42421</v>
      </c>
      <c r="B2047" s="2">
        <v>437.87</v>
      </c>
    </row>
    <row r="2048" spans="1:2" x14ac:dyDescent="0.25">
      <c r="A2048" s="1">
        <v>42422</v>
      </c>
      <c r="B2048" s="2">
        <v>437.79</v>
      </c>
    </row>
    <row r="2049" spans="1:2" x14ac:dyDescent="0.25">
      <c r="A2049" s="1">
        <v>42423</v>
      </c>
      <c r="B2049" s="2">
        <v>419.9</v>
      </c>
    </row>
    <row r="2050" spans="1:2" x14ac:dyDescent="0.25">
      <c r="A2050" s="1">
        <v>42424</v>
      </c>
      <c r="B2050" s="2">
        <v>422.72</v>
      </c>
    </row>
    <row r="2051" spans="1:2" x14ac:dyDescent="0.25">
      <c r="A2051" s="1">
        <v>42425</v>
      </c>
      <c r="B2051" s="2">
        <v>423.48</v>
      </c>
    </row>
    <row r="2052" spans="1:2" x14ac:dyDescent="0.25">
      <c r="A2052" s="1">
        <v>42426</v>
      </c>
      <c r="B2052" s="2">
        <v>427.32</v>
      </c>
    </row>
    <row r="2053" spans="1:2" x14ac:dyDescent="0.25">
      <c r="A2053" s="1">
        <v>42427</v>
      </c>
      <c r="B2053" s="2">
        <v>431.3</v>
      </c>
    </row>
    <row r="2054" spans="1:2" x14ac:dyDescent="0.25">
      <c r="A2054" s="1">
        <v>42428</v>
      </c>
      <c r="B2054" s="2">
        <v>432.47</v>
      </c>
    </row>
    <row r="2055" spans="1:2" x14ac:dyDescent="0.25">
      <c r="A2055" s="1">
        <v>42429</v>
      </c>
      <c r="B2055" s="2">
        <v>436.21</v>
      </c>
    </row>
    <row r="2056" spans="1:2" x14ac:dyDescent="0.25">
      <c r="A2056" s="1">
        <v>42430</v>
      </c>
      <c r="B2056" s="2">
        <v>434.04</v>
      </c>
    </row>
    <row r="2057" spans="1:2" x14ac:dyDescent="0.25">
      <c r="A2057" s="1">
        <v>42431</v>
      </c>
      <c r="B2057" s="2">
        <v>425.36</v>
      </c>
    </row>
    <row r="2058" spans="1:2" x14ac:dyDescent="0.25">
      <c r="A2058" s="1">
        <v>42432</v>
      </c>
      <c r="B2058" s="2">
        <v>419.56</v>
      </c>
    </row>
    <row r="2059" spans="1:2" x14ac:dyDescent="0.25">
      <c r="A2059" s="1">
        <v>42433</v>
      </c>
      <c r="B2059" s="2">
        <v>409.48</v>
      </c>
    </row>
    <row r="2060" spans="1:2" x14ac:dyDescent="0.25">
      <c r="A2060" s="1">
        <v>42434</v>
      </c>
      <c r="B2060">
        <v>399</v>
      </c>
    </row>
    <row r="2061" spans="1:2" x14ac:dyDescent="0.25">
      <c r="A2061" s="1">
        <v>42435</v>
      </c>
      <c r="B2061" s="2">
        <v>405.96</v>
      </c>
    </row>
    <row r="2062" spans="1:2" x14ac:dyDescent="0.25">
      <c r="A2062" s="1">
        <v>42436</v>
      </c>
      <c r="B2062" s="2">
        <v>414.87</v>
      </c>
    </row>
    <row r="2063" spans="1:2" x14ac:dyDescent="0.25">
      <c r="A2063" s="1">
        <v>42437</v>
      </c>
      <c r="B2063" s="2">
        <v>411.9</v>
      </c>
    </row>
    <row r="2064" spans="1:2" x14ac:dyDescent="0.25">
      <c r="A2064" s="1">
        <v>42438</v>
      </c>
      <c r="B2064" s="2">
        <v>412.76</v>
      </c>
    </row>
    <row r="2065" spans="1:2" x14ac:dyDescent="0.25">
      <c r="A2065" s="1">
        <v>42439</v>
      </c>
      <c r="B2065" s="2">
        <v>415.83</v>
      </c>
    </row>
    <row r="2066" spans="1:2" x14ac:dyDescent="0.25">
      <c r="A2066" s="1">
        <v>42440</v>
      </c>
      <c r="B2066" s="2">
        <v>419.11</v>
      </c>
    </row>
    <row r="2067" spans="1:2" x14ac:dyDescent="0.25">
      <c r="A2067" s="1">
        <v>42441</v>
      </c>
      <c r="B2067" s="2">
        <v>410.36</v>
      </c>
    </row>
    <row r="2068" spans="1:2" x14ac:dyDescent="0.25">
      <c r="A2068" s="1">
        <v>42442</v>
      </c>
      <c r="B2068" s="2">
        <v>412.41</v>
      </c>
    </row>
    <row r="2069" spans="1:2" x14ac:dyDescent="0.25">
      <c r="A2069" s="1">
        <v>42443</v>
      </c>
      <c r="B2069" s="2">
        <v>414.31</v>
      </c>
    </row>
    <row r="2070" spans="1:2" x14ac:dyDescent="0.25">
      <c r="A2070" s="1">
        <v>42444</v>
      </c>
      <c r="B2070" s="2">
        <v>415.13</v>
      </c>
    </row>
    <row r="2071" spans="1:2" x14ac:dyDescent="0.25">
      <c r="A2071" s="1">
        <v>42445</v>
      </c>
      <c r="B2071" s="2">
        <v>415.91</v>
      </c>
    </row>
    <row r="2072" spans="1:2" x14ac:dyDescent="0.25">
      <c r="A2072" s="1">
        <v>42446</v>
      </c>
      <c r="B2072" s="2">
        <v>418.16</v>
      </c>
    </row>
    <row r="2073" spans="1:2" x14ac:dyDescent="0.25">
      <c r="A2073" s="1">
        <v>42447</v>
      </c>
      <c r="B2073" s="2">
        <v>408.16</v>
      </c>
    </row>
    <row r="2074" spans="1:2" x14ac:dyDescent="0.25">
      <c r="A2074" s="1">
        <v>42448</v>
      </c>
      <c r="B2074" s="2">
        <v>408.69</v>
      </c>
    </row>
    <row r="2075" spans="1:2" x14ac:dyDescent="0.25">
      <c r="A2075" s="1">
        <v>42449</v>
      </c>
      <c r="B2075" s="2">
        <v>411.53</v>
      </c>
    </row>
    <row r="2076" spans="1:2" x14ac:dyDescent="0.25">
      <c r="A2076" s="1">
        <v>42450</v>
      </c>
      <c r="B2076" s="2">
        <v>411.11</v>
      </c>
    </row>
    <row r="2077" spans="1:2" x14ac:dyDescent="0.25">
      <c r="A2077" s="1">
        <v>42451</v>
      </c>
      <c r="B2077" s="2">
        <v>416.21</v>
      </c>
    </row>
    <row r="2078" spans="1:2" x14ac:dyDescent="0.25">
      <c r="A2078" s="1">
        <v>42452</v>
      </c>
      <c r="B2078" s="2">
        <v>416.98</v>
      </c>
    </row>
    <row r="2079" spans="1:2" x14ac:dyDescent="0.25">
      <c r="A2079" s="1">
        <v>42453</v>
      </c>
      <c r="B2079" s="2">
        <v>414.74</v>
      </c>
    </row>
    <row r="2080" spans="1:2" x14ac:dyDescent="0.25">
      <c r="A2080" s="1">
        <v>42454</v>
      </c>
      <c r="B2080" s="2">
        <v>415.71</v>
      </c>
    </row>
    <row r="2081" spans="1:2" x14ac:dyDescent="0.25">
      <c r="A2081" s="1">
        <v>42455</v>
      </c>
      <c r="B2081" s="2">
        <v>416.51</v>
      </c>
    </row>
    <row r="2082" spans="1:2" x14ac:dyDescent="0.25">
      <c r="A2082" s="1">
        <v>42456</v>
      </c>
      <c r="B2082" s="2">
        <v>424.57</v>
      </c>
    </row>
    <row r="2083" spans="1:2" x14ac:dyDescent="0.25">
      <c r="A2083" s="1">
        <v>42457</v>
      </c>
      <c r="B2083" s="2">
        <v>422.21</v>
      </c>
    </row>
    <row r="2084" spans="1:2" x14ac:dyDescent="0.25">
      <c r="A2084" s="1">
        <v>42458</v>
      </c>
      <c r="B2084">
        <v>415</v>
      </c>
    </row>
    <row r="2085" spans="1:2" x14ac:dyDescent="0.25">
      <c r="A2085" s="1">
        <v>42459</v>
      </c>
      <c r="B2085" s="2">
        <v>412.44</v>
      </c>
    </row>
    <row r="2086" spans="1:2" x14ac:dyDescent="0.25">
      <c r="A2086" s="1">
        <v>42460</v>
      </c>
      <c r="B2086" s="2">
        <v>415.66</v>
      </c>
    </row>
    <row r="2087" spans="1:2" x14ac:dyDescent="0.25">
      <c r="A2087" s="1">
        <v>42461</v>
      </c>
      <c r="B2087" s="2">
        <v>415.64</v>
      </c>
    </row>
    <row r="2088" spans="1:2" x14ac:dyDescent="0.25">
      <c r="A2088" s="1">
        <v>42462</v>
      </c>
      <c r="B2088" s="2">
        <v>418.51</v>
      </c>
    </row>
    <row r="2089" spans="1:2" x14ac:dyDescent="0.25">
      <c r="A2089" s="1">
        <v>42463</v>
      </c>
      <c r="B2089" s="2">
        <v>419.06</v>
      </c>
    </row>
    <row r="2090" spans="1:2" x14ac:dyDescent="0.25">
      <c r="A2090" s="1">
        <v>42464</v>
      </c>
      <c r="B2090" s="2">
        <v>419.33</v>
      </c>
    </row>
    <row r="2091" spans="1:2" x14ac:dyDescent="0.25">
      <c r="A2091" s="1">
        <v>42465</v>
      </c>
      <c r="B2091" s="2">
        <v>422.07</v>
      </c>
    </row>
    <row r="2092" spans="1:2" x14ac:dyDescent="0.25">
      <c r="A2092" s="1">
        <v>42466</v>
      </c>
      <c r="B2092" s="2">
        <v>421.26</v>
      </c>
    </row>
    <row r="2093" spans="1:2" x14ac:dyDescent="0.25">
      <c r="A2093" s="1">
        <v>42467</v>
      </c>
      <c r="B2093" s="2">
        <v>420.14</v>
      </c>
    </row>
    <row r="2094" spans="1:2" x14ac:dyDescent="0.25">
      <c r="A2094" s="1">
        <v>42468</v>
      </c>
      <c r="B2094" s="2">
        <v>417.69</v>
      </c>
    </row>
    <row r="2095" spans="1:2" x14ac:dyDescent="0.25">
      <c r="A2095" s="1">
        <v>42469</v>
      </c>
      <c r="B2095" s="2">
        <v>418.05</v>
      </c>
    </row>
    <row r="2096" spans="1:2" x14ac:dyDescent="0.25">
      <c r="A2096" s="1">
        <v>42470</v>
      </c>
      <c r="B2096" s="2">
        <v>420.25</v>
      </c>
    </row>
    <row r="2097" spans="1:2" x14ac:dyDescent="0.25">
      <c r="A2097" s="1">
        <v>42471</v>
      </c>
      <c r="B2097" s="2">
        <v>421.43</v>
      </c>
    </row>
    <row r="2098" spans="1:2" x14ac:dyDescent="0.25">
      <c r="A2098" s="1">
        <v>42472</v>
      </c>
      <c r="B2098" s="2">
        <v>424.74</v>
      </c>
    </row>
    <row r="2099" spans="1:2" x14ac:dyDescent="0.25">
      <c r="A2099" s="1">
        <v>42473</v>
      </c>
      <c r="B2099" s="2">
        <v>423.47</v>
      </c>
    </row>
    <row r="2100" spans="1:2" x14ac:dyDescent="0.25">
      <c r="A2100" s="1">
        <v>42474</v>
      </c>
      <c r="B2100" s="2">
        <v>424.02</v>
      </c>
    </row>
    <row r="2101" spans="1:2" x14ac:dyDescent="0.25">
      <c r="A2101" s="1">
        <v>42475</v>
      </c>
      <c r="B2101" s="2">
        <v>428.67</v>
      </c>
    </row>
    <row r="2102" spans="1:2" x14ac:dyDescent="0.25">
      <c r="A2102" s="1">
        <v>42476</v>
      </c>
      <c r="B2102" s="2">
        <v>430.05</v>
      </c>
    </row>
    <row r="2103" spans="1:2" x14ac:dyDescent="0.25">
      <c r="A2103" s="1">
        <v>42477</v>
      </c>
      <c r="B2103" s="2">
        <v>426.26</v>
      </c>
    </row>
    <row r="2104" spans="1:2" x14ac:dyDescent="0.25">
      <c r="A2104" s="1">
        <v>42478</v>
      </c>
      <c r="B2104" s="2">
        <v>427.69</v>
      </c>
    </row>
    <row r="2105" spans="1:2" x14ac:dyDescent="0.25">
      <c r="A2105" s="1">
        <v>42479</v>
      </c>
      <c r="B2105" s="2">
        <v>434.92</v>
      </c>
    </row>
    <row r="2106" spans="1:2" x14ac:dyDescent="0.25">
      <c r="A2106" s="1">
        <v>42480</v>
      </c>
      <c r="B2106" s="2">
        <v>441.16</v>
      </c>
    </row>
    <row r="2107" spans="1:2" x14ac:dyDescent="0.25">
      <c r="A2107" s="1">
        <v>42481</v>
      </c>
      <c r="B2107" s="2">
        <v>449.34</v>
      </c>
    </row>
    <row r="2108" spans="1:2" x14ac:dyDescent="0.25">
      <c r="A2108" s="1">
        <v>42482</v>
      </c>
      <c r="B2108" s="2">
        <v>445.28</v>
      </c>
    </row>
    <row r="2109" spans="1:2" x14ac:dyDescent="0.25">
      <c r="A2109" s="1">
        <v>42483</v>
      </c>
      <c r="B2109" s="2">
        <v>450.08</v>
      </c>
    </row>
    <row r="2110" spans="1:2" x14ac:dyDescent="0.25">
      <c r="A2110" s="1">
        <v>42484</v>
      </c>
      <c r="B2110" s="2">
        <v>457.56</v>
      </c>
    </row>
    <row r="2111" spans="1:2" x14ac:dyDescent="0.25">
      <c r="A2111" s="1">
        <v>42485</v>
      </c>
      <c r="B2111" s="2">
        <v>461.73</v>
      </c>
    </row>
    <row r="2112" spans="1:2" x14ac:dyDescent="0.25">
      <c r="A2112" s="1">
        <v>42486</v>
      </c>
      <c r="B2112">
        <v>466</v>
      </c>
    </row>
    <row r="2113" spans="1:2" x14ac:dyDescent="0.25">
      <c r="A2113" s="1">
        <v>42487</v>
      </c>
      <c r="B2113" s="2">
        <v>447.01</v>
      </c>
    </row>
    <row r="2114" spans="1:2" x14ac:dyDescent="0.25">
      <c r="A2114" s="1">
        <v>42488</v>
      </c>
      <c r="B2114" s="2">
        <v>448.48</v>
      </c>
    </row>
    <row r="2115" spans="1:2" x14ac:dyDescent="0.25">
      <c r="A2115" s="1">
        <v>42489</v>
      </c>
      <c r="B2115" s="2">
        <v>454.98</v>
      </c>
    </row>
    <row r="2116" spans="1:2" x14ac:dyDescent="0.25">
      <c r="A2116" s="1">
        <v>42490</v>
      </c>
      <c r="B2116" s="2">
        <v>448.53</v>
      </c>
    </row>
    <row r="2117" spans="1:2" x14ac:dyDescent="0.25">
      <c r="A2117" s="1">
        <v>42491</v>
      </c>
      <c r="B2117" s="2">
        <v>452.24</v>
      </c>
    </row>
    <row r="2118" spans="1:2" x14ac:dyDescent="0.25">
      <c r="A2118" s="1">
        <v>42492</v>
      </c>
      <c r="B2118" s="2">
        <v>444.18</v>
      </c>
    </row>
    <row r="2119" spans="1:2" x14ac:dyDescent="0.25">
      <c r="A2119" s="1">
        <v>42493</v>
      </c>
      <c r="B2119" s="2">
        <v>450.27</v>
      </c>
    </row>
    <row r="2120" spans="1:2" x14ac:dyDescent="0.25">
      <c r="A2120" s="1">
        <v>42494</v>
      </c>
      <c r="B2120" s="2">
        <v>445.8</v>
      </c>
    </row>
    <row r="2121" spans="1:2" x14ac:dyDescent="0.25">
      <c r="A2121" s="1">
        <v>42495</v>
      </c>
      <c r="B2121" s="2">
        <v>448.08</v>
      </c>
    </row>
    <row r="2122" spans="1:2" x14ac:dyDescent="0.25">
      <c r="A2122" s="1">
        <v>42496</v>
      </c>
      <c r="B2122" s="2">
        <v>459.56</v>
      </c>
    </row>
    <row r="2123" spans="1:2" x14ac:dyDescent="0.25">
      <c r="A2123" s="1">
        <v>42497</v>
      </c>
      <c r="B2123" s="2">
        <v>458.46</v>
      </c>
    </row>
    <row r="2124" spans="1:2" x14ac:dyDescent="0.25">
      <c r="A2124" s="1">
        <v>42498</v>
      </c>
      <c r="B2124" s="2">
        <v>457.87</v>
      </c>
    </row>
    <row r="2125" spans="1:2" x14ac:dyDescent="0.25">
      <c r="A2125" s="1">
        <v>42499</v>
      </c>
      <c r="B2125" s="2">
        <v>460.44</v>
      </c>
    </row>
    <row r="2126" spans="1:2" x14ac:dyDescent="0.25">
      <c r="A2126" s="1">
        <v>42500</v>
      </c>
      <c r="B2126" s="2">
        <v>449.36</v>
      </c>
    </row>
    <row r="2127" spans="1:2" x14ac:dyDescent="0.25">
      <c r="A2127" s="1">
        <v>42501</v>
      </c>
      <c r="B2127" s="2">
        <v>452.5</v>
      </c>
    </row>
    <row r="2128" spans="1:2" x14ac:dyDescent="0.25">
      <c r="A2128" s="1">
        <v>42502</v>
      </c>
      <c r="B2128" s="2">
        <v>454.43</v>
      </c>
    </row>
    <row r="2129" spans="1:2" x14ac:dyDescent="0.25">
      <c r="A2129" s="1">
        <v>42503</v>
      </c>
      <c r="B2129" s="2">
        <v>455.41</v>
      </c>
    </row>
    <row r="2130" spans="1:2" x14ac:dyDescent="0.25">
      <c r="A2130" s="1">
        <v>42504</v>
      </c>
      <c r="B2130" s="2">
        <v>456.44</v>
      </c>
    </row>
    <row r="2131" spans="1:2" x14ac:dyDescent="0.25">
      <c r="A2131" s="1">
        <v>42505</v>
      </c>
      <c r="B2131" s="2">
        <v>458.11</v>
      </c>
    </row>
    <row r="2132" spans="1:2" x14ac:dyDescent="0.25">
      <c r="A2132" s="1">
        <v>42506</v>
      </c>
      <c r="B2132" s="2">
        <v>454.87</v>
      </c>
    </row>
    <row r="2133" spans="1:2" x14ac:dyDescent="0.25">
      <c r="A2133" s="1">
        <v>42507</v>
      </c>
      <c r="B2133" s="2">
        <v>453.25</v>
      </c>
    </row>
    <row r="2134" spans="1:2" x14ac:dyDescent="0.25">
      <c r="A2134" s="1">
        <v>42508</v>
      </c>
      <c r="B2134" s="2">
        <v>454.22</v>
      </c>
    </row>
    <row r="2135" spans="1:2" x14ac:dyDescent="0.25">
      <c r="A2135" s="1">
        <v>42509</v>
      </c>
      <c r="B2135" s="2">
        <v>442.66</v>
      </c>
    </row>
    <row r="2136" spans="1:2" x14ac:dyDescent="0.25">
      <c r="A2136" s="1">
        <v>42510</v>
      </c>
      <c r="B2136" s="2">
        <v>442.11</v>
      </c>
    </row>
    <row r="2137" spans="1:2" x14ac:dyDescent="0.25">
      <c r="A2137" s="1">
        <v>42511</v>
      </c>
      <c r="B2137" s="2">
        <v>443.64</v>
      </c>
    </row>
    <row r="2138" spans="1:2" x14ac:dyDescent="0.25">
      <c r="A2138" s="1">
        <v>42512</v>
      </c>
      <c r="B2138" s="2">
        <v>439.62</v>
      </c>
    </row>
    <row r="2139" spans="1:2" x14ac:dyDescent="0.25">
      <c r="A2139" s="1">
        <v>42513</v>
      </c>
      <c r="B2139" s="2">
        <v>443.69</v>
      </c>
    </row>
    <row r="2140" spans="1:2" x14ac:dyDescent="0.25">
      <c r="A2140" s="1">
        <v>42514</v>
      </c>
      <c r="B2140" s="2">
        <v>446.11</v>
      </c>
    </row>
    <row r="2141" spans="1:2" x14ac:dyDescent="0.25">
      <c r="A2141" s="1">
        <v>42515</v>
      </c>
      <c r="B2141" s="2">
        <v>449.78</v>
      </c>
    </row>
    <row r="2142" spans="1:2" x14ac:dyDescent="0.25">
      <c r="A2142" s="1">
        <v>42516</v>
      </c>
      <c r="B2142" s="2">
        <v>453.3</v>
      </c>
    </row>
    <row r="2143" spans="1:2" x14ac:dyDescent="0.25">
      <c r="A2143" s="1">
        <v>42517</v>
      </c>
      <c r="B2143" s="2">
        <v>474.05</v>
      </c>
    </row>
    <row r="2144" spans="1:2" x14ac:dyDescent="0.25">
      <c r="A2144" s="1">
        <v>42518</v>
      </c>
      <c r="B2144" s="2">
        <v>524.22</v>
      </c>
    </row>
    <row r="2145" spans="1:2" x14ac:dyDescent="0.25">
      <c r="A2145" s="1">
        <v>42519</v>
      </c>
      <c r="B2145" s="2">
        <v>516.04999999999995</v>
      </c>
    </row>
    <row r="2146" spans="1:2" x14ac:dyDescent="0.25">
      <c r="A2146" s="1">
        <v>42520</v>
      </c>
      <c r="B2146" s="2">
        <v>532.26</v>
      </c>
    </row>
    <row r="2147" spans="1:2" x14ac:dyDescent="0.25">
      <c r="A2147" s="1">
        <v>42521</v>
      </c>
      <c r="B2147" s="2">
        <v>528.91999999999996</v>
      </c>
    </row>
    <row r="2148" spans="1:2" x14ac:dyDescent="0.25">
      <c r="A2148" s="1">
        <v>42522</v>
      </c>
      <c r="B2148" s="2">
        <v>537.4</v>
      </c>
    </row>
    <row r="2149" spans="1:2" x14ac:dyDescent="0.25">
      <c r="A2149" s="1">
        <v>42523</v>
      </c>
      <c r="B2149" s="2">
        <v>537.1</v>
      </c>
    </row>
    <row r="2150" spans="1:2" x14ac:dyDescent="0.25">
      <c r="A2150" s="1">
        <v>42524</v>
      </c>
      <c r="B2150" s="2">
        <v>567.03</v>
      </c>
    </row>
    <row r="2151" spans="1:2" x14ac:dyDescent="0.25">
      <c r="A2151" s="1">
        <v>42525</v>
      </c>
      <c r="B2151" s="2">
        <v>571.95000000000005</v>
      </c>
    </row>
    <row r="2152" spans="1:2" x14ac:dyDescent="0.25">
      <c r="A2152" s="1">
        <v>42526</v>
      </c>
      <c r="B2152" s="2">
        <v>574.91</v>
      </c>
    </row>
    <row r="2153" spans="1:2" x14ac:dyDescent="0.25">
      <c r="A2153" s="1">
        <v>42527</v>
      </c>
      <c r="B2153" s="2">
        <v>583.58000000000004</v>
      </c>
    </row>
    <row r="2154" spans="1:2" x14ac:dyDescent="0.25">
      <c r="A2154" s="1">
        <v>42528</v>
      </c>
      <c r="B2154" s="2">
        <v>575.58000000000004</v>
      </c>
    </row>
    <row r="2155" spans="1:2" x14ac:dyDescent="0.25">
      <c r="A2155" s="1">
        <v>42529</v>
      </c>
      <c r="B2155" s="2">
        <v>580.51</v>
      </c>
    </row>
    <row r="2156" spans="1:2" x14ac:dyDescent="0.25">
      <c r="A2156" s="1">
        <v>42530</v>
      </c>
      <c r="B2156" s="2">
        <v>574.69000000000005</v>
      </c>
    </row>
    <row r="2157" spans="1:2" x14ac:dyDescent="0.25">
      <c r="A2157" s="1">
        <v>42531</v>
      </c>
      <c r="B2157" s="2">
        <v>577.89</v>
      </c>
    </row>
    <row r="2158" spans="1:2" x14ac:dyDescent="0.25">
      <c r="A2158" s="1">
        <v>42532</v>
      </c>
      <c r="B2158" s="2">
        <v>591.6</v>
      </c>
    </row>
    <row r="2159" spans="1:2" x14ac:dyDescent="0.25">
      <c r="A2159" s="1">
        <v>42533</v>
      </c>
      <c r="B2159" s="2">
        <v>666.55</v>
      </c>
    </row>
    <row r="2160" spans="1:2" x14ac:dyDescent="0.25">
      <c r="A2160" s="1">
        <v>42534</v>
      </c>
      <c r="B2160" s="2">
        <v>700.07</v>
      </c>
    </row>
    <row r="2161" spans="1:2" x14ac:dyDescent="0.25">
      <c r="A2161" s="1">
        <v>42535</v>
      </c>
      <c r="B2161" s="2">
        <v>685.14</v>
      </c>
    </row>
    <row r="2162" spans="1:2" x14ac:dyDescent="0.25">
      <c r="A2162" s="1">
        <v>42536</v>
      </c>
      <c r="B2162" s="2">
        <v>690.77</v>
      </c>
    </row>
    <row r="2163" spans="1:2" x14ac:dyDescent="0.25">
      <c r="A2163" s="1">
        <v>42537</v>
      </c>
      <c r="B2163" s="2">
        <v>761.21</v>
      </c>
    </row>
    <row r="2164" spans="1:2" x14ac:dyDescent="0.25">
      <c r="A2164" s="1">
        <v>42538</v>
      </c>
      <c r="B2164" s="2">
        <v>743.9</v>
      </c>
    </row>
    <row r="2165" spans="1:2" x14ac:dyDescent="0.25">
      <c r="A2165" s="1">
        <v>42539</v>
      </c>
      <c r="B2165" s="2">
        <v>753.77</v>
      </c>
    </row>
    <row r="2166" spans="1:2" x14ac:dyDescent="0.25">
      <c r="A2166" s="1">
        <v>42540</v>
      </c>
      <c r="B2166" s="2">
        <v>761.04</v>
      </c>
    </row>
    <row r="2167" spans="1:2" x14ac:dyDescent="0.25">
      <c r="A2167" s="1">
        <v>42541</v>
      </c>
      <c r="B2167" s="2">
        <v>733.97</v>
      </c>
    </row>
    <row r="2168" spans="1:2" x14ac:dyDescent="0.25">
      <c r="A2168" s="1">
        <v>42542</v>
      </c>
      <c r="B2168" s="2">
        <v>667.38</v>
      </c>
    </row>
    <row r="2169" spans="1:2" x14ac:dyDescent="0.25">
      <c r="A2169" s="1">
        <v>42543</v>
      </c>
      <c r="B2169" s="2">
        <v>590.55999999999995</v>
      </c>
    </row>
    <row r="2170" spans="1:2" x14ac:dyDescent="0.25">
      <c r="A2170" s="1">
        <v>42544</v>
      </c>
      <c r="B2170" s="2">
        <v>620.84</v>
      </c>
    </row>
    <row r="2171" spans="1:2" x14ac:dyDescent="0.25">
      <c r="A2171" s="1">
        <v>42545</v>
      </c>
      <c r="B2171" s="2">
        <v>656.89</v>
      </c>
    </row>
    <row r="2172" spans="1:2" x14ac:dyDescent="0.25">
      <c r="A2172" s="1">
        <v>42546</v>
      </c>
      <c r="B2172" s="2">
        <v>663.52</v>
      </c>
    </row>
    <row r="2173" spans="1:2" x14ac:dyDescent="0.25">
      <c r="A2173" s="1">
        <v>42547</v>
      </c>
      <c r="B2173" s="2">
        <v>625.41</v>
      </c>
    </row>
    <row r="2174" spans="1:2" x14ac:dyDescent="0.25">
      <c r="A2174" s="1">
        <v>42548</v>
      </c>
      <c r="B2174" s="2">
        <v>644.66</v>
      </c>
    </row>
    <row r="2175" spans="1:2" x14ac:dyDescent="0.25">
      <c r="A2175" s="1">
        <v>42549</v>
      </c>
      <c r="B2175" s="2">
        <v>644.89</v>
      </c>
    </row>
    <row r="2176" spans="1:2" x14ac:dyDescent="0.25">
      <c r="A2176" s="1">
        <v>42550</v>
      </c>
      <c r="B2176" s="2">
        <v>636.54</v>
      </c>
    </row>
    <row r="2177" spans="1:2" x14ac:dyDescent="0.25">
      <c r="A2177" s="1">
        <v>42551</v>
      </c>
      <c r="B2177" s="2">
        <v>670.02</v>
      </c>
    </row>
    <row r="2178" spans="1:2" x14ac:dyDescent="0.25">
      <c r="A2178" s="1">
        <v>42552</v>
      </c>
      <c r="B2178" s="2">
        <v>674.57</v>
      </c>
    </row>
    <row r="2179" spans="1:2" x14ac:dyDescent="0.25">
      <c r="A2179" s="1">
        <v>42553</v>
      </c>
      <c r="B2179" s="2">
        <v>698.06</v>
      </c>
    </row>
    <row r="2180" spans="1:2" x14ac:dyDescent="0.25">
      <c r="A2180" s="1">
        <v>42554</v>
      </c>
      <c r="B2180" s="2">
        <v>661.64</v>
      </c>
    </row>
    <row r="2181" spans="1:2" x14ac:dyDescent="0.25">
      <c r="A2181" s="1">
        <v>42555</v>
      </c>
      <c r="B2181" s="2">
        <v>675.16</v>
      </c>
    </row>
    <row r="2182" spans="1:2" x14ac:dyDescent="0.25">
      <c r="A2182" s="1">
        <v>42556</v>
      </c>
      <c r="B2182" s="2">
        <v>663.67</v>
      </c>
    </row>
    <row r="2183" spans="1:2" x14ac:dyDescent="0.25">
      <c r="A2183" s="1">
        <v>42557</v>
      </c>
      <c r="B2183" s="2">
        <v>672.7</v>
      </c>
    </row>
    <row r="2184" spans="1:2" x14ac:dyDescent="0.25">
      <c r="A2184" s="1">
        <v>42558</v>
      </c>
      <c r="B2184" s="2">
        <v>635.25</v>
      </c>
    </row>
    <row r="2185" spans="1:2" x14ac:dyDescent="0.25">
      <c r="A2185" s="1">
        <v>42559</v>
      </c>
      <c r="B2185" s="2">
        <v>662.78</v>
      </c>
    </row>
    <row r="2186" spans="1:2" x14ac:dyDescent="0.25">
      <c r="A2186" s="1">
        <v>42560</v>
      </c>
      <c r="B2186" s="2">
        <v>651.83000000000004</v>
      </c>
    </row>
    <row r="2187" spans="1:2" x14ac:dyDescent="0.25">
      <c r="A2187" s="1">
        <v>42561</v>
      </c>
      <c r="B2187" s="2">
        <v>647.11</v>
      </c>
    </row>
    <row r="2188" spans="1:2" x14ac:dyDescent="0.25">
      <c r="A2188" s="1">
        <v>42562</v>
      </c>
      <c r="B2188" s="2">
        <v>646.71</v>
      </c>
    </row>
    <row r="2189" spans="1:2" x14ac:dyDescent="0.25">
      <c r="A2189" s="1">
        <v>42563</v>
      </c>
      <c r="B2189" s="2">
        <v>670.56</v>
      </c>
    </row>
    <row r="2190" spans="1:2" x14ac:dyDescent="0.25">
      <c r="A2190" s="1">
        <v>42564</v>
      </c>
      <c r="B2190" s="2">
        <v>661.15</v>
      </c>
    </row>
    <row r="2191" spans="1:2" x14ac:dyDescent="0.25">
      <c r="A2191" s="1">
        <v>42565</v>
      </c>
      <c r="B2191" s="2">
        <v>657.25</v>
      </c>
    </row>
    <row r="2192" spans="1:2" x14ac:dyDescent="0.25">
      <c r="A2192" s="1">
        <v>42566</v>
      </c>
      <c r="B2192" s="2">
        <v>664.2</v>
      </c>
    </row>
    <row r="2193" spans="1:2" x14ac:dyDescent="0.25">
      <c r="A2193" s="1">
        <v>42567</v>
      </c>
      <c r="B2193" s="2">
        <v>660.69</v>
      </c>
    </row>
    <row r="2194" spans="1:2" x14ac:dyDescent="0.25">
      <c r="A2194" s="1">
        <v>42568</v>
      </c>
      <c r="B2194" s="2">
        <v>676.33</v>
      </c>
    </row>
    <row r="2195" spans="1:2" x14ac:dyDescent="0.25">
      <c r="A2195" s="1">
        <v>42569</v>
      </c>
      <c r="B2195" s="2">
        <v>670.38</v>
      </c>
    </row>
    <row r="2196" spans="1:2" x14ac:dyDescent="0.25">
      <c r="A2196" s="1">
        <v>42570</v>
      </c>
      <c r="B2196" s="2">
        <v>671.1</v>
      </c>
    </row>
    <row r="2197" spans="1:2" x14ac:dyDescent="0.25">
      <c r="A2197" s="1">
        <v>42571</v>
      </c>
      <c r="B2197" s="2">
        <v>664.4</v>
      </c>
    </row>
    <row r="2198" spans="1:2" x14ac:dyDescent="0.25">
      <c r="A2198" s="1">
        <v>42572</v>
      </c>
      <c r="B2198" s="2">
        <v>664.62</v>
      </c>
    </row>
    <row r="2199" spans="1:2" x14ac:dyDescent="0.25">
      <c r="A2199" s="1">
        <v>42573</v>
      </c>
      <c r="B2199" s="2">
        <v>651.11</v>
      </c>
    </row>
    <row r="2200" spans="1:2" x14ac:dyDescent="0.25">
      <c r="A2200" s="1">
        <v>42574</v>
      </c>
      <c r="B2200" s="2">
        <v>655.16</v>
      </c>
    </row>
    <row r="2201" spans="1:2" x14ac:dyDescent="0.25">
      <c r="A2201" s="1">
        <v>42575</v>
      </c>
      <c r="B2201" s="2">
        <v>659.29</v>
      </c>
    </row>
    <row r="2202" spans="1:2" x14ac:dyDescent="0.25">
      <c r="A2202" s="1">
        <v>42576</v>
      </c>
      <c r="B2202">
        <v>654</v>
      </c>
    </row>
    <row r="2203" spans="1:2" x14ac:dyDescent="0.25">
      <c r="A2203" s="1">
        <v>42577</v>
      </c>
      <c r="B2203" s="2">
        <v>654.38</v>
      </c>
    </row>
    <row r="2204" spans="1:2" x14ac:dyDescent="0.25">
      <c r="A2204" s="1">
        <v>42578</v>
      </c>
      <c r="B2204" s="2">
        <v>654.54</v>
      </c>
    </row>
    <row r="2205" spans="1:2" x14ac:dyDescent="0.25">
      <c r="A2205" s="1">
        <v>42579</v>
      </c>
      <c r="B2205" s="2">
        <v>654.13</v>
      </c>
    </row>
    <row r="2206" spans="1:2" x14ac:dyDescent="0.25">
      <c r="A2206" s="1">
        <v>42580</v>
      </c>
      <c r="B2206" s="2">
        <v>655.43</v>
      </c>
    </row>
    <row r="2207" spans="1:2" x14ac:dyDescent="0.25">
      <c r="A2207" s="1">
        <v>42581</v>
      </c>
      <c r="B2207" s="2">
        <v>654.74</v>
      </c>
    </row>
    <row r="2208" spans="1:2" x14ac:dyDescent="0.25">
      <c r="A2208" s="1">
        <v>42582</v>
      </c>
      <c r="B2208" s="2">
        <v>621.87</v>
      </c>
    </row>
    <row r="2209" spans="1:2" x14ac:dyDescent="0.25">
      <c r="A2209" s="1">
        <v>42583</v>
      </c>
      <c r="B2209">
        <v>607</v>
      </c>
    </row>
    <row r="2210" spans="1:2" x14ac:dyDescent="0.25">
      <c r="A2210" s="1">
        <v>42584</v>
      </c>
      <c r="B2210" s="2">
        <v>513.42999999999995</v>
      </c>
    </row>
    <row r="2211" spans="1:2" x14ac:dyDescent="0.25">
      <c r="A2211" s="1">
        <v>42585</v>
      </c>
      <c r="B2211" s="2">
        <v>566.44000000000005</v>
      </c>
    </row>
    <row r="2212" spans="1:2" x14ac:dyDescent="0.25">
      <c r="A2212" s="1">
        <v>42586</v>
      </c>
      <c r="B2212" s="2">
        <v>576.22</v>
      </c>
    </row>
    <row r="2213" spans="1:2" x14ac:dyDescent="0.25">
      <c r="A2213" s="1">
        <v>42587</v>
      </c>
      <c r="B2213" s="2">
        <v>574.66</v>
      </c>
    </row>
    <row r="2214" spans="1:2" x14ac:dyDescent="0.25">
      <c r="A2214" s="1">
        <v>42588</v>
      </c>
      <c r="B2214" s="2">
        <v>586.45000000000005</v>
      </c>
    </row>
    <row r="2215" spans="1:2" x14ac:dyDescent="0.25">
      <c r="A2215" s="1">
        <v>42589</v>
      </c>
      <c r="B2215" s="2">
        <v>590.85</v>
      </c>
    </row>
    <row r="2216" spans="1:2" x14ac:dyDescent="0.25">
      <c r="A2216" s="1">
        <v>42590</v>
      </c>
      <c r="B2216" s="2">
        <v>589.24</v>
      </c>
    </row>
    <row r="2217" spans="1:2" x14ac:dyDescent="0.25">
      <c r="A2217" s="1">
        <v>42591</v>
      </c>
      <c r="B2217" s="2">
        <v>585.25</v>
      </c>
    </row>
    <row r="2218" spans="1:2" x14ac:dyDescent="0.25">
      <c r="A2218" s="1">
        <v>42592</v>
      </c>
      <c r="B2218" s="2">
        <v>590.94000000000005</v>
      </c>
    </row>
    <row r="2219" spans="1:2" x14ac:dyDescent="0.25">
      <c r="A2219" s="1">
        <v>42593</v>
      </c>
      <c r="B2219" s="2">
        <v>587.84</v>
      </c>
    </row>
    <row r="2220" spans="1:2" x14ac:dyDescent="0.25">
      <c r="A2220" s="1">
        <v>42594</v>
      </c>
      <c r="B2220" s="2">
        <v>587.14</v>
      </c>
    </row>
    <row r="2221" spans="1:2" x14ac:dyDescent="0.25">
      <c r="A2221" s="1">
        <v>42595</v>
      </c>
      <c r="B2221" s="2">
        <v>584.59</v>
      </c>
    </row>
    <row r="2222" spans="1:2" x14ac:dyDescent="0.25">
      <c r="A2222" s="1">
        <v>42596</v>
      </c>
      <c r="B2222" s="2">
        <v>569.05999999999995</v>
      </c>
    </row>
    <row r="2223" spans="1:2" x14ac:dyDescent="0.25">
      <c r="A2223" s="1">
        <v>42597</v>
      </c>
      <c r="B2223" s="2">
        <v>566.95000000000005</v>
      </c>
    </row>
    <row r="2224" spans="1:2" x14ac:dyDescent="0.25">
      <c r="A2224" s="1">
        <v>42598</v>
      </c>
      <c r="B2224" s="2">
        <v>580.19000000000005</v>
      </c>
    </row>
    <row r="2225" spans="1:2" x14ac:dyDescent="0.25">
      <c r="A2225" s="1">
        <v>42599</v>
      </c>
      <c r="B2225" s="2">
        <v>572.34</v>
      </c>
    </row>
    <row r="2226" spans="1:2" x14ac:dyDescent="0.25">
      <c r="A2226" s="1">
        <v>42600</v>
      </c>
      <c r="B2226" s="2">
        <v>573.39</v>
      </c>
    </row>
    <row r="2227" spans="1:2" x14ac:dyDescent="0.25">
      <c r="A2227" s="1">
        <v>42601</v>
      </c>
      <c r="B2227" s="2">
        <v>574.55999999999995</v>
      </c>
    </row>
    <row r="2228" spans="1:2" x14ac:dyDescent="0.25">
      <c r="A2228" s="1">
        <v>42602</v>
      </c>
      <c r="B2228" s="2">
        <v>582.61</v>
      </c>
    </row>
    <row r="2229" spans="1:2" x14ac:dyDescent="0.25">
      <c r="A2229" s="1">
        <v>42603</v>
      </c>
      <c r="B2229" s="2">
        <v>580.66</v>
      </c>
    </row>
    <row r="2230" spans="1:2" x14ac:dyDescent="0.25">
      <c r="A2230" s="1">
        <v>42604</v>
      </c>
      <c r="B2230" s="2">
        <v>587.47</v>
      </c>
    </row>
    <row r="2231" spans="1:2" x14ac:dyDescent="0.25">
      <c r="A2231" s="1">
        <v>42605</v>
      </c>
      <c r="B2231" s="2">
        <v>583.55999999999995</v>
      </c>
    </row>
    <row r="2232" spans="1:2" x14ac:dyDescent="0.25">
      <c r="A2232" s="1">
        <v>42606</v>
      </c>
      <c r="B2232" s="2">
        <v>579.66</v>
      </c>
    </row>
    <row r="2233" spans="1:2" x14ac:dyDescent="0.25">
      <c r="A2233" s="1">
        <v>42607</v>
      </c>
      <c r="B2233" s="2">
        <v>577.96</v>
      </c>
    </row>
    <row r="2234" spans="1:2" x14ac:dyDescent="0.25">
      <c r="A2234" s="1">
        <v>42608</v>
      </c>
      <c r="B2234" s="2">
        <v>579.37</v>
      </c>
    </row>
    <row r="2235" spans="1:2" x14ac:dyDescent="0.25">
      <c r="A2235" s="1">
        <v>42609</v>
      </c>
      <c r="B2235" s="2">
        <v>570.35</v>
      </c>
    </row>
    <row r="2236" spans="1:2" x14ac:dyDescent="0.25">
      <c r="A2236" s="1">
        <v>42610</v>
      </c>
      <c r="B2236" s="2">
        <v>574.98</v>
      </c>
    </row>
    <row r="2237" spans="1:2" x14ac:dyDescent="0.25">
      <c r="A2237" s="1">
        <v>42611</v>
      </c>
      <c r="B2237" s="2">
        <v>574.23</v>
      </c>
    </row>
    <row r="2238" spans="1:2" x14ac:dyDescent="0.25">
      <c r="A2238" s="1">
        <v>42612</v>
      </c>
      <c r="B2238" s="2">
        <v>577.32000000000005</v>
      </c>
    </row>
    <row r="2239" spans="1:2" x14ac:dyDescent="0.25">
      <c r="A2239" s="1">
        <v>42613</v>
      </c>
      <c r="B2239" s="2">
        <v>573.88</v>
      </c>
    </row>
    <row r="2240" spans="1:2" x14ac:dyDescent="0.25">
      <c r="A2240" s="1">
        <v>42614</v>
      </c>
      <c r="B2240" s="2">
        <v>571.99</v>
      </c>
    </row>
    <row r="2241" spans="1:2" x14ac:dyDescent="0.25">
      <c r="A2241" s="1">
        <v>42615</v>
      </c>
      <c r="B2241" s="2">
        <v>575.29</v>
      </c>
    </row>
    <row r="2242" spans="1:2" x14ac:dyDescent="0.25">
      <c r="A2242" s="1">
        <v>42616</v>
      </c>
      <c r="B2242" s="2">
        <v>598.84</v>
      </c>
    </row>
    <row r="2243" spans="1:2" x14ac:dyDescent="0.25">
      <c r="A2243" s="1">
        <v>42617</v>
      </c>
      <c r="B2243" s="2">
        <v>609.54999999999995</v>
      </c>
    </row>
    <row r="2244" spans="1:2" x14ac:dyDescent="0.25">
      <c r="A2244" s="1">
        <v>42618</v>
      </c>
      <c r="B2244" s="2">
        <v>605.76</v>
      </c>
    </row>
    <row r="2245" spans="1:2" x14ac:dyDescent="0.25">
      <c r="A2245" s="1">
        <v>42619</v>
      </c>
      <c r="B2245" s="2">
        <v>610.44000000000005</v>
      </c>
    </row>
    <row r="2246" spans="1:2" x14ac:dyDescent="0.25">
      <c r="A2246" s="1">
        <v>42620</v>
      </c>
      <c r="B2246" s="2">
        <v>613.21</v>
      </c>
    </row>
    <row r="2247" spans="1:2" x14ac:dyDescent="0.25">
      <c r="A2247" s="1">
        <v>42621</v>
      </c>
      <c r="B2247" s="2">
        <v>625.57000000000005</v>
      </c>
    </row>
    <row r="2248" spans="1:2" x14ac:dyDescent="0.25">
      <c r="A2248" s="1">
        <v>42622</v>
      </c>
      <c r="B2248" s="2">
        <v>623.16</v>
      </c>
    </row>
    <row r="2249" spans="1:2" x14ac:dyDescent="0.25">
      <c r="A2249" s="1">
        <v>42623</v>
      </c>
      <c r="B2249" s="2">
        <v>624.52</v>
      </c>
    </row>
    <row r="2250" spans="1:2" x14ac:dyDescent="0.25">
      <c r="A2250" s="1">
        <v>42624</v>
      </c>
      <c r="B2250" s="2">
        <v>605.61</v>
      </c>
    </row>
    <row r="2251" spans="1:2" x14ac:dyDescent="0.25">
      <c r="A2251" s="1">
        <v>42625</v>
      </c>
      <c r="B2251" s="2">
        <v>607.98</v>
      </c>
    </row>
    <row r="2252" spans="1:2" x14ac:dyDescent="0.25">
      <c r="A2252" s="1">
        <v>42626</v>
      </c>
      <c r="B2252" s="2">
        <v>608.61</v>
      </c>
    </row>
    <row r="2253" spans="1:2" x14ac:dyDescent="0.25">
      <c r="A2253" s="1">
        <v>42627</v>
      </c>
      <c r="B2253" s="2">
        <v>609.54</v>
      </c>
    </row>
    <row r="2254" spans="1:2" x14ac:dyDescent="0.25">
      <c r="A2254" s="1">
        <v>42628</v>
      </c>
      <c r="B2254" s="2">
        <v>608.11</v>
      </c>
    </row>
    <row r="2255" spans="1:2" x14ac:dyDescent="0.25">
      <c r="A2255" s="1">
        <v>42629</v>
      </c>
      <c r="B2255" s="2">
        <v>607.78</v>
      </c>
    </row>
    <row r="2256" spans="1:2" x14ac:dyDescent="0.25">
      <c r="A2256" s="1">
        <v>42630</v>
      </c>
      <c r="B2256" s="2">
        <v>607.08000000000004</v>
      </c>
    </row>
    <row r="2257" spans="1:2" x14ac:dyDescent="0.25">
      <c r="A2257" s="1">
        <v>42631</v>
      </c>
      <c r="B2257" s="2">
        <v>610.70000000000005</v>
      </c>
    </row>
    <row r="2258" spans="1:2" x14ac:dyDescent="0.25">
      <c r="A2258" s="1">
        <v>42632</v>
      </c>
      <c r="B2258" s="2">
        <v>609.85</v>
      </c>
    </row>
    <row r="2259" spans="1:2" x14ac:dyDescent="0.25">
      <c r="A2259" s="1">
        <v>42633</v>
      </c>
      <c r="B2259" s="2">
        <v>609.24</v>
      </c>
    </row>
    <row r="2260" spans="1:2" x14ac:dyDescent="0.25">
      <c r="A2260" s="1">
        <v>42634</v>
      </c>
      <c r="B2260" s="2">
        <v>597.16</v>
      </c>
    </row>
    <row r="2261" spans="1:2" x14ac:dyDescent="0.25">
      <c r="A2261" s="1">
        <v>42635</v>
      </c>
      <c r="B2261" s="2">
        <v>595.63</v>
      </c>
    </row>
    <row r="2262" spans="1:2" x14ac:dyDescent="0.25">
      <c r="A2262" s="1">
        <v>42636</v>
      </c>
      <c r="B2262" s="2">
        <v>602.91999999999996</v>
      </c>
    </row>
    <row r="2263" spans="1:2" x14ac:dyDescent="0.25">
      <c r="A2263" s="1">
        <v>42637</v>
      </c>
      <c r="B2263" s="2">
        <v>602.59</v>
      </c>
    </row>
    <row r="2264" spans="1:2" x14ac:dyDescent="0.25">
      <c r="A2264" s="1">
        <v>42638</v>
      </c>
      <c r="B2264" s="2">
        <v>601.49</v>
      </c>
    </row>
    <row r="2265" spans="1:2" x14ac:dyDescent="0.25">
      <c r="A2265" s="1">
        <v>42639</v>
      </c>
      <c r="B2265" s="2">
        <v>606.54</v>
      </c>
    </row>
    <row r="2266" spans="1:2" x14ac:dyDescent="0.25">
      <c r="A2266" s="1">
        <v>42640</v>
      </c>
      <c r="B2266" s="2">
        <v>605.47</v>
      </c>
    </row>
    <row r="2267" spans="1:2" x14ac:dyDescent="0.25">
      <c r="A2267" s="1">
        <v>42641</v>
      </c>
      <c r="B2267" s="2">
        <v>604.66999999999996</v>
      </c>
    </row>
    <row r="2268" spans="1:2" x14ac:dyDescent="0.25">
      <c r="A2268" s="1">
        <v>42642</v>
      </c>
      <c r="B2268" s="2">
        <v>604.70000000000005</v>
      </c>
    </row>
    <row r="2269" spans="1:2" x14ac:dyDescent="0.25">
      <c r="A2269" s="1">
        <v>42643</v>
      </c>
      <c r="B2269" s="2">
        <v>608.14</v>
      </c>
    </row>
    <row r="2270" spans="1:2" x14ac:dyDescent="0.25">
      <c r="A2270" s="1">
        <v>42644</v>
      </c>
      <c r="B2270" s="2">
        <v>613.41</v>
      </c>
    </row>
    <row r="2271" spans="1:2" x14ac:dyDescent="0.25">
      <c r="A2271" s="1">
        <v>42645</v>
      </c>
      <c r="B2271" s="2">
        <v>610.69000000000005</v>
      </c>
    </row>
    <row r="2272" spans="1:2" x14ac:dyDescent="0.25">
      <c r="A2272" s="1">
        <v>42646</v>
      </c>
      <c r="B2272" s="2">
        <v>611.6</v>
      </c>
    </row>
    <row r="2273" spans="1:2" x14ac:dyDescent="0.25">
      <c r="A2273" s="1">
        <v>42647</v>
      </c>
      <c r="B2273" s="2">
        <v>608.96</v>
      </c>
    </row>
    <row r="2274" spans="1:2" x14ac:dyDescent="0.25">
      <c r="A2274" s="1">
        <v>42648</v>
      </c>
      <c r="B2274" s="2">
        <v>611.82000000000005</v>
      </c>
    </row>
    <row r="2275" spans="1:2" x14ac:dyDescent="0.25">
      <c r="A2275" s="1">
        <v>42649</v>
      </c>
      <c r="B2275" s="2">
        <v>610.97</v>
      </c>
    </row>
    <row r="2276" spans="1:2" x14ac:dyDescent="0.25">
      <c r="A2276" s="1">
        <v>42650</v>
      </c>
      <c r="B2276" s="2">
        <v>616.03</v>
      </c>
    </row>
    <row r="2277" spans="1:2" x14ac:dyDescent="0.25">
      <c r="A2277" s="1">
        <v>42651</v>
      </c>
      <c r="B2277" s="2">
        <v>617.65</v>
      </c>
    </row>
    <row r="2278" spans="1:2" x14ac:dyDescent="0.25">
      <c r="A2278" s="1">
        <v>42652</v>
      </c>
      <c r="B2278" s="2">
        <v>615.77</v>
      </c>
    </row>
    <row r="2279" spans="1:2" x14ac:dyDescent="0.25">
      <c r="A2279" s="1">
        <v>42653</v>
      </c>
      <c r="B2279" s="2">
        <v>617.29</v>
      </c>
    </row>
    <row r="2280" spans="1:2" x14ac:dyDescent="0.25">
      <c r="A2280" s="1">
        <v>42654</v>
      </c>
      <c r="B2280" s="2">
        <v>640.45000000000005</v>
      </c>
    </row>
    <row r="2281" spans="1:2" x14ac:dyDescent="0.25">
      <c r="A2281" s="1">
        <v>42655</v>
      </c>
      <c r="B2281" s="2">
        <v>635.99</v>
      </c>
    </row>
    <row r="2282" spans="1:2" x14ac:dyDescent="0.25">
      <c r="A2282" s="1">
        <v>42656</v>
      </c>
      <c r="B2282" s="2">
        <v>635.6</v>
      </c>
    </row>
    <row r="2283" spans="1:2" x14ac:dyDescent="0.25">
      <c r="A2283" s="1">
        <v>42657</v>
      </c>
      <c r="B2283" s="2">
        <v>637.91999999999996</v>
      </c>
    </row>
    <row r="2284" spans="1:2" x14ac:dyDescent="0.25">
      <c r="A2284" s="1">
        <v>42658</v>
      </c>
      <c r="B2284" s="2">
        <v>637.03</v>
      </c>
    </row>
    <row r="2285" spans="1:2" x14ac:dyDescent="0.25">
      <c r="A2285" s="1">
        <v>42659</v>
      </c>
      <c r="B2285" s="2">
        <v>640.12</v>
      </c>
    </row>
    <row r="2286" spans="1:2" x14ac:dyDescent="0.25">
      <c r="A2286" s="1">
        <v>42660</v>
      </c>
      <c r="B2286" s="2">
        <v>637.37</v>
      </c>
    </row>
    <row r="2287" spans="1:2" x14ac:dyDescent="0.25">
      <c r="A2287" s="1">
        <v>42661</v>
      </c>
      <c r="B2287" s="2">
        <v>635.34</v>
      </c>
    </row>
    <row r="2288" spans="1:2" x14ac:dyDescent="0.25">
      <c r="A2288" s="1">
        <v>42662</v>
      </c>
      <c r="B2288" s="2">
        <v>629.05999999999995</v>
      </c>
    </row>
    <row r="2289" spans="1:2" x14ac:dyDescent="0.25">
      <c r="A2289" s="1">
        <v>42663</v>
      </c>
      <c r="B2289" s="2">
        <v>628.34</v>
      </c>
    </row>
    <row r="2290" spans="1:2" x14ac:dyDescent="0.25">
      <c r="A2290" s="1">
        <v>42664</v>
      </c>
      <c r="B2290" s="2">
        <v>630.45000000000005</v>
      </c>
    </row>
    <row r="2291" spans="1:2" x14ac:dyDescent="0.25">
      <c r="A2291" s="1">
        <v>42665</v>
      </c>
      <c r="B2291" s="2">
        <v>655.48</v>
      </c>
    </row>
    <row r="2292" spans="1:2" x14ac:dyDescent="0.25">
      <c r="A2292" s="1">
        <v>42666</v>
      </c>
      <c r="B2292" s="2">
        <v>653.03</v>
      </c>
    </row>
    <row r="2293" spans="1:2" x14ac:dyDescent="0.25">
      <c r="A2293" s="1">
        <v>42667</v>
      </c>
      <c r="B2293" s="2">
        <v>650.49</v>
      </c>
    </row>
    <row r="2294" spans="1:2" x14ac:dyDescent="0.25">
      <c r="A2294" s="1">
        <v>42668</v>
      </c>
      <c r="B2294">
        <v>651</v>
      </c>
    </row>
    <row r="2295" spans="1:2" x14ac:dyDescent="0.25">
      <c r="A2295" s="1">
        <v>42669</v>
      </c>
      <c r="B2295" s="2">
        <v>674.67</v>
      </c>
    </row>
    <row r="2296" spans="1:2" x14ac:dyDescent="0.25">
      <c r="A2296" s="1">
        <v>42670</v>
      </c>
      <c r="B2296" s="2">
        <v>682.3</v>
      </c>
    </row>
    <row r="2297" spans="1:2" x14ac:dyDescent="0.25">
      <c r="A2297" s="1">
        <v>42671</v>
      </c>
      <c r="B2297" s="2">
        <v>686.24</v>
      </c>
    </row>
    <row r="2298" spans="1:2" x14ac:dyDescent="0.25">
      <c r="A2298" s="1">
        <v>42672</v>
      </c>
      <c r="B2298" s="2">
        <v>714.95</v>
      </c>
    </row>
    <row r="2299" spans="1:2" x14ac:dyDescent="0.25">
      <c r="A2299" s="1">
        <v>42673</v>
      </c>
      <c r="B2299" s="2">
        <v>697.27</v>
      </c>
    </row>
    <row r="2300" spans="1:2" x14ac:dyDescent="0.25">
      <c r="A2300" s="1">
        <v>42674</v>
      </c>
      <c r="B2300" s="2">
        <v>698.67</v>
      </c>
    </row>
    <row r="2301" spans="1:2" x14ac:dyDescent="0.25">
      <c r="A2301" s="1">
        <v>42675</v>
      </c>
      <c r="B2301" s="2">
        <v>726.76</v>
      </c>
    </row>
    <row r="2302" spans="1:2" x14ac:dyDescent="0.25">
      <c r="A2302" s="1">
        <v>42676</v>
      </c>
      <c r="B2302" s="2">
        <v>733.51</v>
      </c>
    </row>
    <row r="2303" spans="1:2" x14ac:dyDescent="0.25">
      <c r="A2303" s="1">
        <v>42677</v>
      </c>
      <c r="B2303" s="2">
        <v>684.87</v>
      </c>
    </row>
    <row r="2304" spans="1:2" x14ac:dyDescent="0.25">
      <c r="A2304" s="1">
        <v>42678</v>
      </c>
      <c r="B2304" s="2">
        <v>702.08</v>
      </c>
    </row>
    <row r="2305" spans="1:2" x14ac:dyDescent="0.25">
      <c r="A2305" s="1">
        <v>42679</v>
      </c>
      <c r="B2305" s="2">
        <v>702.11</v>
      </c>
    </row>
    <row r="2306" spans="1:2" x14ac:dyDescent="0.25">
      <c r="A2306" s="1">
        <v>42680</v>
      </c>
      <c r="B2306" s="2">
        <v>709.91</v>
      </c>
    </row>
    <row r="2307" spans="1:2" x14ac:dyDescent="0.25">
      <c r="A2307" s="1">
        <v>42681</v>
      </c>
      <c r="B2307" s="2">
        <v>705.4</v>
      </c>
    </row>
    <row r="2308" spans="1:2" x14ac:dyDescent="0.25">
      <c r="A2308" s="1">
        <v>42682</v>
      </c>
      <c r="B2308" s="2">
        <v>710.9</v>
      </c>
    </row>
    <row r="2309" spans="1:2" x14ac:dyDescent="0.25">
      <c r="A2309" s="1">
        <v>42683</v>
      </c>
      <c r="B2309" s="2">
        <v>721.42</v>
      </c>
    </row>
    <row r="2310" spans="1:2" x14ac:dyDescent="0.25">
      <c r="A2310" s="1">
        <v>42684</v>
      </c>
      <c r="B2310" s="2">
        <v>714.57</v>
      </c>
    </row>
    <row r="2311" spans="1:2" x14ac:dyDescent="0.25">
      <c r="A2311" s="1">
        <v>42685</v>
      </c>
      <c r="B2311" s="2">
        <v>714.97</v>
      </c>
    </row>
    <row r="2312" spans="1:2" x14ac:dyDescent="0.25">
      <c r="A2312" s="1">
        <v>42686</v>
      </c>
      <c r="B2312" s="2">
        <v>704.27</v>
      </c>
    </row>
    <row r="2313" spans="1:2" x14ac:dyDescent="0.25">
      <c r="A2313" s="1">
        <v>42687</v>
      </c>
      <c r="B2313" s="2">
        <v>701.97</v>
      </c>
    </row>
    <row r="2314" spans="1:2" x14ac:dyDescent="0.25">
      <c r="A2314" s="1">
        <v>42688</v>
      </c>
      <c r="B2314" s="2">
        <v>704.56</v>
      </c>
    </row>
    <row r="2315" spans="1:2" x14ac:dyDescent="0.25">
      <c r="A2315" s="1">
        <v>42689</v>
      </c>
      <c r="B2315" s="2">
        <v>711.1</v>
      </c>
    </row>
    <row r="2316" spans="1:2" x14ac:dyDescent="0.25">
      <c r="A2316" s="1">
        <v>42690</v>
      </c>
      <c r="B2316" s="2">
        <v>740.28</v>
      </c>
    </row>
    <row r="2317" spans="1:2" x14ac:dyDescent="0.25">
      <c r="A2317" s="1">
        <v>42691</v>
      </c>
      <c r="B2317" s="2">
        <v>737.53</v>
      </c>
    </row>
    <row r="2318" spans="1:2" x14ac:dyDescent="0.25">
      <c r="A2318" s="1">
        <v>42692</v>
      </c>
      <c r="B2318" s="2">
        <v>746.96</v>
      </c>
    </row>
    <row r="2319" spans="1:2" x14ac:dyDescent="0.25">
      <c r="A2319" s="1">
        <v>42693</v>
      </c>
      <c r="B2319" s="2">
        <v>747.89</v>
      </c>
    </row>
    <row r="2320" spans="1:2" x14ac:dyDescent="0.25">
      <c r="A2320" s="1">
        <v>42694</v>
      </c>
      <c r="B2320" s="2">
        <v>728.51</v>
      </c>
    </row>
    <row r="2321" spans="1:2" x14ac:dyDescent="0.25">
      <c r="A2321" s="1">
        <v>42695</v>
      </c>
      <c r="B2321" s="2">
        <v>736.19</v>
      </c>
    </row>
    <row r="2322" spans="1:2" x14ac:dyDescent="0.25">
      <c r="A2322" s="1">
        <v>42696</v>
      </c>
      <c r="B2322" s="2">
        <v>749.34</v>
      </c>
    </row>
    <row r="2323" spans="1:2" x14ac:dyDescent="0.25">
      <c r="A2323" s="1">
        <v>42697</v>
      </c>
      <c r="B2323" s="2">
        <v>741.07</v>
      </c>
    </row>
    <row r="2324" spans="1:2" x14ac:dyDescent="0.25">
      <c r="A2324" s="1">
        <v>42698</v>
      </c>
      <c r="B2324" s="2">
        <v>735.31</v>
      </c>
    </row>
    <row r="2325" spans="1:2" x14ac:dyDescent="0.25">
      <c r="A2325" s="1">
        <v>42699</v>
      </c>
      <c r="B2325" s="2">
        <v>740.39</v>
      </c>
    </row>
    <row r="2326" spans="1:2" x14ac:dyDescent="0.25">
      <c r="A2326" s="1">
        <v>42700</v>
      </c>
      <c r="B2326" s="2">
        <v>734.14</v>
      </c>
    </row>
    <row r="2327" spans="1:2" x14ac:dyDescent="0.25">
      <c r="A2327" s="1">
        <v>42701</v>
      </c>
      <c r="B2327" s="2">
        <v>729.42</v>
      </c>
    </row>
    <row r="2328" spans="1:2" x14ac:dyDescent="0.25">
      <c r="A2328" s="1">
        <v>42702</v>
      </c>
      <c r="B2328" s="2">
        <v>733.3</v>
      </c>
    </row>
    <row r="2329" spans="1:2" x14ac:dyDescent="0.25">
      <c r="A2329" s="1">
        <v>42703</v>
      </c>
      <c r="B2329" s="2">
        <v>732.56</v>
      </c>
    </row>
    <row r="2330" spans="1:2" x14ac:dyDescent="0.25">
      <c r="A2330" s="1">
        <v>42704</v>
      </c>
      <c r="B2330" s="2">
        <v>742.49</v>
      </c>
    </row>
    <row r="2331" spans="1:2" x14ac:dyDescent="0.25">
      <c r="A2331" s="1">
        <v>42705</v>
      </c>
      <c r="B2331" s="2">
        <v>752.63</v>
      </c>
    </row>
    <row r="2332" spans="1:2" x14ac:dyDescent="0.25">
      <c r="A2332" s="1">
        <v>42706</v>
      </c>
      <c r="B2332" s="2">
        <v>770.94</v>
      </c>
    </row>
    <row r="2333" spans="1:2" x14ac:dyDescent="0.25">
      <c r="A2333" s="1">
        <v>42707</v>
      </c>
      <c r="B2333" s="2">
        <v>764.24</v>
      </c>
    </row>
    <row r="2334" spans="1:2" x14ac:dyDescent="0.25">
      <c r="A2334" s="1">
        <v>42708</v>
      </c>
      <c r="B2334" s="2">
        <v>766.39</v>
      </c>
    </row>
    <row r="2335" spans="1:2" x14ac:dyDescent="0.25">
      <c r="A2335" s="1">
        <v>42709</v>
      </c>
      <c r="B2335" s="2">
        <v>754.34</v>
      </c>
    </row>
    <row r="2336" spans="1:2" x14ac:dyDescent="0.25">
      <c r="A2336" s="1">
        <v>42710</v>
      </c>
      <c r="B2336" s="2">
        <v>758.21</v>
      </c>
    </row>
    <row r="2337" spans="1:2" x14ac:dyDescent="0.25">
      <c r="A2337" s="1">
        <v>42711</v>
      </c>
      <c r="B2337" s="2">
        <v>765.56</v>
      </c>
    </row>
    <row r="2338" spans="1:2" x14ac:dyDescent="0.25">
      <c r="A2338" s="1">
        <v>42712</v>
      </c>
      <c r="B2338" s="2">
        <v>768.49</v>
      </c>
    </row>
    <row r="2339" spans="1:2" x14ac:dyDescent="0.25">
      <c r="A2339" s="1">
        <v>42713</v>
      </c>
      <c r="B2339" s="2">
        <v>770.48</v>
      </c>
    </row>
    <row r="2340" spans="1:2" x14ac:dyDescent="0.25">
      <c r="A2340" s="1">
        <v>42714</v>
      </c>
      <c r="B2340">
        <v>774</v>
      </c>
    </row>
    <row r="2341" spans="1:2" x14ac:dyDescent="0.25">
      <c r="A2341" s="1">
        <v>42715</v>
      </c>
      <c r="B2341" s="2">
        <v>767.91</v>
      </c>
    </row>
    <row r="2342" spans="1:2" x14ac:dyDescent="0.25">
      <c r="A2342" s="1">
        <v>42716</v>
      </c>
      <c r="B2342" s="2">
        <v>778.47</v>
      </c>
    </row>
    <row r="2343" spans="1:2" x14ac:dyDescent="0.25">
      <c r="A2343" s="1">
        <v>42717</v>
      </c>
      <c r="B2343" s="2">
        <v>778.74</v>
      </c>
    </row>
    <row r="2344" spans="1:2" x14ac:dyDescent="0.25">
      <c r="A2344" s="1">
        <v>42718</v>
      </c>
      <c r="B2344" s="2">
        <v>776.5</v>
      </c>
    </row>
    <row r="2345" spans="1:2" x14ac:dyDescent="0.25">
      <c r="A2345" s="1">
        <v>42719</v>
      </c>
      <c r="B2345" s="2">
        <v>775.21</v>
      </c>
    </row>
    <row r="2346" spans="1:2" x14ac:dyDescent="0.25">
      <c r="A2346" s="1">
        <v>42720</v>
      </c>
      <c r="B2346" s="2">
        <v>782.05</v>
      </c>
    </row>
    <row r="2347" spans="1:2" x14ac:dyDescent="0.25">
      <c r="A2347" s="1">
        <v>42721</v>
      </c>
      <c r="B2347" s="2">
        <v>787.17</v>
      </c>
    </row>
    <row r="2348" spans="1:2" x14ac:dyDescent="0.25">
      <c r="A2348" s="1">
        <v>42722</v>
      </c>
      <c r="B2348" s="2">
        <v>789.01</v>
      </c>
    </row>
    <row r="2349" spans="1:2" x14ac:dyDescent="0.25">
      <c r="A2349" s="1">
        <v>42723</v>
      </c>
      <c r="B2349" s="2">
        <v>789.79</v>
      </c>
    </row>
    <row r="2350" spans="1:2" x14ac:dyDescent="0.25">
      <c r="A2350" s="1">
        <v>42724</v>
      </c>
      <c r="B2350" s="2">
        <v>799.1</v>
      </c>
    </row>
    <row r="2351" spans="1:2" x14ac:dyDescent="0.25">
      <c r="A2351" s="1">
        <v>42725</v>
      </c>
      <c r="B2351" s="2">
        <v>829.21</v>
      </c>
    </row>
    <row r="2352" spans="1:2" x14ac:dyDescent="0.25">
      <c r="A2352" s="1">
        <v>42726</v>
      </c>
      <c r="B2352" s="2">
        <v>860.15</v>
      </c>
    </row>
    <row r="2353" spans="1:2" x14ac:dyDescent="0.25">
      <c r="A2353" s="1">
        <v>42727</v>
      </c>
      <c r="B2353" s="2">
        <v>917.17</v>
      </c>
    </row>
    <row r="2354" spans="1:2" x14ac:dyDescent="0.25">
      <c r="A2354" s="1">
        <v>42728</v>
      </c>
      <c r="B2354" s="2">
        <v>891.07</v>
      </c>
    </row>
    <row r="2355" spans="1:2" x14ac:dyDescent="0.25">
      <c r="A2355" s="1">
        <v>42729</v>
      </c>
      <c r="B2355" s="2">
        <v>891.07</v>
      </c>
    </row>
    <row r="2356" spans="1:2" x14ac:dyDescent="0.25">
      <c r="A2356" s="1">
        <v>42730</v>
      </c>
      <c r="B2356" s="2">
        <v>898.38</v>
      </c>
    </row>
    <row r="2357" spans="1:2" x14ac:dyDescent="0.25">
      <c r="A2357" s="1">
        <v>42731</v>
      </c>
      <c r="B2357" s="2">
        <v>925.78</v>
      </c>
    </row>
    <row r="2358" spans="1:2" x14ac:dyDescent="0.25">
      <c r="A2358" s="1">
        <v>42732</v>
      </c>
      <c r="B2358" s="2">
        <v>972.17</v>
      </c>
    </row>
    <row r="2359" spans="1:2" x14ac:dyDescent="0.25">
      <c r="A2359" s="1">
        <v>42733</v>
      </c>
      <c r="B2359" s="2">
        <v>971.08</v>
      </c>
    </row>
    <row r="2360" spans="1:2" x14ac:dyDescent="0.25">
      <c r="A2360" s="1">
        <v>42734</v>
      </c>
      <c r="B2360" s="2">
        <v>959.04</v>
      </c>
    </row>
    <row r="2361" spans="1:2" x14ac:dyDescent="0.25">
      <c r="A2361" s="1">
        <v>42735</v>
      </c>
      <c r="B2361" s="2">
        <v>963.38</v>
      </c>
    </row>
    <row r="2362" spans="1:2" x14ac:dyDescent="0.25">
      <c r="A2362" s="3">
        <v>42736</v>
      </c>
      <c r="B2362" s="4">
        <v>995.44</v>
      </c>
    </row>
    <row r="2363" spans="1:2" x14ac:dyDescent="0.25">
      <c r="A2363" s="1">
        <v>42737</v>
      </c>
      <c r="B2363" s="2">
        <v>1017.05</v>
      </c>
    </row>
    <row r="2364" spans="1:2" x14ac:dyDescent="0.25">
      <c r="A2364" s="1">
        <v>42738</v>
      </c>
      <c r="B2364" s="2">
        <v>1033.3</v>
      </c>
    </row>
    <row r="2365" spans="1:2" x14ac:dyDescent="0.25">
      <c r="A2365" s="1">
        <v>42739</v>
      </c>
      <c r="B2365" s="2">
        <v>1135.4100000000001</v>
      </c>
    </row>
    <row r="2366" spans="1:2" x14ac:dyDescent="0.25">
      <c r="A2366" s="1">
        <v>42740</v>
      </c>
      <c r="B2366" s="2">
        <v>989.35</v>
      </c>
    </row>
    <row r="2367" spans="1:2" x14ac:dyDescent="0.25">
      <c r="A2367" s="1">
        <v>42741</v>
      </c>
      <c r="B2367" s="2">
        <v>886.16</v>
      </c>
    </row>
    <row r="2368" spans="1:2" x14ac:dyDescent="0.25">
      <c r="A2368" s="1">
        <v>42742</v>
      </c>
      <c r="B2368" s="2">
        <v>888.87</v>
      </c>
    </row>
    <row r="2369" spans="1:2" x14ac:dyDescent="0.25">
      <c r="A2369" s="1">
        <v>42743</v>
      </c>
      <c r="B2369" s="2">
        <v>900.86</v>
      </c>
    </row>
    <row r="2370" spans="1:2" x14ac:dyDescent="0.25">
      <c r="A2370" s="1">
        <v>42744</v>
      </c>
      <c r="B2370" s="2">
        <v>899.78</v>
      </c>
    </row>
    <row r="2371" spans="1:2" x14ac:dyDescent="0.25">
      <c r="A2371" s="1">
        <v>42745</v>
      </c>
      <c r="B2371" s="2">
        <v>904.37</v>
      </c>
    </row>
    <row r="2372" spans="1:2" x14ac:dyDescent="0.25">
      <c r="A2372" s="1">
        <v>42746</v>
      </c>
      <c r="B2372" s="2">
        <v>785.43</v>
      </c>
    </row>
    <row r="2373" spans="1:2" x14ac:dyDescent="0.25">
      <c r="A2373" s="1">
        <v>42747</v>
      </c>
      <c r="B2373" s="2">
        <v>810.11</v>
      </c>
    </row>
    <row r="2374" spans="1:2" x14ac:dyDescent="0.25">
      <c r="A2374" s="1">
        <v>42748</v>
      </c>
      <c r="B2374" s="2">
        <v>824.83</v>
      </c>
    </row>
    <row r="2375" spans="1:2" x14ac:dyDescent="0.25">
      <c r="A2375" s="1">
        <v>42749</v>
      </c>
      <c r="B2375" s="2">
        <v>819.63</v>
      </c>
    </row>
    <row r="2376" spans="1:2" x14ac:dyDescent="0.25">
      <c r="A2376" s="1">
        <v>42750</v>
      </c>
      <c r="B2376" s="2">
        <v>821.17</v>
      </c>
    </row>
    <row r="2377" spans="1:2" x14ac:dyDescent="0.25">
      <c r="A2377" s="1">
        <v>42751</v>
      </c>
      <c r="B2377" s="2">
        <v>827.34</v>
      </c>
    </row>
    <row r="2378" spans="1:2" x14ac:dyDescent="0.25">
      <c r="A2378" s="1">
        <v>42752</v>
      </c>
      <c r="B2378" s="2">
        <v>899.66</v>
      </c>
    </row>
    <row r="2379" spans="1:2" x14ac:dyDescent="0.25">
      <c r="A2379" s="1">
        <v>42753</v>
      </c>
      <c r="B2379" s="2">
        <v>872.03</v>
      </c>
    </row>
    <row r="2380" spans="1:2" x14ac:dyDescent="0.25">
      <c r="A2380" s="1">
        <v>42754</v>
      </c>
      <c r="B2380" s="2">
        <v>895.21</v>
      </c>
    </row>
    <row r="2381" spans="1:2" x14ac:dyDescent="0.25">
      <c r="A2381" s="1">
        <v>42755</v>
      </c>
      <c r="B2381" s="2">
        <v>892.91</v>
      </c>
    </row>
    <row r="2382" spans="1:2" x14ac:dyDescent="0.25">
      <c r="A2382" s="1">
        <v>42756</v>
      </c>
      <c r="B2382" s="2">
        <v>919.84</v>
      </c>
    </row>
    <row r="2383" spans="1:2" x14ac:dyDescent="0.25">
      <c r="A2383" s="1">
        <v>42757</v>
      </c>
      <c r="B2383" s="2">
        <v>918.84</v>
      </c>
    </row>
    <row r="2384" spans="1:2" x14ac:dyDescent="0.25">
      <c r="A2384" s="1">
        <v>42758</v>
      </c>
      <c r="B2384" s="2">
        <v>921.46</v>
      </c>
    </row>
    <row r="2385" spans="1:2" x14ac:dyDescent="0.25">
      <c r="A2385" s="1">
        <v>42759</v>
      </c>
      <c r="B2385" s="2">
        <v>893.75</v>
      </c>
    </row>
    <row r="2386" spans="1:2" x14ac:dyDescent="0.25">
      <c r="A2386" s="1">
        <v>42760</v>
      </c>
      <c r="B2386" s="2">
        <v>894.41</v>
      </c>
    </row>
    <row r="2387" spans="1:2" x14ac:dyDescent="0.25">
      <c r="A2387" s="1">
        <v>42761</v>
      </c>
      <c r="B2387" s="2">
        <v>915.56</v>
      </c>
    </row>
    <row r="2388" spans="1:2" x14ac:dyDescent="0.25">
      <c r="A2388" s="1">
        <v>42762</v>
      </c>
      <c r="B2388" s="2">
        <v>918.01</v>
      </c>
    </row>
    <row r="2389" spans="1:2" x14ac:dyDescent="0.25">
      <c r="A2389" s="1">
        <v>42763</v>
      </c>
      <c r="B2389" s="2">
        <v>918.51</v>
      </c>
    </row>
    <row r="2390" spans="1:2" x14ac:dyDescent="0.25">
      <c r="A2390" s="1">
        <v>42764</v>
      </c>
      <c r="B2390" s="2">
        <v>914.55</v>
      </c>
    </row>
    <row r="2391" spans="1:2" x14ac:dyDescent="0.25">
      <c r="A2391" s="1">
        <v>42765</v>
      </c>
      <c r="B2391" s="2">
        <v>920.73</v>
      </c>
    </row>
    <row r="2392" spans="1:2" x14ac:dyDescent="0.25">
      <c r="A2392" s="1">
        <v>42766</v>
      </c>
      <c r="B2392" s="2">
        <v>965.49</v>
      </c>
    </row>
    <row r="2393" spans="1:2" x14ac:dyDescent="0.25">
      <c r="A2393" s="1">
        <v>42767</v>
      </c>
      <c r="B2393" s="2">
        <v>982.43</v>
      </c>
    </row>
    <row r="2394" spans="1:2" x14ac:dyDescent="0.25">
      <c r="A2394" s="1">
        <v>42768</v>
      </c>
      <c r="B2394" s="2">
        <v>1003.97</v>
      </c>
    </row>
    <row r="2395" spans="1:2" x14ac:dyDescent="0.25">
      <c r="A2395" s="1">
        <v>42769</v>
      </c>
      <c r="B2395" s="2">
        <v>1013.02</v>
      </c>
    </row>
    <row r="2396" spans="1:2" x14ac:dyDescent="0.25">
      <c r="A2396" s="1">
        <v>42770</v>
      </c>
      <c r="B2396" s="2">
        <v>1031.8499999999999</v>
      </c>
    </row>
    <row r="2397" spans="1:2" x14ac:dyDescent="0.25">
      <c r="A2397" s="1">
        <v>42771</v>
      </c>
      <c r="B2397" s="2">
        <v>1016.11</v>
      </c>
    </row>
    <row r="2398" spans="1:2" x14ac:dyDescent="0.25">
      <c r="A2398" s="1">
        <v>42772</v>
      </c>
      <c r="B2398" s="2">
        <v>1024.67</v>
      </c>
    </row>
    <row r="2399" spans="1:2" x14ac:dyDescent="0.25">
      <c r="A2399" s="1">
        <v>42773</v>
      </c>
      <c r="B2399" s="2">
        <v>1049.56</v>
      </c>
    </row>
    <row r="2400" spans="1:2" x14ac:dyDescent="0.25">
      <c r="A2400" s="1">
        <v>42774</v>
      </c>
      <c r="B2400" s="2">
        <v>1055.49</v>
      </c>
    </row>
    <row r="2401" spans="1:2" x14ac:dyDescent="0.25">
      <c r="A2401" s="1">
        <v>42775</v>
      </c>
      <c r="B2401" s="2">
        <v>978.96</v>
      </c>
    </row>
    <row r="2402" spans="1:2" x14ac:dyDescent="0.25">
      <c r="A2402" s="1">
        <v>42776</v>
      </c>
      <c r="B2402" s="2">
        <v>997.61</v>
      </c>
    </row>
    <row r="2403" spans="1:2" x14ac:dyDescent="0.25">
      <c r="A2403" s="1">
        <v>42777</v>
      </c>
      <c r="B2403" s="2">
        <v>1008.32</v>
      </c>
    </row>
    <row r="2404" spans="1:2" x14ac:dyDescent="0.25">
      <c r="A2404" s="1">
        <v>42778</v>
      </c>
      <c r="B2404" s="2">
        <v>996.52</v>
      </c>
    </row>
    <row r="2405" spans="1:2" x14ac:dyDescent="0.25">
      <c r="A2405" s="1">
        <v>42779</v>
      </c>
      <c r="B2405" s="2">
        <v>995.36</v>
      </c>
    </row>
    <row r="2406" spans="1:2" x14ac:dyDescent="0.25">
      <c r="A2406" s="1">
        <v>42780</v>
      </c>
      <c r="B2406" s="2">
        <v>1008.34</v>
      </c>
    </row>
    <row r="2407" spans="1:2" x14ac:dyDescent="0.25">
      <c r="A2407" s="1">
        <v>42781</v>
      </c>
      <c r="B2407" s="2">
        <v>1008.19</v>
      </c>
    </row>
    <row r="2408" spans="1:2" x14ac:dyDescent="0.25">
      <c r="A2408" s="1">
        <v>42782</v>
      </c>
      <c r="B2408" s="2">
        <v>1031.93</v>
      </c>
    </row>
    <row r="2409" spans="1:2" x14ac:dyDescent="0.25">
      <c r="A2409" s="1">
        <v>42783</v>
      </c>
      <c r="B2409" s="2">
        <v>1049.4100000000001</v>
      </c>
    </row>
    <row r="2410" spans="1:2" x14ac:dyDescent="0.25">
      <c r="A2410" s="1">
        <v>42784</v>
      </c>
      <c r="B2410" s="2">
        <v>1052.28</v>
      </c>
    </row>
    <row r="2411" spans="1:2" x14ac:dyDescent="0.25">
      <c r="A2411" s="1">
        <v>42785</v>
      </c>
      <c r="B2411" s="2">
        <v>1048.8900000000001</v>
      </c>
    </row>
    <row r="2412" spans="1:2" x14ac:dyDescent="0.25">
      <c r="A2412" s="1">
        <v>42786</v>
      </c>
      <c r="B2412" s="2">
        <v>1077.56</v>
      </c>
    </row>
    <row r="2413" spans="1:2" x14ac:dyDescent="0.25">
      <c r="A2413" s="1">
        <v>42787</v>
      </c>
      <c r="B2413" s="2">
        <v>1119.03</v>
      </c>
    </row>
    <row r="2414" spans="1:2" x14ac:dyDescent="0.25">
      <c r="A2414" s="1">
        <v>42788</v>
      </c>
      <c r="B2414" s="2">
        <v>1120.46</v>
      </c>
    </row>
    <row r="2415" spans="1:2" x14ac:dyDescent="0.25">
      <c r="A2415" s="1">
        <v>42789</v>
      </c>
      <c r="B2415" s="2">
        <v>1171.9100000000001</v>
      </c>
    </row>
    <row r="2416" spans="1:2" x14ac:dyDescent="0.25">
      <c r="A2416" s="1">
        <v>42790</v>
      </c>
      <c r="B2416" s="2">
        <v>1176.49</v>
      </c>
    </row>
    <row r="2417" spans="1:2" x14ac:dyDescent="0.25">
      <c r="A2417" s="1">
        <v>42791</v>
      </c>
      <c r="B2417" s="2">
        <v>1149.05</v>
      </c>
    </row>
    <row r="2418" spans="1:2" x14ac:dyDescent="0.25">
      <c r="A2418" s="1">
        <v>42792</v>
      </c>
      <c r="B2418" s="2">
        <v>1171.58</v>
      </c>
    </row>
    <row r="2419" spans="1:2" x14ac:dyDescent="0.25">
      <c r="A2419" s="1">
        <v>42793</v>
      </c>
      <c r="B2419" s="2">
        <v>1188.83</v>
      </c>
    </row>
    <row r="2420" spans="1:2" x14ac:dyDescent="0.25">
      <c r="A2420" s="1">
        <v>42794</v>
      </c>
      <c r="B2420" s="2">
        <v>1189.27</v>
      </c>
    </row>
    <row r="2421" spans="1:2" x14ac:dyDescent="0.25">
      <c r="A2421" s="1">
        <v>42795</v>
      </c>
      <c r="B2421" s="2">
        <v>1222.6600000000001</v>
      </c>
    </row>
    <row r="2422" spans="1:2" x14ac:dyDescent="0.25">
      <c r="A2422" s="1">
        <v>42796</v>
      </c>
      <c r="B2422" s="2">
        <v>1255.47</v>
      </c>
    </row>
    <row r="2423" spans="1:2" x14ac:dyDescent="0.25">
      <c r="A2423" s="1">
        <v>42797</v>
      </c>
      <c r="B2423" s="2">
        <v>1283.3</v>
      </c>
    </row>
    <row r="2424" spans="1:2" x14ac:dyDescent="0.25">
      <c r="A2424" s="1">
        <v>42798</v>
      </c>
      <c r="B2424" s="2">
        <v>1264.32</v>
      </c>
    </row>
    <row r="2425" spans="1:2" x14ac:dyDescent="0.25">
      <c r="A2425" s="1">
        <v>42799</v>
      </c>
      <c r="B2425" s="2">
        <v>1271.22</v>
      </c>
    </row>
    <row r="2426" spans="1:2" x14ac:dyDescent="0.25">
      <c r="A2426" s="1">
        <v>42800</v>
      </c>
      <c r="B2426" s="2">
        <v>1277.01</v>
      </c>
    </row>
    <row r="2427" spans="1:2" x14ac:dyDescent="0.25">
      <c r="A2427" s="1">
        <v>42801</v>
      </c>
      <c r="B2427" s="2">
        <v>1232.69</v>
      </c>
    </row>
    <row r="2428" spans="1:2" x14ac:dyDescent="0.25">
      <c r="A2428" s="1">
        <v>42802</v>
      </c>
      <c r="B2428" s="2">
        <v>1146.97</v>
      </c>
    </row>
    <row r="2429" spans="1:2" x14ac:dyDescent="0.25">
      <c r="A2429" s="1">
        <v>42803</v>
      </c>
      <c r="B2429" s="2">
        <v>1191.33</v>
      </c>
    </row>
    <row r="2430" spans="1:2" x14ac:dyDescent="0.25">
      <c r="A2430" s="1">
        <v>42804</v>
      </c>
      <c r="B2430" s="2">
        <v>1112.3900000000001</v>
      </c>
    </row>
    <row r="2431" spans="1:2" x14ac:dyDescent="0.25">
      <c r="A2431" s="1">
        <v>42805</v>
      </c>
      <c r="B2431" s="2">
        <v>1179.22</v>
      </c>
    </row>
    <row r="2432" spans="1:2" x14ac:dyDescent="0.25">
      <c r="A2432" s="1">
        <v>42806</v>
      </c>
      <c r="B2432" s="2">
        <v>1225.1099999999999</v>
      </c>
    </row>
    <row r="2433" spans="1:2" x14ac:dyDescent="0.25">
      <c r="A2433" s="1">
        <v>42807</v>
      </c>
      <c r="B2433" s="2">
        <v>1238.19</v>
      </c>
    </row>
    <row r="2434" spans="1:2" x14ac:dyDescent="0.25">
      <c r="A2434" s="1">
        <v>42808</v>
      </c>
      <c r="B2434" s="2">
        <v>1243.1400000000001</v>
      </c>
    </row>
    <row r="2435" spans="1:2" x14ac:dyDescent="0.25">
      <c r="A2435" s="1">
        <v>42809</v>
      </c>
      <c r="B2435" s="2">
        <v>1253.43</v>
      </c>
    </row>
    <row r="2436" spans="1:2" x14ac:dyDescent="0.25">
      <c r="A2436" s="1">
        <v>42810</v>
      </c>
      <c r="B2436" s="2">
        <v>1172.8800000000001</v>
      </c>
    </row>
    <row r="2437" spans="1:2" x14ac:dyDescent="0.25">
      <c r="A2437" s="1">
        <v>42811</v>
      </c>
      <c r="B2437" s="2">
        <v>1071.71</v>
      </c>
    </row>
    <row r="2438" spans="1:2" x14ac:dyDescent="0.25">
      <c r="A2438" s="1">
        <v>42812</v>
      </c>
      <c r="B2438" s="2">
        <v>971.38</v>
      </c>
    </row>
    <row r="2439" spans="1:2" x14ac:dyDescent="0.25">
      <c r="A2439" s="1">
        <v>42813</v>
      </c>
      <c r="B2439" s="2">
        <v>1022.6</v>
      </c>
    </row>
    <row r="2440" spans="1:2" x14ac:dyDescent="0.25">
      <c r="A2440" s="1">
        <v>42814</v>
      </c>
      <c r="B2440" s="2">
        <v>1047.51</v>
      </c>
    </row>
    <row r="2441" spans="1:2" x14ac:dyDescent="0.25">
      <c r="A2441" s="1">
        <v>42815</v>
      </c>
      <c r="B2441" s="2">
        <v>1121.29</v>
      </c>
    </row>
    <row r="2442" spans="1:2" x14ac:dyDescent="0.25">
      <c r="A2442" s="1">
        <v>42816</v>
      </c>
      <c r="B2442" s="2">
        <v>1044.72</v>
      </c>
    </row>
    <row r="2443" spans="1:2" x14ac:dyDescent="0.25">
      <c r="A2443" s="1">
        <v>42817</v>
      </c>
      <c r="B2443" s="2">
        <v>1035.03</v>
      </c>
    </row>
    <row r="2444" spans="1:2" x14ac:dyDescent="0.25">
      <c r="A2444" s="1">
        <v>42818</v>
      </c>
      <c r="B2444" s="2">
        <v>939.7</v>
      </c>
    </row>
    <row r="2445" spans="1:2" x14ac:dyDescent="0.25">
      <c r="A2445" s="1">
        <v>42819</v>
      </c>
      <c r="B2445" s="2">
        <v>966.3</v>
      </c>
    </row>
    <row r="2446" spans="1:2" x14ac:dyDescent="0.25">
      <c r="A2446" s="1">
        <v>42820</v>
      </c>
      <c r="B2446" s="2">
        <v>969.44</v>
      </c>
    </row>
    <row r="2447" spans="1:2" x14ac:dyDescent="0.25">
      <c r="A2447" s="1">
        <v>42821</v>
      </c>
      <c r="B2447" s="2">
        <v>1045.1400000000001</v>
      </c>
    </row>
    <row r="2448" spans="1:2" x14ac:dyDescent="0.25">
      <c r="A2448" s="1">
        <v>42822</v>
      </c>
      <c r="B2448" s="2">
        <v>1044.42</v>
      </c>
    </row>
    <row r="2449" spans="1:2" x14ac:dyDescent="0.25">
      <c r="A2449" s="1">
        <v>42823</v>
      </c>
      <c r="B2449" s="2">
        <v>1041.9000000000001</v>
      </c>
    </row>
    <row r="2450" spans="1:2" x14ac:dyDescent="0.25">
      <c r="A2450" s="1">
        <v>42824</v>
      </c>
      <c r="B2450" s="2">
        <v>1037.9100000000001</v>
      </c>
    </row>
    <row r="2451" spans="1:2" x14ac:dyDescent="0.25">
      <c r="A2451" s="1">
        <v>42825</v>
      </c>
      <c r="B2451" s="2">
        <v>1079.1099999999999</v>
      </c>
    </row>
    <row r="2452" spans="1:2" x14ac:dyDescent="0.25">
      <c r="A2452" s="1">
        <v>42826</v>
      </c>
      <c r="B2452" s="2">
        <v>1086.1199999999999</v>
      </c>
    </row>
    <row r="2453" spans="1:2" x14ac:dyDescent="0.25">
      <c r="A2453" s="1">
        <v>42827</v>
      </c>
      <c r="B2453" s="2">
        <v>1097.4000000000001</v>
      </c>
    </row>
    <row r="2454" spans="1:2" x14ac:dyDescent="0.25">
      <c r="A2454" s="1">
        <v>42828</v>
      </c>
      <c r="B2454" s="2">
        <v>1147.56</v>
      </c>
    </row>
    <row r="2455" spans="1:2" x14ac:dyDescent="0.25">
      <c r="A2455" s="1">
        <v>42829</v>
      </c>
      <c r="B2455" s="2">
        <v>1141.77</v>
      </c>
    </row>
    <row r="2456" spans="1:2" x14ac:dyDescent="0.25">
      <c r="A2456" s="1">
        <v>42830</v>
      </c>
      <c r="B2456" s="2">
        <v>1129.8699999999999</v>
      </c>
    </row>
    <row r="2457" spans="1:2" x14ac:dyDescent="0.25">
      <c r="A2457" s="1">
        <v>42831</v>
      </c>
      <c r="B2457" s="2">
        <v>1188.7</v>
      </c>
    </row>
    <row r="2458" spans="1:2" x14ac:dyDescent="0.25">
      <c r="A2458" s="1">
        <v>42832</v>
      </c>
      <c r="B2458" s="2">
        <v>1190.49</v>
      </c>
    </row>
    <row r="2459" spans="1:2" x14ac:dyDescent="0.25">
      <c r="A2459" s="1">
        <v>42833</v>
      </c>
      <c r="B2459" s="2">
        <v>1180.78</v>
      </c>
    </row>
    <row r="2460" spans="1:2" x14ac:dyDescent="0.25">
      <c r="A2460" s="1">
        <v>42834</v>
      </c>
      <c r="B2460" s="2">
        <v>1204.3399999999999</v>
      </c>
    </row>
    <row r="2461" spans="1:2" x14ac:dyDescent="0.25">
      <c r="A2461" s="1">
        <v>42835</v>
      </c>
      <c r="B2461" s="2">
        <v>1206.71</v>
      </c>
    </row>
    <row r="2462" spans="1:2" x14ac:dyDescent="0.25">
      <c r="A2462" s="1">
        <v>42836</v>
      </c>
      <c r="B2462" s="2">
        <v>1220.74</v>
      </c>
    </row>
    <row r="2463" spans="1:2" x14ac:dyDescent="0.25">
      <c r="A2463" s="1">
        <v>42837</v>
      </c>
      <c r="B2463" s="2">
        <v>1212.53</v>
      </c>
    </row>
    <row r="2464" spans="1:2" x14ac:dyDescent="0.25">
      <c r="A2464" s="1">
        <v>42838</v>
      </c>
      <c r="B2464" s="2">
        <v>1176.2</v>
      </c>
    </row>
    <row r="2465" spans="1:2" x14ac:dyDescent="0.25">
      <c r="A2465" s="1">
        <v>42839</v>
      </c>
      <c r="B2465" s="2">
        <v>1177.33</v>
      </c>
    </row>
    <row r="2466" spans="1:2" x14ac:dyDescent="0.25">
      <c r="A2466" s="1">
        <v>42840</v>
      </c>
      <c r="B2466" s="2">
        <v>1176.99</v>
      </c>
    </row>
    <row r="2467" spans="1:2" x14ac:dyDescent="0.25">
      <c r="A2467" s="1">
        <v>42841</v>
      </c>
      <c r="B2467" s="2">
        <v>1176.8</v>
      </c>
    </row>
    <row r="2468" spans="1:2" x14ac:dyDescent="0.25">
      <c r="A2468" s="1">
        <v>42842</v>
      </c>
      <c r="B2468" s="2">
        <v>1194.01</v>
      </c>
    </row>
    <row r="2469" spans="1:2" x14ac:dyDescent="0.25">
      <c r="A2469" s="1">
        <v>42843</v>
      </c>
      <c r="B2469" s="2">
        <v>1206.0899999999999</v>
      </c>
    </row>
    <row r="2470" spans="1:2" x14ac:dyDescent="0.25">
      <c r="A2470" s="1">
        <v>42844</v>
      </c>
      <c r="B2470" s="2">
        <v>1215.2</v>
      </c>
    </row>
    <row r="2471" spans="1:2" x14ac:dyDescent="0.25">
      <c r="A2471" s="1">
        <v>42845</v>
      </c>
      <c r="B2471" s="2">
        <v>1238.0899999999999</v>
      </c>
    </row>
    <row r="2472" spans="1:2" x14ac:dyDescent="0.25">
      <c r="A2472" s="1">
        <v>42846</v>
      </c>
      <c r="B2472" s="2">
        <v>1249.6400000000001</v>
      </c>
    </row>
    <row r="2473" spans="1:2" x14ac:dyDescent="0.25">
      <c r="A2473" s="1">
        <v>42847</v>
      </c>
      <c r="B2473" s="2">
        <v>1240.8900000000001</v>
      </c>
    </row>
    <row r="2474" spans="1:2" x14ac:dyDescent="0.25">
      <c r="A2474" s="1">
        <v>42848</v>
      </c>
      <c r="B2474" s="2">
        <v>1249.1400000000001</v>
      </c>
    </row>
    <row r="2475" spans="1:2" x14ac:dyDescent="0.25">
      <c r="A2475" s="1">
        <v>42849</v>
      </c>
      <c r="B2475" s="2">
        <v>1248.18</v>
      </c>
    </row>
    <row r="2476" spans="1:2" x14ac:dyDescent="0.25">
      <c r="A2476" s="1">
        <v>42850</v>
      </c>
      <c r="B2476" s="2">
        <v>1264.31</v>
      </c>
    </row>
    <row r="2477" spans="1:2" x14ac:dyDescent="0.25">
      <c r="A2477" s="1">
        <v>42851</v>
      </c>
      <c r="B2477" s="2">
        <v>1286.6300000000001</v>
      </c>
    </row>
    <row r="2478" spans="1:2" x14ac:dyDescent="0.25">
      <c r="A2478" s="1">
        <v>42852</v>
      </c>
      <c r="B2478" s="2">
        <v>1332.91</v>
      </c>
    </row>
    <row r="2479" spans="1:2" x14ac:dyDescent="0.25">
      <c r="A2479" s="1">
        <v>42853</v>
      </c>
      <c r="B2479" s="2">
        <v>1329.62</v>
      </c>
    </row>
    <row r="2480" spans="1:2" x14ac:dyDescent="0.25">
      <c r="A2480" s="1">
        <v>42854</v>
      </c>
      <c r="B2480" s="2">
        <v>1336.28</v>
      </c>
    </row>
    <row r="2481" spans="1:2" x14ac:dyDescent="0.25">
      <c r="A2481" s="1">
        <v>42855</v>
      </c>
      <c r="B2481" s="2">
        <v>1351.91</v>
      </c>
    </row>
    <row r="2482" spans="1:2" x14ac:dyDescent="0.25">
      <c r="A2482" s="1">
        <v>42856</v>
      </c>
      <c r="B2482" s="2">
        <v>1415.81</v>
      </c>
    </row>
    <row r="2483" spans="1:2" x14ac:dyDescent="0.25">
      <c r="A2483" s="1">
        <v>42857</v>
      </c>
      <c r="B2483" s="2">
        <v>1445.93</v>
      </c>
    </row>
    <row r="2484" spans="1:2" x14ac:dyDescent="0.25">
      <c r="A2484" s="1">
        <v>42858</v>
      </c>
      <c r="B2484" s="2">
        <v>1485.55</v>
      </c>
    </row>
    <row r="2485" spans="1:2" x14ac:dyDescent="0.25">
      <c r="A2485" s="1">
        <v>42859</v>
      </c>
      <c r="B2485" s="2">
        <v>1516.76</v>
      </c>
    </row>
    <row r="2486" spans="1:2" x14ac:dyDescent="0.25">
      <c r="A2486" s="1">
        <v>42860</v>
      </c>
      <c r="B2486" s="2">
        <v>1507.77</v>
      </c>
    </row>
    <row r="2487" spans="1:2" x14ac:dyDescent="0.25">
      <c r="A2487" s="1">
        <v>42861</v>
      </c>
      <c r="B2487" s="2">
        <v>1545.29</v>
      </c>
    </row>
    <row r="2488" spans="1:2" x14ac:dyDescent="0.25">
      <c r="A2488" s="1">
        <v>42862</v>
      </c>
      <c r="B2488" s="2">
        <v>1554.45</v>
      </c>
    </row>
    <row r="2489" spans="1:2" x14ac:dyDescent="0.25">
      <c r="A2489" s="1">
        <v>42863</v>
      </c>
      <c r="B2489" s="2">
        <v>1664.47</v>
      </c>
    </row>
    <row r="2490" spans="1:2" x14ac:dyDescent="0.25">
      <c r="A2490" s="1">
        <v>42864</v>
      </c>
      <c r="B2490" s="2">
        <v>1697.5</v>
      </c>
    </row>
    <row r="2491" spans="1:2" x14ac:dyDescent="0.25">
      <c r="A2491" s="1">
        <v>42865</v>
      </c>
      <c r="B2491" s="2">
        <v>1752.31</v>
      </c>
    </row>
    <row r="2492" spans="1:2" x14ac:dyDescent="0.25">
      <c r="A2492" s="1">
        <v>42866</v>
      </c>
      <c r="B2492" s="2">
        <v>1819.29</v>
      </c>
    </row>
    <row r="2493" spans="1:2" x14ac:dyDescent="0.25">
      <c r="A2493" s="1">
        <v>42867</v>
      </c>
      <c r="B2493" s="2">
        <v>1686.39</v>
      </c>
    </row>
    <row r="2494" spans="1:2" x14ac:dyDescent="0.25">
      <c r="A2494" s="1">
        <v>42868</v>
      </c>
      <c r="B2494" s="2">
        <v>1763.74</v>
      </c>
    </row>
    <row r="2495" spans="1:2" x14ac:dyDescent="0.25">
      <c r="A2495" s="1">
        <v>42869</v>
      </c>
      <c r="B2495" s="2">
        <v>1772.55</v>
      </c>
    </row>
    <row r="2496" spans="1:2" x14ac:dyDescent="0.25">
      <c r="A2496" s="1">
        <v>42870</v>
      </c>
      <c r="B2496" s="2">
        <v>1708.92</v>
      </c>
    </row>
    <row r="2497" spans="1:2" x14ac:dyDescent="0.25">
      <c r="A2497" s="1">
        <v>42871</v>
      </c>
      <c r="B2497" s="2">
        <v>1729.34</v>
      </c>
    </row>
    <row r="2498" spans="1:2" x14ac:dyDescent="0.25">
      <c r="A2498" s="1">
        <v>42872</v>
      </c>
      <c r="B2498" s="2">
        <v>1801.3</v>
      </c>
    </row>
    <row r="2499" spans="1:2" x14ac:dyDescent="0.25">
      <c r="A2499" s="1">
        <v>42873</v>
      </c>
      <c r="B2499" s="2">
        <v>1880.99</v>
      </c>
    </row>
    <row r="2500" spans="1:2" x14ac:dyDescent="0.25">
      <c r="A2500" s="1">
        <v>42874</v>
      </c>
      <c r="B2500">
        <v>1962</v>
      </c>
    </row>
    <row r="2501" spans="1:2" x14ac:dyDescent="0.25">
      <c r="A2501" s="1">
        <v>42875</v>
      </c>
      <c r="B2501" s="2">
        <v>2040.18</v>
      </c>
    </row>
    <row r="2502" spans="1:2" x14ac:dyDescent="0.25">
      <c r="A2502" s="1">
        <v>42876</v>
      </c>
      <c r="B2502" s="2">
        <v>2044.19</v>
      </c>
    </row>
    <row r="2503" spans="1:2" x14ac:dyDescent="0.25">
      <c r="A2503" s="1">
        <v>42877</v>
      </c>
      <c r="B2503" s="2">
        <v>2124.41</v>
      </c>
    </row>
    <row r="2504" spans="1:2" x14ac:dyDescent="0.25">
      <c r="A2504" s="1">
        <v>42878</v>
      </c>
      <c r="B2504" s="2">
        <v>2272.58</v>
      </c>
    </row>
    <row r="2505" spans="1:2" x14ac:dyDescent="0.25">
      <c r="A2505" s="1">
        <v>42879</v>
      </c>
      <c r="B2505" s="2">
        <v>2445.2800000000002</v>
      </c>
    </row>
    <row r="2506" spans="1:2" x14ac:dyDescent="0.25">
      <c r="A2506" s="1">
        <v>42880</v>
      </c>
      <c r="B2506" s="2">
        <v>2307.2199999999998</v>
      </c>
    </row>
    <row r="2507" spans="1:2" x14ac:dyDescent="0.25">
      <c r="A2507" s="1">
        <v>42881</v>
      </c>
      <c r="B2507" s="2">
        <v>2244.89</v>
      </c>
    </row>
    <row r="2508" spans="1:2" x14ac:dyDescent="0.25">
      <c r="A2508" s="1">
        <v>42882</v>
      </c>
      <c r="B2508" s="2">
        <v>2052.4299999999998</v>
      </c>
    </row>
    <row r="2509" spans="1:2" x14ac:dyDescent="0.25">
      <c r="A2509" s="1">
        <v>42883</v>
      </c>
      <c r="B2509" s="2">
        <v>2189.02</v>
      </c>
    </row>
    <row r="2510" spans="1:2" x14ac:dyDescent="0.25">
      <c r="A2510" s="1">
        <v>42884</v>
      </c>
      <c r="B2510" s="2">
        <v>2278.21</v>
      </c>
    </row>
    <row r="2511" spans="1:2" x14ac:dyDescent="0.25">
      <c r="A2511" s="1">
        <v>42885</v>
      </c>
      <c r="B2511" s="2">
        <v>2192.5500000000002</v>
      </c>
    </row>
    <row r="2512" spans="1:2" x14ac:dyDescent="0.25">
      <c r="A2512" s="1">
        <v>42886</v>
      </c>
      <c r="B2512" s="2">
        <v>2303.34</v>
      </c>
    </row>
    <row r="2513" spans="1:2" x14ac:dyDescent="0.25">
      <c r="A2513" s="1">
        <v>42887</v>
      </c>
      <c r="B2513" s="2">
        <v>2412.65</v>
      </c>
    </row>
    <row r="2514" spans="1:2" x14ac:dyDescent="0.25">
      <c r="A2514" s="1">
        <v>42888</v>
      </c>
      <c r="B2514" s="2">
        <v>2492.6</v>
      </c>
    </row>
    <row r="2515" spans="1:2" x14ac:dyDescent="0.25">
      <c r="A2515" s="1">
        <v>42889</v>
      </c>
      <c r="B2515" s="2">
        <v>2545.4299999999998</v>
      </c>
    </row>
    <row r="2516" spans="1:2" x14ac:dyDescent="0.25">
      <c r="A2516" s="1">
        <v>42890</v>
      </c>
      <c r="B2516" s="2">
        <v>2524.06</v>
      </c>
    </row>
    <row r="2517" spans="1:2" x14ac:dyDescent="0.25">
      <c r="A2517" s="1">
        <v>42891</v>
      </c>
      <c r="B2517" s="2">
        <v>2704.96</v>
      </c>
    </row>
    <row r="2518" spans="1:2" x14ac:dyDescent="0.25">
      <c r="A2518" s="1">
        <v>42892</v>
      </c>
      <c r="B2518" s="2">
        <v>2870.5</v>
      </c>
    </row>
    <row r="2519" spans="1:2" x14ac:dyDescent="0.25">
      <c r="A2519" s="1">
        <v>42893</v>
      </c>
      <c r="B2519" s="2">
        <v>2691.51</v>
      </c>
    </row>
    <row r="2520" spans="1:2" x14ac:dyDescent="0.25">
      <c r="A2520" s="1">
        <v>42894</v>
      </c>
      <c r="B2520" s="2">
        <v>2798.78</v>
      </c>
    </row>
    <row r="2521" spans="1:2" x14ac:dyDescent="0.25">
      <c r="A2521" s="1">
        <v>42895</v>
      </c>
      <c r="B2521" s="2">
        <v>2811.43</v>
      </c>
    </row>
    <row r="2522" spans="1:2" x14ac:dyDescent="0.25">
      <c r="A2522" s="1">
        <v>42896</v>
      </c>
      <c r="B2522" s="2">
        <v>2900.25</v>
      </c>
    </row>
    <row r="2523" spans="1:2" x14ac:dyDescent="0.25">
      <c r="A2523" s="1">
        <v>42897</v>
      </c>
      <c r="B2523" s="2">
        <v>2973.45</v>
      </c>
    </row>
    <row r="2524" spans="1:2" x14ac:dyDescent="0.25">
      <c r="A2524" s="1">
        <v>42898</v>
      </c>
      <c r="B2524" s="2">
        <v>2656.77</v>
      </c>
    </row>
    <row r="2525" spans="1:2" x14ac:dyDescent="0.25">
      <c r="A2525" s="1">
        <v>42899</v>
      </c>
      <c r="B2525" s="2">
        <v>2712.99</v>
      </c>
    </row>
    <row r="2526" spans="1:2" x14ac:dyDescent="0.25">
      <c r="A2526" s="1">
        <v>42900</v>
      </c>
      <c r="B2526" s="2">
        <v>2467.27</v>
      </c>
    </row>
    <row r="2527" spans="1:2" x14ac:dyDescent="0.25">
      <c r="A2527" s="1">
        <v>42901</v>
      </c>
      <c r="B2527" s="2">
        <v>2442.46</v>
      </c>
    </row>
    <row r="2528" spans="1:2" x14ac:dyDescent="0.25">
      <c r="A2528" s="1">
        <v>42902</v>
      </c>
      <c r="B2528" s="2">
        <v>2508.58</v>
      </c>
    </row>
    <row r="2529" spans="1:2" x14ac:dyDescent="0.25">
      <c r="A2529" s="1">
        <v>42903</v>
      </c>
      <c r="B2529" s="2">
        <v>2655.1</v>
      </c>
    </row>
    <row r="2530" spans="1:2" x14ac:dyDescent="0.25">
      <c r="A2530" s="1">
        <v>42904</v>
      </c>
      <c r="B2530" s="2">
        <v>2539.56</v>
      </c>
    </row>
    <row r="2531" spans="1:2" x14ac:dyDescent="0.25">
      <c r="A2531" s="1">
        <v>42905</v>
      </c>
      <c r="B2531" s="2">
        <v>2616.8200000000002</v>
      </c>
    </row>
    <row r="2532" spans="1:2" x14ac:dyDescent="0.25">
      <c r="A2532" s="1">
        <v>42906</v>
      </c>
      <c r="B2532" s="2">
        <v>2754.38</v>
      </c>
    </row>
    <row r="2533" spans="1:2" x14ac:dyDescent="0.25">
      <c r="A2533" s="1">
        <v>42907</v>
      </c>
      <c r="B2533" s="2">
        <v>2677.62</v>
      </c>
    </row>
    <row r="2534" spans="1:2" x14ac:dyDescent="0.25">
      <c r="A2534" s="1">
        <v>42908</v>
      </c>
      <c r="B2534" s="2">
        <v>2722.84</v>
      </c>
    </row>
    <row r="2535" spans="1:2" x14ac:dyDescent="0.25">
      <c r="A2535" s="1">
        <v>42909</v>
      </c>
      <c r="B2535" s="2">
        <v>2710.37</v>
      </c>
    </row>
    <row r="2536" spans="1:2" x14ac:dyDescent="0.25">
      <c r="A2536" s="1">
        <v>42910</v>
      </c>
      <c r="B2536" s="2">
        <v>2590.0500000000002</v>
      </c>
    </row>
    <row r="2537" spans="1:2" x14ac:dyDescent="0.25">
      <c r="A2537" s="1">
        <v>42911</v>
      </c>
      <c r="B2537" s="2">
        <v>2541.62</v>
      </c>
    </row>
    <row r="2538" spans="1:2" x14ac:dyDescent="0.25">
      <c r="A2538" s="1">
        <v>42912</v>
      </c>
      <c r="B2538" s="2">
        <v>2446.0500000000002</v>
      </c>
    </row>
    <row r="2539" spans="1:2" x14ac:dyDescent="0.25">
      <c r="A2539" s="1">
        <v>42913</v>
      </c>
      <c r="B2539" s="2">
        <v>2583.75</v>
      </c>
    </row>
    <row r="2540" spans="1:2" x14ac:dyDescent="0.25">
      <c r="A2540" s="1">
        <v>42914</v>
      </c>
      <c r="B2540" s="2">
        <v>2577.7399999999998</v>
      </c>
    </row>
    <row r="2541" spans="1:2" x14ac:dyDescent="0.25">
      <c r="A2541" s="1">
        <v>42915</v>
      </c>
      <c r="B2541" s="2">
        <v>2558.37</v>
      </c>
    </row>
    <row r="2542" spans="1:2" x14ac:dyDescent="0.25">
      <c r="A2542" s="1">
        <v>42916</v>
      </c>
      <c r="B2542" s="2">
        <v>2480.61</v>
      </c>
    </row>
    <row r="2543" spans="1:2" x14ac:dyDescent="0.25">
      <c r="A2543" s="1">
        <v>42917</v>
      </c>
      <c r="B2543" s="2">
        <v>2424.61</v>
      </c>
    </row>
    <row r="2544" spans="1:2" x14ac:dyDescent="0.25">
      <c r="A2544" s="1">
        <v>42918</v>
      </c>
      <c r="B2544" s="2">
        <v>2536.46</v>
      </c>
    </row>
    <row r="2545" spans="1:2" x14ac:dyDescent="0.25">
      <c r="A2545" s="1">
        <v>42919</v>
      </c>
      <c r="B2545" s="2">
        <v>2572.4699999999998</v>
      </c>
    </row>
    <row r="2546" spans="1:2" x14ac:dyDescent="0.25">
      <c r="A2546" s="1">
        <v>42920</v>
      </c>
      <c r="B2546" s="2">
        <v>2617.3200000000002</v>
      </c>
    </row>
    <row r="2547" spans="1:2" x14ac:dyDescent="0.25">
      <c r="A2547" s="1">
        <v>42921</v>
      </c>
      <c r="B2547" s="2">
        <v>2627.86</v>
      </c>
    </row>
    <row r="2548" spans="1:2" x14ac:dyDescent="0.25">
      <c r="A2548" s="1">
        <v>42922</v>
      </c>
      <c r="B2548" s="2">
        <v>2614.2399999999998</v>
      </c>
    </row>
    <row r="2549" spans="1:2" x14ac:dyDescent="0.25">
      <c r="A2549" s="1">
        <v>42923</v>
      </c>
      <c r="B2549" s="2">
        <v>2513.88</v>
      </c>
    </row>
    <row r="2550" spans="1:2" x14ac:dyDescent="0.25">
      <c r="A2550" s="1">
        <v>42924</v>
      </c>
      <c r="B2550" s="2">
        <v>2564.86</v>
      </c>
    </row>
    <row r="2551" spans="1:2" x14ac:dyDescent="0.25">
      <c r="A2551" s="1">
        <v>42925</v>
      </c>
      <c r="B2551" s="2">
        <v>2511.4299999999998</v>
      </c>
    </row>
    <row r="2552" spans="1:2" x14ac:dyDescent="0.25">
      <c r="A2552" s="1">
        <v>42926</v>
      </c>
      <c r="B2552" s="2">
        <v>2344.02</v>
      </c>
    </row>
    <row r="2553" spans="1:2" x14ac:dyDescent="0.25">
      <c r="A2553" s="1">
        <v>42927</v>
      </c>
      <c r="B2553" s="2">
        <v>2324.29</v>
      </c>
    </row>
    <row r="2554" spans="1:2" x14ac:dyDescent="0.25">
      <c r="A2554" s="1">
        <v>42928</v>
      </c>
      <c r="B2554" s="2">
        <v>2403.09</v>
      </c>
    </row>
    <row r="2555" spans="1:2" x14ac:dyDescent="0.25">
      <c r="A2555" s="1">
        <v>42929</v>
      </c>
      <c r="B2555" s="2">
        <v>2362.44</v>
      </c>
    </row>
    <row r="2556" spans="1:2" x14ac:dyDescent="0.25">
      <c r="A2556" s="1">
        <v>42930</v>
      </c>
      <c r="B2556" s="2">
        <v>2234.17</v>
      </c>
    </row>
    <row r="2557" spans="1:2" x14ac:dyDescent="0.25">
      <c r="A2557" s="1">
        <v>42931</v>
      </c>
      <c r="B2557" s="2">
        <v>1975.08</v>
      </c>
    </row>
    <row r="2558" spans="1:2" x14ac:dyDescent="0.25">
      <c r="A2558" s="1">
        <v>42932</v>
      </c>
      <c r="B2558" s="2">
        <v>1914.09</v>
      </c>
    </row>
    <row r="2559" spans="1:2" x14ac:dyDescent="0.25">
      <c r="A2559" s="1">
        <v>42933</v>
      </c>
      <c r="B2559" s="2">
        <v>2233.39</v>
      </c>
    </row>
    <row r="2560" spans="1:2" x14ac:dyDescent="0.25">
      <c r="A2560" s="1">
        <v>42934</v>
      </c>
      <c r="B2560" s="2">
        <v>2320.23</v>
      </c>
    </row>
    <row r="2561" spans="1:2" x14ac:dyDescent="0.25">
      <c r="A2561" s="1">
        <v>42935</v>
      </c>
      <c r="B2561" s="2">
        <v>2282.58</v>
      </c>
    </row>
    <row r="2562" spans="1:2" x14ac:dyDescent="0.25">
      <c r="A2562" s="1">
        <v>42936</v>
      </c>
      <c r="B2562" s="2">
        <v>2866.02</v>
      </c>
    </row>
    <row r="2563" spans="1:2" x14ac:dyDescent="0.25">
      <c r="A2563" s="1">
        <v>42937</v>
      </c>
      <c r="B2563" s="2">
        <v>2675.08</v>
      </c>
    </row>
    <row r="2564" spans="1:2" x14ac:dyDescent="0.25">
      <c r="A2564" s="1">
        <v>42938</v>
      </c>
      <c r="B2564" s="2">
        <v>2836.53</v>
      </c>
    </row>
    <row r="2565" spans="1:2" x14ac:dyDescent="0.25">
      <c r="A2565" s="1">
        <v>42939</v>
      </c>
      <c r="B2565" s="2">
        <v>2756.61</v>
      </c>
    </row>
    <row r="2566" spans="1:2" x14ac:dyDescent="0.25">
      <c r="A2566" s="1">
        <v>42940</v>
      </c>
      <c r="B2566" s="2">
        <v>2763.42</v>
      </c>
    </row>
    <row r="2567" spans="1:2" x14ac:dyDescent="0.25">
      <c r="A2567" s="1">
        <v>42941</v>
      </c>
      <c r="B2567" s="2">
        <v>2582.58</v>
      </c>
    </row>
    <row r="2568" spans="1:2" x14ac:dyDescent="0.25">
      <c r="A2568" s="1">
        <v>42942</v>
      </c>
      <c r="B2568" s="2">
        <v>2559.21</v>
      </c>
    </row>
    <row r="2569" spans="1:2" x14ac:dyDescent="0.25">
      <c r="A2569" s="1">
        <v>42943</v>
      </c>
      <c r="B2569" s="2">
        <v>2691.88</v>
      </c>
    </row>
    <row r="2570" spans="1:2" x14ac:dyDescent="0.25">
      <c r="A2570" s="1">
        <v>42944</v>
      </c>
      <c r="B2570" s="2">
        <v>2806.75</v>
      </c>
    </row>
    <row r="2571" spans="1:2" x14ac:dyDescent="0.25">
      <c r="A2571" s="1">
        <v>42945</v>
      </c>
      <c r="B2571" s="2">
        <v>2733.5</v>
      </c>
    </row>
    <row r="2572" spans="1:2" x14ac:dyDescent="0.25">
      <c r="A2572" s="1">
        <v>42946</v>
      </c>
      <c r="B2572" s="2">
        <v>2766.49</v>
      </c>
    </row>
    <row r="2573" spans="1:2" x14ac:dyDescent="0.25">
      <c r="A2573" s="1">
        <v>42947</v>
      </c>
      <c r="B2573" s="2">
        <v>2883.27</v>
      </c>
    </row>
    <row r="2574" spans="1:2" x14ac:dyDescent="0.25">
      <c r="A2574" s="1">
        <v>42948</v>
      </c>
      <c r="B2574" s="2">
        <v>2746.99</v>
      </c>
    </row>
    <row r="2575" spans="1:2" x14ac:dyDescent="0.25">
      <c r="A2575" s="1">
        <v>42949</v>
      </c>
      <c r="B2575" s="2">
        <v>2720.53</v>
      </c>
    </row>
    <row r="2576" spans="1:2" x14ac:dyDescent="0.25">
      <c r="A2576" s="1">
        <v>42950</v>
      </c>
      <c r="B2576" s="2">
        <v>2809.99</v>
      </c>
    </row>
    <row r="2577" spans="1:2" x14ac:dyDescent="0.25">
      <c r="A2577" s="1">
        <v>42951</v>
      </c>
      <c r="B2577" s="2">
        <v>2878.49</v>
      </c>
    </row>
    <row r="2578" spans="1:2" x14ac:dyDescent="0.25">
      <c r="A2578" s="1">
        <v>42952</v>
      </c>
      <c r="B2578" s="2">
        <v>3262.8</v>
      </c>
    </row>
    <row r="2579" spans="1:2" x14ac:dyDescent="0.25">
      <c r="A2579" s="1">
        <v>42953</v>
      </c>
      <c r="B2579" s="2">
        <v>3232.03</v>
      </c>
    </row>
    <row r="2580" spans="1:2" x14ac:dyDescent="0.25">
      <c r="A2580" s="1">
        <v>42954</v>
      </c>
      <c r="B2580" s="2">
        <v>3401.91</v>
      </c>
    </row>
    <row r="2581" spans="1:2" x14ac:dyDescent="0.25">
      <c r="A2581" s="1">
        <v>42955</v>
      </c>
      <c r="B2581" s="2">
        <v>3429.38</v>
      </c>
    </row>
    <row r="2582" spans="1:2" x14ac:dyDescent="0.25">
      <c r="A2582" s="1">
        <v>42956</v>
      </c>
      <c r="B2582" s="2">
        <v>3348.79</v>
      </c>
    </row>
    <row r="2583" spans="1:2" x14ac:dyDescent="0.25">
      <c r="A2583" s="1">
        <v>42957</v>
      </c>
      <c r="B2583" s="2">
        <v>3425.67</v>
      </c>
    </row>
    <row r="2584" spans="1:2" x14ac:dyDescent="0.25">
      <c r="A2584" s="1">
        <v>42958</v>
      </c>
      <c r="B2584" s="2">
        <v>3654.37</v>
      </c>
    </row>
    <row r="2585" spans="1:2" x14ac:dyDescent="0.25">
      <c r="A2585" s="1">
        <v>42959</v>
      </c>
      <c r="B2585" s="2">
        <v>3871.62</v>
      </c>
    </row>
    <row r="2586" spans="1:2" x14ac:dyDescent="0.25">
      <c r="A2586" s="1">
        <v>42960</v>
      </c>
      <c r="B2586" s="2">
        <v>4062.6</v>
      </c>
    </row>
    <row r="2587" spans="1:2" x14ac:dyDescent="0.25">
      <c r="A2587" s="1">
        <v>42961</v>
      </c>
      <c r="B2587" s="2">
        <v>4327.9399999999996</v>
      </c>
    </row>
    <row r="2588" spans="1:2" x14ac:dyDescent="0.25">
      <c r="A2588" s="1">
        <v>42962</v>
      </c>
      <c r="B2588" s="2">
        <v>4161.66</v>
      </c>
    </row>
    <row r="2589" spans="1:2" x14ac:dyDescent="0.25">
      <c r="A2589" s="1">
        <v>42963</v>
      </c>
      <c r="B2589" s="2">
        <v>4387.3999999999996</v>
      </c>
    </row>
    <row r="2590" spans="1:2" x14ac:dyDescent="0.25">
      <c r="A2590" s="1">
        <v>42964</v>
      </c>
      <c r="B2590" s="2">
        <v>4278.92</v>
      </c>
    </row>
    <row r="2591" spans="1:2" x14ac:dyDescent="0.25">
      <c r="A2591" s="1">
        <v>42965</v>
      </c>
      <c r="B2591" s="2">
        <v>4105.37</v>
      </c>
    </row>
    <row r="2592" spans="1:2" x14ac:dyDescent="0.25">
      <c r="A2592" s="1">
        <v>42966</v>
      </c>
      <c r="B2592" s="2">
        <v>4150.45</v>
      </c>
    </row>
    <row r="2593" spans="1:2" x14ac:dyDescent="0.25">
      <c r="A2593" s="1">
        <v>42967</v>
      </c>
      <c r="B2593" s="2">
        <v>4066.6</v>
      </c>
    </row>
    <row r="2594" spans="1:2" x14ac:dyDescent="0.25">
      <c r="A2594" s="1">
        <v>42968</v>
      </c>
      <c r="B2594" s="2">
        <v>4005.1</v>
      </c>
    </row>
    <row r="2595" spans="1:2" x14ac:dyDescent="0.25">
      <c r="A2595" s="1">
        <v>42969</v>
      </c>
      <c r="B2595" s="2">
        <v>4089.7</v>
      </c>
    </row>
    <row r="2596" spans="1:2" x14ac:dyDescent="0.25">
      <c r="A2596" s="1">
        <v>42970</v>
      </c>
      <c r="B2596" s="2">
        <v>4141.09</v>
      </c>
    </row>
    <row r="2597" spans="1:2" x14ac:dyDescent="0.25">
      <c r="A2597" s="1">
        <v>42971</v>
      </c>
      <c r="B2597" s="2">
        <v>4318.3500000000004</v>
      </c>
    </row>
    <row r="2598" spans="1:2" x14ac:dyDescent="0.25">
      <c r="A2598" s="1">
        <v>42972</v>
      </c>
      <c r="B2598" s="2">
        <v>4364.41</v>
      </c>
    </row>
    <row r="2599" spans="1:2" x14ac:dyDescent="0.25">
      <c r="A2599" s="1">
        <v>42973</v>
      </c>
      <c r="B2599" s="2">
        <v>4352.3</v>
      </c>
    </row>
    <row r="2600" spans="1:2" x14ac:dyDescent="0.25">
      <c r="A2600" s="1">
        <v>42974</v>
      </c>
      <c r="B2600" s="2">
        <v>4345.75</v>
      </c>
    </row>
    <row r="2601" spans="1:2" x14ac:dyDescent="0.25">
      <c r="A2601" s="1">
        <v>42975</v>
      </c>
      <c r="B2601" s="2">
        <v>4390.3100000000004</v>
      </c>
    </row>
    <row r="2602" spans="1:2" x14ac:dyDescent="0.25">
      <c r="A2602" s="1">
        <v>42976</v>
      </c>
      <c r="B2602" s="2">
        <v>4597.3100000000004</v>
      </c>
    </row>
    <row r="2603" spans="1:2" x14ac:dyDescent="0.25">
      <c r="A2603" s="1">
        <v>42977</v>
      </c>
      <c r="B2603" s="2">
        <v>4583.0200000000004</v>
      </c>
    </row>
    <row r="2604" spans="1:2" x14ac:dyDescent="0.25">
      <c r="A2604" s="1">
        <v>42978</v>
      </c>
      <c r="B2604" s="2">
        <v>4735.1099999999997</v>
      </c>
    </row>
    <row r="2605" spans="1:2" x14ac:dyDescent="0.25">
      <c r="A2605" s="1">
        <v>42979</v>
      </c>
      <c r="B2605" s="2">
        <v>4921.8500000000004</v>
      </c>
    </row>
    <row r="2606" spans="1:2" x14ac:dyDescent="0.25">
      <c r="A2606" s="1">
        <v>42980</v>
      </c>
      <c r="B2606" s="2">
        <v>4573.8</v>
      </c>
    </row>
    <row r="2607" spans="1:2" x14ac:dyDescent="0.25">
      <c r="A2607" s="1">
        <v>42981</v>
      </c>
      <c r="B2607" s="2">
        <v>4612.92</v>
      </c>
    </row>
    <row r="2608" spans="1:2" x14ac:dyDescent="0.25">
      <c r="A2608" s="1">
        <v>42982</v>
      </c>
      <c r="B2608" s="2">
        <v>4267.45</v>
      </c>
    </row>
    <row r="2609" spans="1:2" x14ac:dyDescent="0.25">
      <c r="A2609" s="1">
        <v>42983</v>
      </c>
      <c r="B2609" s="2">
        <v>4409.08</v>
      </c>
    </row>
    <row r="2610" spans="1:2" x14ac:dyDescent="0.25">
      <c r="A2610" s="1">
        <v>42984</v>
      </c>
      <c r="B2610" s="2">
        <v>4618.71</v>
      </c>
    </row>
    <row r="2611" spans="1:2" x14ac:dyDescent="0.25">
      <c r="A2611" s="1">
        <v>42985</v>
      </c>
      <c r="B2611" s="2">
        <v>4635.6000000000004</v>
      </c>
    </row>
    <row r="2612" spans="1:2" x14ac:dyDescent="0.25">
      <c r="A2612" s="1">
        <v>42986</v>
      </c>
      <c r="B2612" s="2">
        <v>4326.45</v>
      </c>
    </row>
    <row r="2613" spans="1:2" x14ac:dyDescent="0.25">
      <c r="A2613" s="1">
        <v>42987</v>
      </c>
      <c r="B2613" s="2">
        <v>4335.13</v>
      </c>
    </row>
    <row r="2614" spans="1:2" x14ac:dyDescent="0.25">
      <c r="A2614" s="1">
        <v>42988</v>
      </c>
      <c r="B2614" s="2">
        <v>4245.8900000000003</v>
      </c>
    </row>
    <row r="2615" spans="1:2" x14ac:dyDescent="0.25">
      <c r="A2615" s="1">
        <v>42989</v>
      </c>
      <c r="B2615" s="2">
        <v>4217.8999999999996</v>
      </c>
    </row>
    <row r="2616" spans="1:2" x14ac:dyDescent="0.25">
      <c r="A2616" s="1">
        <v>42990</v>
      </c>
      <c r="B2616" s="2">
        <v>4158.92</v>
      </c>
    </row>
    <row r="2617" spans="1:2" x14ac:dyDescent="0.25">
      <c r="A2617" s="1">
        <v>42991</v>
      </c>
      <c r="B2617" s="2">
        <v>3870.29</v>
      </c>
    </row>
    <row r="2618" spans="1:2" x14ac:dyDescent="0.25">
      <c r="A2618" s="1">
        <v>42992</v>
      </c>
      <c r="B2618" s="2">
        <v>3243.08</v>
      </c>
    </row>
    <row r="2619" spans="1:2" x14ac:dyDescent="0.25">
      <c r="A2619" s="1">
        <v>42993</v>
      </c>
      <c r="B2619" s="2">
        <v>3713.76</v>
      </c>
    </row>
    <row r="2620" spans="1:2" x14ac:dyDescent="0.25">
      <c r="A2620" s="1">
        <v>42994</v>
      </c>
      <c r="B2620" s="2">
        <v>3698.92</v>
      </c>
    </row>
    <row r="2621" spans="1:2" x14ac:dyDescent="0.25">
      <c r="A2621" s="1">
        <v>42995</v>
      </c>
      <c r="B2621" s="2">
        <v>3689.61</v>
      </c>
    </row>
    <row r="2622" spans="1:2" x14ac:dyDescent="0.25">
      <c r="A2622" s="1">
        <v>42996</v>
      </c>
      <c r="B2622" s="2">
        <v>4100.28</v>
      </c>
    </row>
    <row r="2623" spans="1:2" x14ac:dyDescent="0.25">
      <c r="A2623" s="1">
        <v>42997</v>
      </c>
      <c r="B2623" s="2">
        <v>3907.96</v>
      </c>
    </row>
    <row r="2624" spans="1:2" x14ac:dyDescent="0.25">
      <c r="A2624" s="1">
        <v>42998</v>
      </c>
      <c r="B2624" s="2">
        <v>3882.16</v>
      </c>
    </row>
    <row r="2625" spans="1:2" x14ac:dyDescent="0.25">
      <c r="A2625" s="1">
        <v>42999</v>
      </c>
      <c r="B2625" s="2">
        <v>3617.27</v>
      </c>
    </row>
    <row r="2626" spans="1:2" x14ac:dyDescent="0.25">
      <c r="A2626" s="1">
        <v>43000</v>
      </c>
      <c r="B2626" s="2">
        <v>3600.83</v>
      </c>
    </row>
    <row r="2627" spans="1:2" x14ac:dyDescent="0.25">
      <c r="A2627" s="1">
        <v>43001</v>
      </c>
      <c r="B2627" s="2">
        <v>3788.02</v>
      </c>
    </row>
    <row r="2628" spans="1:2" x14ac:dyDescent="0.25">
      <c r="A2628" s="1">
        <v>43002</v>
      </c>
      <c r="B2628" s="2">
        <v>3667.52</v>
      </c>
    </row>
    <row r="2629" spans="1:2" x14ac:dyDescent="0.25">
      <c r="A2629" s="1">
        <v>43003</v>
      </c>
      <c r="B2629" s="2">
        <v>3932.83</v>
      </c>
    </row>
    <row r="2630" spans="1:2" x14ac:dyDescent="0.25">
      <c r="A2630" s="1">
        <v>43004</v>
      </c>
      <c r="B2630" s="2">
        <v>3892.7</v>
      </c>
    </row>
    <row r="2631" spans="1:2" x14ac:dyDescent="0.25">
      <c r="A2631" s="1">
        <v>43005</v>
      </c>
      <c r="B2631" s="2">
        <v>4212.2</v>
      </c>
    </row>
    <row r="2632" spans="1:2" x14ac:dyDescent="0.25">
      <c r="A2632" s="1">
        <v>43006</v>
      </c>
      <c r="B2632" s="2">
        <v>4195.6499999999996</v>
      </c>
    </row>
    <row r="2633" spans="1:2" x14ac:dyDescent="0.25">
      <c r="A2633" s="1">
        <v>43007</v>
      </c>
      <c r="B2633" s="2">
        <v>4172.79</v>
      </c>
    </row>
    <row r="2634" spans="1:2" x14ac:dyDescent="0.25">
      <c r="A2634" s="1">
        <v>43008</v>
      </c>
      <c r="B2634" s="2">
        <v>4360.62</v>
      </c>
    </row>
    <row r="2635" spans="1:2" x14ac:dyDescent="0.25">
      <c r="A2635" s="1">
        <v>43009</v>
      </c>
      <c r="B2635" s="2">
        <v>4403.09</v>
      </c>
    </row>
    <row r="2636" spans="1:2" x14ac:dyDescent="0.25">
      <c r="A2636" s="1">
        <v>43010</v>
      </c>
      <c r="B2636" s="2">
        <v>4401.32</v>
      </c>
    </row>
    <row r="2637" spans="1:2" x14ac:dyDescent="0.25">
      <c r="A2637" s="1">
        <v>43011</v>
      </c>
      <c r="B2637" s="2">
        <v>4314.18</v>
      </c>
    </row>
    <row r="2638" spans="1:2" x14ac:dyDescent="0.25">
      <c r="A2638" s="1">
        <v>43012</v>
      </c>
      <c r="B2638" s="2">
        <v>4218.66</v>
      </c>
    </row>
    <row r="2639" spans="1:2" x14ac:dyDescent="0.25">
      <c r="A2639" s="1">
        <v>43013</v>
      </c>
      <c r="B2639" s="2">
        <v>4321.4399999999996</v>
      </c>
    </row>
    <row r="2640" spans="1:2" x14ac:dyDescent="0.25">
      <c r="A2640" s="1">
        <v>43014</v>
      </c>
      <c r="B2640" s="2">
        <v>4371.9399999999996</v>
      </c>
    </row>
    <row r="2641" spans="1:2" x14ac:dyDescent="0.25">
      <c r="A2641" s="1">
        <v>43015</v>
      </c>
      <c r="B2641" s="2">
        <v>4435.8100000000004</v>
      </c>
    </row>
    <row r="2642" spans="1:2" x14ac:dyDescent="0.25">
      <c r="A2642" s="1">
        <v>43016</v>
      </c>
      <c r="B2642" s="2">
        <v>4611.7</v>
      </c>
    </row>
    <row r="2643" spans="1:2" x14ac:dyDescent="0.25">
      <c r="A2643" s="1">
        <v>43017</v>
      </c>
      <c r="B2643" s="2">
        <v>4777.49</v>
      </c>
    </row>
    <row r="2644" spans="1:2" x14ac:dyDescent="0.25">
      <c r="A2644" s="1">
        <v>43018</v>
      </c>
      <c r="B2644" s="2">
        <v>4763.3599999999997</v>
      </c>
    </row>
    <row r="2645" spans="1:2" x14ac:dyDescent="0.25">
      <c r="A2645" s="1">
        <v>43019</v>
      </c>
      <c r="B2645" s="2">
        <v>4824.2</v>
      </c>
    </row>
    <row r="2646" spans="1:2" x14ac:dyDescent="0.25">
      <c r="A2646" s="1">
        <v>43020</v>
      </c>
      <c r="B2646" s="2">
        <v>5432.62</v>
      </c>
    </row>
    <row r="2647" spans="1:2" x14ac:dyDescent="0.25">
      <c r="A2647" s="1">
        <v>43021</v>
      </c>
      <c r="B2647" s="2">
        <v>5637.26</v>
      </c>
    </row>
    <row r="2648" spans="1:2" x14ac:dyDescent="0.25">
      <c r="A2648" s="1">
        <v>43022</v>
      </c>
      <c r="B2648" s="2">
        <v>5824.71</v>
      </c>
    </row>
    <row r="2649" spans="1:2" x14ac:dyDescent="0.25">
      <c r="A2649" s="1">
        <v>43023</v>
      </c>
      <c r="B2649" s="2">
        <v>5688.14</v>
      </c>
    </row>
    <row r="2650" spans="1:2" x14ac:dyDescent="0.25">
      <c r="A2650" s="1">
        <v>43024</v>
      </c>
      <c r="B2650" s="2">
        <v>5759.33</v>
      </c>
    </row>
    <row r="2651" spans="1:2" x14ac:dyDescent="0.25">
      <c r="A2651" s="1">
        <v>43025</v>
      </c>
      <c r="B2651" s="2">
        <v>5598.58</v>
      </c>
    </row>
    <row r="2652" spans="1:2" x14ac:dyDescent="0.25">
      <c r="A2652" s="1">
        <v>43026</v>
      </c>
      <c r="B2652" s="2">
        <v>5575.83</v>
      </c>
    </row>
    <row r="2653" spans="1:2" x14ac:dyDescent="0.25">
      <c r="A2653" s="1">
        <v>43027</v>
      </c>
      <c r="B2653" s="2">
        <v>5698.65</v>
      </c>
    </row>
    <row r="2654" spans="1:2" x14ac:dyDescent="0.25">
      <c r="A2654" s="1">
        <v>43028</v>
      </c>
      <c r="B2654" s="2">
        <v>5993.11</v>
      </c>
    </row>
    <row r="2655" spans="1:2" x14ac:dyDescent="0.25">
      <c r="A2655" s="1">
        <v>43029</v>
      </c>
      <c r="B2655" s="2">
        <v>6006.65</v>
      </c>
    </row>
    <row r="2656" spans="1:2" x14ac:dyDescent="0.25">
      <c r="A2656" s="1">
        <v>43030</v>
      </c>
      <c r="B2656" s="2">
        <v>5982.86</v>
      </c>
    </row>
    <row r="2657" spans="1:2" x14ac:dyDescent="0.25">
      <c r="A2657" s="1">
        <v>43031</v>
      </c>
      <c r="B2657" s="2">
        <v>5903.61</v>
      </c>
    </row>
    <row r="2658" spans="1:2" x14ac:dyDescent="0.25">
      <c r="A2658" s="1">
        <v>43032</v>
      </c>
      <c r="B2658" s="2">
        <v>5513.08</v>
      </c>
    </row>
    <row r="2659" spans="1:2" x14ac:dyDescent="0.25">
      <c r="A2659" s="1">
        <v>43033</v>
      </c>
      <c r="B2659">
        <v>5734</v>
      </c>
    </row>
    <row r="2660" spans="1:2" x14ac:dyDescent="0.25">
      <c r="A2660" s="1">
        <v>43034</v>
      </c>
      <c r="B2660" s="2">
        <v>5887.61</v>
      </c>
    </row>
    <row r="2661" spans="1:2" x14ac:dyDescent="0.25">
      <c r="A2661" s="1">
        <v>43035</v>
      </c>
      <c r="B2661" s="2">
        <v>5764.56</v>
      </c>
    </row>
    <row r="2662" spans="1:2" x14ac:dyDescent="0.25">
      <c r="A2662" s="1">
        <v>43036</v>
      </c>
      <c r="B2662" s="2">
        <v>5726.61</v>
      </c>
    </row>
    <row r="2663" spans="1:2" x14ac:dyDescent="0.25">
      <c r="A2663" s="1">
        <v>43037</v>
      </c>
      <c r="B2663" s="2">
        <v>6147.52</v>
      </c>
    </row>
    <row r="2664" spans="1:2" x14ac:dyDescent="0.25">
      <c r="A2664" s="1">
        <v>43038</v>
      </c>
      <c r="B2664" s="2">
        <v>6124.28</v>
      </c>
    </row>
    <row r="2665" spans="1:2" x14ac:dyDescent="0.25">
      <c r="A2665" s="1">
        <v>43039</v>
      </c>
      <c r="B2665" s="2">
        <v>6451.24</v>
      </c>
    </row>
    <row r="2666" spans="1:2" x14ac:dyDescent="0.25">
      <c r="A2666" s="1">
        <v>43040</v>
      </c>
      <c r="B2666" s="2">
        <v>6737.78</v>
      </c>
    </row>
    <row r="2667" spans="1:2" x14ac:dyDescent="0.25">
      <c r="A2667" s="1">
        <v>43041</v>
      </c>
      <c r="B2667" s="2">
        <v>7024.81</v>
      </c>
    </row>
    <row r="2668" spans="1:2" x14ac:dyDescent="0.25">
      <c r="A2668" s="1">
        <v>43042</v>
      </c>
      <c r="B2668" s="2">
        <v>7152.12</v>
      </c>
    </row>
    <row r="2669" spans="1:2" x14ac:dyDescent="0.25">
      <c r="A2669" s="1">
        <v>43043</v>
      </c>
      <c r="B2669" s="2">
        <v>7363.8</v>
      </c>
    </row>
    <row r="2670" spans="1:2" x14ac:dyDescent="0.25">
      <c r="A2670" s="1">
        <v>43044</v>
      </c>
      <c r="B2670" s="2">
        <v>7389.55</v>
      </c>
    </row>
    <row r="2671" spans="1:2" x14ac:dyDescent="0.25">
      <c r="A2671" s="1">
        <v>43045</v>
      </c>
      <c r="B2671" s="2">
        <v>6959.23</v>
      </c>
    </row>
    <row r="2672" spans="1:2" x14ac:dyDescent="0.25">
      <c r="A2672" s="1">
        <v>43046</v>
      </c>
      <c r="B2672" s="2">
        <v>7102.75</v>
      </c>
    </row>
    <row r="2673" spans="1:2" x14ac:dyDescent="0.25">
      <c r="A2673" s="1">
        <v>43047</v>
      </c>
      <c r="B2673" s="2">
        <v>7444.36</v>
      </c>
    </row>
    <row r="2674" spans="1:2" x14ac:dyDescent="0.25">
      <c r="A2674" s="1">
        <v>43048</v>
      </c>
      <c r="B2674" s="2">
        <v>7129.59</v>
      </c>
    </row>
    <row r="2675" spans="1:2" x14ac:dyDescent="0.25">
      <c r="A2675" s="1">
        <v>43049</v>
      </c>
      <c r="B2675" s="2">
        <v>6565.8</v>
      </c>
    </row>
    <row r="2676" spans="1:2" x14ac:dyDescent="0.25">
      <c r="A2676" s="1">
        <v>43050</v>
      </c>
      <c r="B2676" s="2">
        <v>6339.86</v>
      </c>
    </row>
    <row r="2677" spans="1:2" x14ac:dyDescent="0.25">
      <c r="A2677" s="1">
        <v>43051</v>
      </c>
      <c r="B2677" s="2">
        <v>5878.13</v>
      </c>
    </row>
    <row r="2678" spans="1:2" x14ac:dyDescent="0.25">
      <c r="A2678" s="1">
        <v>43052</v>
      </c>
      <c r="B2678" s="2">
        <v>6522.45</v>
      </c>
    </row>
    <row r="2679" spans="1:2" x14ac:dyDescent="0.25">
      <c r="A2679" s="1">
        <v>43053</v>
      </c>
      <c r="B2679" s="2">
        <v>6597.06</v>
      </c>
    </row>
    <row r="2680" spans="1:2" x14ac:dyDescent="0.25">
      <c r="A2680" s="1">
        <v>43054</v>
      </c>
      <c r="B2680" s="2">
        <v>7283.22</v>
      </c>
    </row>
    <row r="2681" spans="1:2" x14ac:dyDescent="0.25">
      <c r="A2681" s="1">
        <v>43055</v>
      </c>
      <c r="B2681" s="2">
        <v>7853.68</v>
      </c>
    </row>
    <row r="2682" spans="1:2" x14ac:dyDescent="0.25">
      <c r="A2682" s="1">
        <v>43056</v>
      </c>
      <c r="B2682" s="2">
        <v>7699.95</v>
      </c>
    </row>
    <row r="2683" spans="1:2" x14ac:dyDescent="0.25">
      <c r="A2683" s="1">
        <v>43057</v>
      </c>
      <c r="B2683" s="2">
        <v>7780.91</v>
      </c>
    </row>
    <row r="2684" spans="1:2" x14ac:dyDescent="0.25">
      <c r="A2684" s="1">
        <v>43058</v>
      </c>
      <c r="B2684" s="2">
        <v>8042.64</v>
      </c>
    </row>
    <row r="2685" spans="1:2" x14ac:dyDescent="0.25">
      <c r="A2685" s="1">
        <v>43059</v>
      </c>
      <c r="B2685" s="2">
        <v>8244.69</v>
      </c>
    </row>
    <row r="2686" spans="1:2" x14ac:dyDescent="0.25">
      <c r="A2686" s="1">
        <v>43060</v>
      </c>
      <c r="B2686" s="2">
        <v>8099.97</v>
      </c>
    </row>
    <row r="2687" spans="1:2" x14ac:dyDescent="0.25">
      <c r="A2687" s="1">
        <v>43061</v>
      </c>
      <c r="B2687" s="2">
        <v>8234.5499999999993</v>
      </c>
    </row>
    <row r="2688" spans="1:2" x14ac:dyDescent="0.25">
      <c r="A2688" s="1">
        <v>43062</v>
      </c>
      <c r="B2688" s="2">
        <v>8013.41</v>
      </c>
    </row>
    <row r="2689" spans="1:2" x14ac:dyDescent="0.25">
      <c r="A2689" s="1">
        <v>43063</v>
      </c>
      <c r="B2689" s="2">
        <v>8200.7999999999993</v>
      </c>
    </row>
    <row r="2690" spans="1:2" x14ac:dyDescent="0.25">
      <c r="A2690" s="1">
        <v>43064</v>
      </c>
      <c r="B2690" s="2">
        <v>8754.69</v>
      </c>
    </row>
    <row r="2691" spans="1:2" x14ac:dyDescent="0.25">
      <c r="A2691" s="1">
        <v>43065</v>
      </c>
      <c r="B2691" s="2">
        <v>9318.42</v>
      </c>
    </row>
    <row r="2692" spans="1:2" x14ac:dyDescent="0.25">
      <c r="A2692" s="1">
        <v>43066</v>
      </c>
      <c r="B2692" s="2">
        <v>9733.2000000000007</v>
      </c>
    </row>
    <row r="2693" spans="1:2" x14ac:dyDescent="0.25">
      <c r="A2693" s="1">
        <v>43067</v>
      </c>
      <c r="B2693" s="2">
        <v>9906.0400000000009</v>
      </c>
    </row>
    <row r="2694" spans="1:2" x14ac:dyDescent="0.25">
      <c r="A2694" s="1">
        <v>43068</v>
      </c>
      <c r="B2694" s="2">
        <v>9837.86</v>
      </c>
    </row>
    <row r="2695" spans="1:2" x14ac:dyDescent="0.25">
      <c r="A2695" s="1">
        <v>43069</v>
      </c>
      <c r="B2695" s="2">
        <v>9946.76</v>
      </c>
    </row>
    <row r="2696" spans="1:2" x14ac:dyDescent="0.25">
      <c r="A2696" s="1">
        <v>43070</v>
      </c>
      <c r="B2696" s="2">
        <v>10861.47</v>
      </c>
    </row>
    <row r="2697" spans="1:2" x14ac:dyDescent="0.25">
      <c r="A2697" s="1">
        <v>43071</v>
      </c>
      <c r="B2697" s="2">
        <v>10912.73</v>
      </c>
    </row>
    <row r="2698" spans="1:2" x14ac:dyDescent="0.25">
      <c r="A2698" s="1">
        <v>43072</v>
      </c>
      <c r="B2698" s="2">
        <v>11246.21</v>
      </c>
    </row>
    <row r="2699" spans="1:2" x14ac:dyDescent="0.25">
      <c r="A2699" s="1">
        <v>43073</v>
      </c>
      <c r="B2699" s="2">
        <v>11623.91</v>
      </c>
    </row>
    <row r="2700" spans="1:2" x14ac:dyDescent="0.25">
      <c r="A2700" s="1">
        <v>43074</v>
      </c>
      <c r="B2700" s="2">
        <v>11667.13</v>
      </c>
    </row>
    <row r="2701" spans="1:2" x14ac:dyDescent="0.25">
      <c r="A2701" s="1">
        <v>43075</v>
      </c>
      <c r="B2701" s="2">
        <v>13749.57</v>
      </c>
    </row>
    <row r="2702" spans="1:2" x14ac:dyDescent="0.25">
      <c r="A2702" s="1">
        <v>43076</v>
      </c>
      <c r="B2702" s="2">
        <v>16850.310000000001</v>
      </c>
    </row>
    <row r="2703" spans="1:2" x14ac:dyDescent="0.25">
      <c r="A2703" s="1">
        <v>43077</v>
      </c>
      <c r="B2703" s="2">
        <v>16047.61</v>
      </c>
    </row>
    <row r="2704" spans="1:2" x14ac:dyDescent="0.25">
      <c r="A2704" s="1">
        <v>43078</v>
      </c>
      <c r="B2704" s="2">
        <v>14843.42</v>
      </c>
    </row>
    <row r="2705" spans="1:2" x14ac:dyDescent="0.25">
      <c r="A2705" s="1">
        <v>43079</v>
      </c>
      <c r="B2705" s="2">
        <v>15059.6</v>
      </c>
    </row>
    <row r="2706" spans="1:2" x14ac:dyDescent="0.25">
      <c r="A2706" s="1">
        <v>43080</v>
      </c>
      <c r="B2706" s="2">
        <v>16732.47</v>
      </c>
    </row>
    <row r="2707" spans="1:2" x14ac:dyDescent="0.25">
      <c r="A2707" s="1">
        <v>43081</v>
      </c>
      <c r="B2707" s="2">
        <v>17083.900000000001</v>
      </c>
    </row>
    <row r="2708" spans="1:2" x14ac:dyDescent="0.25">
      <c r="A2708" s="1">
        <v>43082</v>
      </c>
      <c r="B2708" s="2">
        <v>16286.82</v>
      </c>
    </row>
    <row r="2709" spans="1:2" x14ac:dyDescent="0.25">
      <c r="A2709" s="1">
        <v>43083</v>
      </c>
      <c r="B2709" s="2">
        <v>16467.91</v>
      </c>
    </row>
    <row r="2710" spans="1:2" x14ac:dyDescent="0.25">
      <c r="A2710" s="1">
        <v>43084</v>
      </c>
      <c r="B2710" s="2">
        <v>17604.849999999999</v>
      </c>
    </row>
    <row r="2711" spans="1:2" x14ac:dyDescent="0.25">
      <c r="A2711" s="1">
        <v>43085</v>
      </c>
      <c r="B2711" s="2">
        <v>19345.490000000002</v>
      </c>
    </row>
    <row r="2712" spans="1:2" x14ac:dyDescent="0.25">
      <c r="A2712" s="1">
        <v>43086</v>
      </c>
      <c r="B2712" s="2">
        <v>19065.71</v>
      </c>
    </row>
    <row r="2713" spans="1:2" x14ac:dyDescent="0.25">
      <c r="A2713" s="1">
        <v>43087</v>
      </c>
      <c r="B2713" s="2">
        <v>18972.32</v>
      </c>
    </row>
    <row r="2714" spans="1:2" x14ac:dyDescent="0.25">
      <c r="A2714" s="1">
        <v>43088</v>
      </c>
      <c r="B2714" s="2">
        <v>17523.7</v>
      </c>
    </row>
    <row r="2715" spans="1:2" x14ac:dyDescent="0.25">
      <c r="A2715" s="1">
        <v>43089</v>
      </c>
      <c r="B2715" s="2">
        <v>16461.97</v>
      </c>
    </row>
    <row r="2716" spans="1:2" x14ac:dyDescent="0.25">
      <c r="A2716" s="1">
        <v>43090</v>
      </c>
      <c r="B2716" s="2">
        <v>15632.12</v>
      </c>
    </row>
    <row r="2717" spans="1:2" x14ac:dyDescent="0.25">
      <c r="A2717" s="1">
        <v>43091</v>
      </c>
      <c r="B2717" s="2">
        <v>13664.97</v>
      </c>
    </row>
    <row r="2718" spans="1:2" x14ac:dyDescent="0.25">
      <c r="A2718" s="1">
        <v>43092</v>
      </c>
      <c r="B2718" s="2">
        <v>14396.46</v>
      </c>
    </row>
    <row r="2719" spans="1:2" x14ac:dyDescent="0.25">
      <c r="A2719" s="1">
        <v>43093</v>
      </c>
      <c r="B2719" s="2">
        <v>13789.95</v>
      </c>
    </row>
    <row r="2720" spans="1:2" x14ac:dyDescent="0.25">
      <c r="A2720" s="1">
        <v>43094</v>
      </c>
      <c r="B2720" s="2">
        <v>13833.49</v>
      </c>
    </row>
    <row r="2721" spans="1:2" x14ac:dyDescent="0.25">
      <c r="A2721" s="1">
        <v>43095</v>
      </c>
      <c r="B2721" s="2">
        <v>15756.56</v>
      </c>
    </row>
    <row r="2722" spans="1:2" x14ac:dyDescent="0.25">
      <c r="A2722" s="1">
        <v>43096</v>
      </c>
      <c r="B2722" s="2">
        <v>15416.64</v>
      </c>
    </row>
    <row r="2723" spans="1:2" x14ac:dyDescent="0.25">
      <c r="A2723" s="1">
        <v>43097</v>
      </c>
      <c r="B2723" s="2">
        <v>14398.7</v>
      </c>
    </row>
    <row r="2724" spans="1:2" x14ac:dyDescent="0.25">
      <c r="A2724" s="1">
        <v>43098</v>
      </c>
      <c r="B2724" s="2">
        <v>14392.57</v>
      </c>
    </row>
    <row r="2725" spans="1:2" x14ac:dyDescent="0.25">
      <c r="A2725" s="1">
        <v>43099</v>
      </c>
      <c r="B2725" s="2">
        <v>12531.52</v>
      </c>
    </row>
    <row r="2726" spans="1:2" x14ac:dyDescent="0.25">
      <c r="A2726" s="1">
        <v>43100</v>
      </c>
      <c r="B2726" s="2">
        <v>13850.4</v>
      </c>
    </row>
    <row r="2727" spans="1:2" x14ac:dyDescent="0.25">
      <c r="A2727" s="1">
        <v>43101</v>
      </c>
      <c r="B2727" s="2">
        <v>13444.88</v>
      </c>
    </row>
    <row r="2728" spans="1:2" x14ac:dyDescent="0.25">
      <c r="A2728" s="1">
        <v>43102</v>
      </c>
      <c r="B2728" s="2">
        <v>14754.13</v>
      </c>
    </row>
    <row r="2729" spans="1:2" x14ac:dyDescent="0.25">
      <c r="A2729" s="1">
        <v>43103</v>
      </c>
      <c r="B2729" s="2">
        <v>15156.62</v>
      </c>
    </row>
    <row r="2730" spans="1:2" x14ac:dyDescent="0.25">
      <c r="A2730" s="1">
        <v>43104</v>
      </c>
      <c r="B2730" s="2">
        <v>15180.08</v>
      </c>
    </row>
    <row r="2731" spans="1:2" x14ac:dyDescent="0.25">
      <c r="A2731" s="1">
        <v>43105</v>
      </c>
      <c r="B2731" s="2">
        <v>16954.78</v>
      </c>
    </row>
    <row r="2732" spans="1:2" x14ac:dyDescent="0.25">
      <c r="A2732" s="1">
        <v>43106</v>
      </c>
      <c r="B2732" s="2">
        <v>17172.3</v>
      </c>
    </row>
    <row r="2733" spans="1:2" x14ac:dyDescent="0.25">
      <c r="A2733" s="1">
        <v>43107</v>
      </c>
      <c r="B2733" s="2">
        <v>16228.16</v>
      </c>
    </row>
    <row r="2734" spans="1:2" x14ac:dyDescent="0.25">
      <c r="A2734" s="1">
        <v>43108</v>
      </c>
      <c r="B2734" s="2">
        <v>14976.17</v>
      </c>
    </row>
    <row r="2735" spans="1:2" x14ac:dyDescent="0.25">
      <c r="A2735" s="1">
        <v>43109</v>
      </c>
      <c r="B2735" s="2">
        <v>14468.5</v>
      </c>
    </row>
    <row r="2736" spans="1:2" x14ac:dyDescent="0.25">
      <c r="A2736" s="1">
        <v>43110</v>
      </c>
      <c r="B2736" s="2">
        <v>14919.49</v>
      </c>
    </row>
    <row r="2737" spans="1:2" x14ac:dyDescent="0.25">
      <c r="A2737" s="1">
        <v>43111</v>
      </c>
      <c r="B2737" s="2">
        <v>13308.06</v>
      </c>
    </row>
    <row r="2738" spans="1:2" x14ac:dyDescent="0.25">
      <c r="A2738" s="1">
        <v>43112</v>
      </c>
      <c r="B2738" s="2">
        <v>13841.19</v>
      </c>
    </row>
    <row r="2739" spans="1:2" x14ac:dyDescent="0.25">
      <c r="A2739" s="1">
        <v>43113</v>
      </c>
      <c r="B2739" s="2">
        <v>14243.12</v>
      </c>
    </row>
    <row r="2740" spans="1:2" x14ac:dyDescent="0.25">
      <c r="A2740" s="1">
        <v>43114</v>
      </c>
      <c r="B2740" s="2">
        <v>13638.63</v>
      </c>
    </row>
    <row r="2741" spans="1:2" x14ac:dyDescent="0.25">
      <c r="A2741" s="1">
        <v>43115</v>
      </c>
      <c r="B2741" s="2">
        <v>13631.98</v>
      </c>
    </row>
    <row r="2742" spans="1:2" x14ac:dyDescent="0.25">
      <c r="A2742" s="1">
        <v>43116</v>
      </c>
      <c r="B2742" s="2">
        <v>11282.49</v>
      </c>
    </row>
    <row r="2743" spans="1:2" x14ac:dyDescent="0.25">
      <c r="A2743" s="1">
        <v>43117</v>
      </c>
      <c r="B2743" s="2">
        <v>11162.7</v>
      </c>
    </row>
    <row r="2744" spans="1:2" x14ac:dyDescent="0.25">
      <c r="A2744" s="1">
        <v>43118</v>
      </c>
      <c r="B2744" s="2">
        <v>11175.52</v>
      </c>
    </row>
    <row r="2745" spans="1:2" x14ac:dyDescent="0.25">
      <c r="A2745" s="1">
        <v>43119</v>
      </c>
      <c r="B2745" s="2">
        <v>11521.76</v>
      </c>
    </row>
    <row r="2746" spans="1:2" x14ac:dyDescent="0.25">
      <c r="A2746" s="1">
        <v>43120</v>
      </c>
      <c r="B2746" s="2">
        <v>12783.94</v>
      </c>
    </row>
    <row r="2747" spans="1:2" x14ac:dyDescent="0.25">
      <c r="A2747" s="1">
        <v>43121</v>
      </c>
      <c r="B2747" s="2">
        <v>11549.93</v>
      </c>
    </row>
    <row r="2748" spans="1:2" x14ac:dyDescent="0.25">
      <c r="A2748" s="1">
        <v>43122</v>
      </c>
      <c r="B2748" s="2">
        <v>10814.52</v>
      </c>
    </row>
    <row r="2749" spans="1:2" x14ac:dyDescent="0.25">
      <c r="A2749" s="1">
        <v>43123</v>
      </c>
      <c r="B2749" s="2">
        <v>10858.23</v>
      </c>
    </row>
    <row r="2750" spans="1:2" x14ac:dyDescent="0.25">
      <c r="A2750" s="1">
        <v>43124</v>
      </c>
      <c r="B2750" s="2">
        <v>11429.02</v>
      </c>
    </row>
    <row r="2751" spans="1:2" x14ac:dyDescent="0.25">
      <c r="A2751" s="1">
        <v>43125</v>
      </c>
      <c r="B2751" s="2">
        <v>11202.69</v>
      </c>
    </row>
    <row r="2752" spans="1:2" x14ac:dyDescent="0.25">
      <c r="A2752" s="1">
        <v>43126</v>
      </c>
      <c r="B2752" s="2">
        <v>10814.57</v>
      </c>
    </row>
    <row r="2753" spans="1:2" x14ac:dyDescent="0.25">
      <c r="A2753" s="1">
        <v>43127</v>
      </c>
      <c r="B2753" s="2">
        <v>11504.84</v>
      </c>
    </row>
    <row r="2754" spans="1:2" x14ac:dyDescent="0.25">
      <c r="A2754" s="1">
        <v>43128</v>
      </c>
      <c r="B2754" s="2">
        <v>11800.88</v>
      </c>
    </row>
    <row r="2755" spans="1:2" x14ac:dyDescent="0.25">
      <c r="A2755" s="1">
        <v>43129</v>
      </c>
      <c r="B2755" s="2">
        <v>11130.21</v>
      </c>
    </row>
    <row r="2756" spans="1:2" x14ac:dyDescent="0.25">
      <c r="A2756" s="1">
        <v>43130</v>
      </c>
      <c r="B2756" s="2">
        <v>10242.700000000001</v>
      </c>
    </row>
    <row r="2757" spans="1:2" x14ac:dyDescent="0.25">
      <c r="A2757" s="1">
        <v>43131</v>
      </c>
      <c r="B2757" s="2">
        <v>10141.6</v>
      </c>
    </row>
    <row r="2758" spans="1:2" x14ac:dyDescent="0.25">
      <c r="A2758" s="1">
        <v>43132</v>
      </c>
      <c r="B2758" s="2">
        <v>9052.98</v>
      </c>
    </row>
    <row r="2759" spans="1:2" x14ac:dyDescent="0.25">
      <c r="A2759" s="1">
        <v>43133</v>
      </c>
      <c r="B2759" s="2">
        <v>8801.43</v>
      </c>
    </row>
    <row r="2760" spans="1:2" x14ac:dyDescent="0.25">
      <c r="A2760" s="1">
        <v>43134</v>
      </c>
      <c r="B2760" s="2">
        <v>9133.51</v>
      </c>
    </row>
    <row r="2761" spans="1:2" x14ac:dyDescent="0.25">
      <c r="A2761" s="1">
        <v>43135</v>
      </c>
      <c r="B2761" s="2">
        <v>8433.93</v>
      </c>
    </row>
    <row r="2762" spans="1:2" x14ac:dyDescent="0.25">
      <c r="A2762" s="1">
        <v>43136</v>
      </c>
      <c r="B2762" s="2">
        <v>6842.69</v>
      </c>
    </row>
    <row r="2763" spans="1:2" x14ac:dyDescent="0.25">
      <c r="A2763" s="1">
        <v>43137</v>
      </c>
      <c r="B2763" s="2">
        <v>7644.83</v>
      </c>
    </row>
    <row r="2764" spans="1:2" x14ac:dyDescent="0.25">
      <c r="A2764" s="1">
        <v>43138</v>
      </c>
      <c r="B2764" s="2">
        <v>7863.87</v>
      </c>
    </row>
    <row r="2765" spans="1:2" x14ac:dyDescent="0.25">
      <c r="A2765" s="1">
        <v>43139</v>
      </c>
      <c r="B2765" s="2">
        <v>8253.94</v>
      </c>
    </row>
    <row r="2766" spans="1:2" x14ac:dyDescent="0.25">
      <c r="A2766" s="1">
        <v>43140</v>
      </c>
      <c r="B2766" s="2">
        <v>8593.7000000000007</v>
      </c>
    </row>
    <row r="2767" spans="1:2" x14ac:dyDescent="0.25">
      <c r="A2767" s="1">
        <v>43141</v>
      </c>
      <c r="B2767" s="2">
        <v>8580.3799999999992</v>
      </c>
    </row>
    <row r="2768" spans="1:2" x14ac:dyDescent="0.25">
      <c r="A2768" s="1">
        <v>43142</v>
      </c>
      <c r="B2768" s="2">
        <v>8315.35</v>
      </c>
    </row>
    <row r="2769" spans="1:2" x14ac:dyDescent="0.25">
      <c r="A2769" s="1">
        <v>43143</v>
      </c>
      <c r="B2769" s="2">
        <v>8900.5400000000009</v>
      </c>
    </row>
    <row r="2770" spans="1:2" x14ac:dyDescent="0.25">
      <c r="A2770" s="1">
        <v>43144</v>
      </c>
      <c r="B2770" s="2">
        <v>8578.59</v>
      </c>
    </row>
    <row r="2771" spans="1:2" x14ac:dyDescent="0.25">
      <c r="A2771" s="1">
        <v>43145</v>
      </c>
      <c r="B2771" s="2">
        <v>9455.85</v>
      </c>
    </row>
    <row r="2772" spans="1:2" x14ac:dyDescent="0.25">
      <c r="A2772" s="1">
        <v>43146</v>
      </c>
      <c r="B2772" s="2">
        <v>10088.36</v>
      </c>
    </row>
    <row r="2773" spans="1:2" x14ac:dyDescent="0.25">
      <c r="A2773" s="1">
        <v>43147</v>
      </c>
      <c r="B2773" s="2">
        <v>10221.44</v>
      </c>
    </row>
    <row r="2774" spans="1:2" x14ac:dyDescent="0.25">
      <c r="A2774" s="1">
        <v>43148</v>
      </c>
      <c r="B2774" s="2">
        <v>10950.28</v>
      </c>
    </row>
    <row r="2775" spans="1:2" x14ac:dyDescent="0.25">
      <c r="A2775" s="1">
        <v>43149</v>
      </c>
      <c r="B2775" s="2">
        <v>10603.75</v>
      </c>
    </row>
    <row r="2776" spans="1:2" x14ac:dyDescent="0.25">
      <c r="A2776" s="1">
        <v>43150</v>
      </c>
      <c r="B2776" s="2">
        <v>11096.37</v>
      </c>
    </row>
    <row r="2777" spans="1:2" x14ac:dyDescent="0.25">
      <c r="A2777" s="1">
        <v>43151</v>
      </c>
      <c r="B2777" s="2">
        <v>11443.76</v>
      </c>
    </row>
    <row r="2778" spans="1:2" x14ac:dyDescent="0.25">
      <c r="A2778" s="1">
        <v>43152</v>
      </c>
      <c r="B2778" s="2">
        <v>10487.78</v>
      </c>
    </row>
    <row r="2779" spans="1:2" x14ac:dyDescent="0.25">
      <c r="A2779" s="1">
        <v>43153</v>
      </c>
      <c r="B2779" s="2">
        <v>9971.59</v>
      </c>
    </row>
    <row r="2780" spans="1:2" x14ac:dyDescent="0.25">
      <c r="A2780" s="1">
        <v>43154</v>
      </c>
      <c r="B2780" s="2">
        <v>10169.530000000001</v>
      </c>
    </row>
    <row r="2781" spans="1:2" x14ac:dyDescent="0.25">
      <c r="A2781" s="1">
        <v>43155</v>
      </c>
      <c r="B2781" s="2">
        <v>9631.16</v>
      </c>
    </row>
    <row r="2782" spans="1:2" x14ac:dyDescent="0.25">
      <c r="A2782" s="1">
        <v>43156</v>
      </c>
      <c r="B2782" s="2">
        <v>9692.76</v>
      </c>
    </row>
    <row r="2783" spans="1:2" x14ac:dyDescent="0.25">
      <c r="A2783" s="1">
        <v>43157</v>
      </c>
      <c r="B2783" s="2">
        <v>10370.51</v>
      </c>
    </row>
    <row r="2784" spans="1:2" x14ac:dyDescent="0.25">
      <c r="A2784" s="1">
        <v>43158</v>
      </c>
      <c r="B2784" s="2">
        <v>10756.24</v>
      </c>
    </row>
    <row r="2785" spans="1:2" x14ac:dyDescent="0.25">
      <c r="A2785" s="1">
        <v>43159</v>
      </c>
      <c r="B2785" s="2">
        <v>10435.129999999999</v>
      </c>
    </row>
    <row r="2786" spans="1:2" x14ac:dyDescent="0.25">
      <c r="A2786" s="1">
        <v>43160</v>
      </c>
      <c r="B2786" s="2">
        <v>10981.25</v>
      </c>
    </row>
    <row r="2787" spans="1:2" x14ac:dyDescent="0.25">
      <c r="A2787" s="1">
        <v>43161</v>
      </c>
      <c r="B2787" s="2">
        <v>11127.48</v>
      </c>
    </row>
    <row r="2788" spans="1:2" x14ac:dyDescent="0.25">
      <c r="A2788" s="1">
        <v>43162</v>
      </c>
      <c r="B2788" s="2">
        <v>11409.44</v>
      </c>
    </row>
    <row r="2789" spans="1:2" x14ac:dyDescent="0.25">
      <c r="A2789" s="1">
        <v>43163</v>
      </c>
      <c r="B2789" s="2">
        <v>11419.18</v>
      </c>
    </row>
    <row r="2790" spans="1:2" x14ac:dyDescent="0.25">
      <c r="A2790" s="1">
        <v>43164</v>
      </c>
      <c r="B2790" s="2">
        <v>11582.28</v>
      </c>
    </row>
    <row r="2791" spans="1:2" x14ac:dyDescent="0.25">
      <c r="A2791" s="1">
        <v>43165</v>
      </c>
      <c r="B2791" s="2">
        <v>10783.31</v>
      </c>
    </row>
    <row r="2792" spans="1:2" x14ac:dyDescent="0.25">
      <c r="A2792" s="1">
        <v>43166</v>
      </c>
      <c r="B2792" s="2">
        <v>9955.82</v>
      </c>
    </row>
    <row r="2793" spans="1:2" x14ac:dyDescent="0.25">
      <c r="A2793" s="1">
        <v>43167</v>
      </c>
      <c r="B2793" s="2">
        <v>9295.35</v>
      </c>
    </row>
    <row r="2794" spans="1:2" x14ac:dyDescent="0.25">
      <c r="A2794" s="1">
        <v>43168</v>
      </c>
      <c r="B2794" s="2">
        <v>9245.25</v>
      </c>
    </row>
    <row r="2795" spans="1:2" x14ac:dyDescent="0.25">
      <c r="A2795" s="1">
        <v>43169</v>
      </c>
      <c r="B2795" s="2">
        <v>8857.16</v>
      </c>
    </row>
    <row r="2796" spans="1:2" x14ac:dyDescent="0.25">
      <c r="A2796" s="1">
        <v>43170</v>
      </c>
      <c r="B2796" s="2">
        <v>9528.61</v>
      </c>
    </row>
    <row r="2797" spans="1:2" x14ac:dyDescent="0.25">
      <c r="A2797" s="1">
        <v>43171</v>
      </c>
      <c r="B2797" s="2">
        <v>9069.6</v>
      </c>
    </row>
    <row r="2798" spans="1:2" x14ac:dyDescent="0.25">
      <c r="A2798" s="1">
        <v>43172</v>
      </c>
      <c r="B2798" s="2">
        <v>9172.4699999999993</v>
      </c>
    </row>
    <row r="2799" spans="1:2" x14ac:dyDescent="0.25">
      <c r="A2799" s="1">
        <v>43173</v>
      </c>
      <c r="B2799" s="2">
        <v>8195.3799999999992</v>
      </c>
    </row>
    <row r="2800" spans="1:2" x14ac:dyDescent="0.25">
      <c r="A2800" s="1">
        <v>43174</v>
      </c>
      <c r="B2800" s="2">
        <v>8338.49</v>
      </c>
    </row>
    <row r="2801" spans="1:2" x14ac:dyDescent="0.25">
      <c r="A2801" s="1">
        <v>43175</v>
      </c>
      <c r="B2801" s="2">
        <v>8503.4599999999991</v>
      </c>
    </row>
    <row r="2802" spans="1:2" x14ac:dyDescent="0.25">
      <c r="A2802" s="1">
        <v>43176</v>
      </c>
      <c r="B2802" s="2">
        <v>8028.06</v>
      </c>
    </row>
    <row r="2803" spans="1:2" x14ac:dyDescent="0.25">
      <c r="A2803" s="1">
        <v>43177</v>
      </c>
      <c r="B2803" s="2">
        <v>8165.37</v>
      </c>
    </row>
    <row r="2804" spans="1:2" x14ac:dyDescent="0.25">
      <c r="A2804" s="1">
        <v>43178</v>
      </c>
      <c r="B2804" s="2">
        <v>8522.4699999999993</v>
      </c>
    </row>
    <row r="2805" spans="1:2" x14ac:dyDescent="0.25">
      <c r="A2805" s="1">
        <v>43179</v>
      </c>
      <c r="B2805" s="2">
        <v>8965.18</v>
      </c>
    </row>
    <row r="2806" spans="1:2" x14ac:dyDescent="0.25">
      <c r="A2806" s="1">
        <v>43180</v>
      </c>
      <c r="B2806" s="2">
        <v>8850.4500000000007</v>
      </c>
    </row>
    <row r="2807" spans="1:2" x14ac:dyDescent="0.25">
      <c r="A2807" s="1">
        <v>43181</v>
      </c>
      <c r="B2807" s="2">
        <v>8707.2800000000007</v>
      </c>
    </row>
    <row r="2808" spans="1:2" x14ac:dyDescent="0.25">
      <c r="A2808" s="1">
        <v>43182</v>
      </c>
      <c r="B2808">
        <v>8673</v>
      </c>
    </row>
    <row r="2809" spans="1:2" x14ac:dyDescent="0.25">
      <c r="A2809" s="1">
        <v>43183</v>
      </c>
      <c r="B2809" s="2">
        <v>8652.18</v>
      </c>
    </row>
    <row r="2810" spans="1:2" x14ac:dyDescent="0.25">
      <c r="A2810" s="1">
        <v>43184</v>
      </c>
      <c r="B2810" s="2">
        <v>8640.39</v>
      </c>
    </row>
    <row r="2811" spans="1:2" x14ac:dyDescent="0.25">
      <c r="A2811" s="1">
        <v>43185</v>
      </c>
      <c r="B2811" s="2">
        <v>7895.7</v>
      </c>
    </row>
    <row r="2812" spans="1:2" x14ac:dyDescent="0.25">
      <c r="A2812" s="1">
        <v>43186</v>
      </c>
      <c r="B2812" s="2">
        <v>8015.04</v>
      </c>
    </row>
    <row r="2813" spans="1:2" x14ac:dyDescent="0.25">
      <c r="A2813" s="1">
        <v>43187</v>
      </c>
      <c r="B2813" s="2">
        <v>7896.79</v>
      </c>
    </row>
    <row r="2814" spans="1:2" x14ac:dyDescent="0.25">
      <c r="A2814" s="1">
        <v>43188</v>
      </c>
      <c r="B2814" s="2">
        <v>7093.38</v>
      </c>
    </row>
    <row r="2815" spans="1:2" x14ac:dyDescent="0.25">
      <c r="A2815" s="1">
        <v>43189</v>
      </c>
      <c r="B2815" s="2">
        <v>6929.03</v>
      </c>
    </row>
    <row r="2816" spans="1:2" x14ac:dyDescent="0.25">
      <c r="A2816" s="1">
        <v>43190</v>
      </c>
      <c r="B2816" s="2">
        <v>6942.14</v>
      </c>
    </row>
    <row r="2817" spans="1:2" x14ac:dyDescent="0.25">
      <c r="A2817" s="1">
        <v>43191</v>
      </c>
      <c r="B2817" s="2">
        <v>6845.22</v>
      </c>
    </row>
    <row r="2818" spans="1:2" x14ac:dyDescent="0.25">
      <c r="A2818" s="1">
        <v>43192</v>
      </c>
      <c r="B2818" s="2">
        <v>7002.86</v>
      </c>
    </row>
    <row r="2819" spans="1:2" x14ac:dyDescent="0.25">
      <c r="A2819" s="1">
        <v>43193</v>
      </c>
      <c r="B2819" s="2">
        <v>7455.61</v>
      </c>
    </row>
    <row r="2820" spans="1:2" x14ac:dyDescent="0.25">
      <c r="A2820" s="1">
        <v>43194</v>
      </c>
      <c r="B2820" s="2">
        <v>6845.66</v>
      </c>
    </row>
    <row r="2821" spans="1:2" x14ac:dyDescent="0.25">
      <c r="A2821" s="1">
        <v>43195</v>
      </c>
      <c r="B2821" s="2">
        <v>6744.7</v>
      </c>
    </row>
    <row r="2822" spans="1:2" x14ac:dyDescent="0.25">
      <c r="A2822" s="1">
        <v>43196</v>
      </c>
      <c r="B2822" s="2">
        <v>6626.76</v>
      </c>
    </row>
    <row r="2823" spans="1:2" x14ac:dyDescent="0.25">
      <c r="A2823" s="1">
        <v>43197</v>
      </c>
      <c r="B2823" s="2">
        <v>6994.11</v>
      </c>
    </row>
    <row r="2824" spans="1:2" x14ac:dyDescent="0.25">
      <c r="A2824" s="1">
        <v>43198</v>
      </c>
      <c r="B2824" s="2">
        <v>7027.22</v>
      </c>
    </row>
    <row r="2825" spans="1:2" x14ac:dyDescent="0.25">
      <c r="A2825" s="1">
        <v>43199</v>
      </c>
      <c r="B2825" s="2">
        <v>6734.99</v>
      </c>
    </row>
    <row r="2826" spans="1:2" x14ac:dyDescent="0.25">
      <c r="A2826" s="1">
        <v>43200</v>
      </c>
      <c r="B2826" s="2">
        <v>6891.62</v>
      </c>
    </row>
    <row r="2827" spans="1:2" x14ac:dyDescent="0.25">
      <c r="A2827" s="1">
        <v>43201</v>
      </c>
      <c r="B2827" s="2">
        <v>6938.74</v>
      </c>
    </row>
    <row r="2828" spans="1:2" x14ac:dyDescent="0.25">
      <c r="A2828" s="1">
        <v>43202</v>
      </c>
      <c r="B2828" s="2">
        <v>7842.48</v>
      </c>
    </row>
    <row r="2829" spans="1:2" x14ac:dyDescent="0.25">
      <c r="A2829" s="1">
        <v>43203</v>
      </c>
      <c r="B2829" s="2">
        <v>7889.47</v>
      </c>
    </row>
    <row r="2830" spans="1:2" x14ac:dyDescent="0.25">
      <c r="A2830" s="1">
        <v>43204</v>
      </c>
      <c r="B2830" s="2">
        <v>8060.12</v>
      </c>
    </row>
    <row r="2831" spans="1:2" x14ac:dyDescent="0.25">
      <c r="A2831" s="1">
        <v>43205</v>
      </c>
      <c r="B2831" s="2">
        <v>8326.1299999999992</v>
      </c>
    </row>
    <row r="2832" spans="1:2" x14ac:dyDescent="0.25">
      <c r="A2832" s="1">
        <v>43206</v>
      </c>
      <c r="B2832" s="2">
        <v>8036.15</v>
      </c>
    </row>
    <row r="2833" spans="1:2" x14ac:dyDescent="0.25">
      <c r="A2833" s="1">
        <v>43207</v>
      </c>
      <c r="B2833" s="2">
        <v>7943.6</v>
      </c>
    </row>
    <row r="2834" spans="1:2" x14ac:dyDescent="0.25">
      <c r="A2834" s="1">
        <v>43208</v>
      </c>
      <c r="B2834" s="2">
        <v>8216.7900000000009</v>
      </c>
    </row>
    <row r="2835" spans="1:2" x14ac:dyDescent="0.25">
      <c r="A2835" s="1">
        <v>43209</v>
      </c>
      <c r="B2835" s="2">
        <v>8299.41</v>
      </c>
    </row>
    <row r="2836" spans="1:2" x14ac:dyDescent="0.25">
      <c r="A2836" s="1">
        <v>43210</v>
      </c>
      <c r="B2836" s="2">
        <v>8533.44</v>
      </c>
    </row>
    <row r="2837" spans="1:2" x14ac:dyDescent="0.25">
      <c r="A2837" s="1">
        <v>43211</v>
      </c>
      <c r="B2837" s="2">
        <v>8803.7900000000009</v>
      </c>
    </row>
    <row r="2838" spans="1:2" x14ac:dyDescent="0.25">
      <c r="A2838" s="1">
        <v>43212</v>
      </c>
      <c r="B2838" s="2">
        <v>8941.44</v>
      </c>
    </row>
    <row r="2839" spans="1:2" x14ac:dyDescent="0.25">
      <c r="A2839" s="1">
        <v>43213</v>
      </c>
      <c r="B2839" s="2">
        <v>8963.1200000000008</v>
      </c>
    </row>
    <row r="2840" spans="1:2" x14ac:dyDescent="0.25">
      <c r="A2840" s="1">
        <v>43214</v>
      </c>
      <c r="B2840" s="2">
        <v>9478.4599999999991</v>
      </c>
    </row>
    <row r="2841" spans="1:2" x14ac:dyDescent="0.25">
      <c r="A2841" s="1">
        <v>43215</v>
      </c>
      <c r="B2841" s="2">
        <v>9171.17</v>
      </c>
    </row>
    <row r="2842" spans="1:2" x14ac:dyDescent="0.25">
      <c r="A2842" s="1">
        <v>43216</v>
      </c>
      <c r="B2842" s="2">
        <v>9103.7900000000009</v>
      </c>
    </row>
    <row r="2843" spans="1:2" x14ac:dyDescent="0.25">
      <c r="A2843" s="1">
        <v>43217</v>
      </c>
      <c r="B2843" s="2">
        <v>8997.18</v>
      </c>
    </row>
    <row r="2844" spans="1:2" x14ac:dyDescent="0.25">
      <c r="A2844" s="1">
        <v>43218</v>
      </c>
      <c r="B2844" s="2">
        <v>9295.09</v>
      </c>
    </row>
    <row r="2845" spans="1:2" x14ac:dyDescent="0.25">
      <c r="A2845" s="1">
        <v>43219</v>
      </c>
      <c r="B2845" s="2">
        <v>9330.8799999999992</v>
      </c>
    </row>
    <row r="2846" spans="1:2" x14ac:dyDescent="0.25">
      <c r="A2846" s="1">
        <v>43220</v>
      </c>
      <c r="B2846" s="2">
        <v>9234.24</v>
      </c>
    </row>
    <row r="2847" spans="1:2" x14ac:dyDescent="0.25">
      <c r="A2847" s="1">
        <v>43221</v>
      </c>
      <c r="B2847" s="2">
        <v>9085.66</v>
      </c>
    </row>
    <row r="2848" spans="1:2" x14ac:dyDescent="0.25">
      <c r="A2848" s="1">
        <v>43222</v>
      </c>
      <c r="B2848" s="2">
        <v>9237.0400000000009</v>
      </c>
    </row>
    <row r="2849" spans="1:2" x14ac:dyDescent="0.25">
      <c r="A2849" s="1">
        <v>43223</v>
      </c>
      <c r="B2849" s="2">
        <v>9666.23</v>
      </c>
    </row>
    <row r="2850" spans="1:2" x14ac:dyDescent="0.25">
      <c r="A2850" s="1">
        <v>43224</v>
      </c>
      <c r="B2850" s="2">
        <v>9727.0400000000009</v>
      </c>
    </row>
    <row r="2851" spans="1:2" x14ac:dyDescent="0.25">
      <c r="A2851" s="1">
        <v>43225</v>
      </c>
      <c r="B2851" s="2">
        <v>9789.07</v>
      </c>
    </row>
    <row r="2852" spans="1:2" x14ac:dyDescent="0.25">
      <c r="A2852" s="1">
        <v>43226</v>
      </c>
      <c r="B2852" s="2">
        <v>9551.57</v>
      </c>
    </row>
    <row r="2853" spans="1:2" x14ac:dyDescent="0.25">
      <c r="A2853" s="1">
        <v>43227</v>
      </c>
      <c r="B2853" s="2">
        <v>9404.64</v>
      </c>
    </row>
    <row r="2854" spans="1:2" x14ac:dyDescent="0.25">
      <c r="A2854" s="1">
        <v>43228</v>
      </c>
      <c r="B2854" s="2">
        <v>9199.07</v>
      </c>
    </row>
    <row r="2855" spans="1:2" x14ac:dyDescent="0.25">
      <c r="A2855" s="1">
        <v>43229</v>
      </c>
      <c r="B2855" s="2">
        <v>9259.5300000000007</v>
      </c>
    </row>
    <row r="2856" spans="1:2" x14ac:dyDescent="0.25">
      <c r="A2856" s="1">
        <v>43230</v>
      </c>
      <c r="B2856" s="2">
        <v>9114.7999999999993</v>
      </c>
    </row>
    <row r="2857" spans="1:2" x14ac:dyDescent="0.25">
      <c r="A2857" s="1">
        <v>43231</v>
      </c>
      <c r="B2857" s="2">
        <v>8402.9599999999991</v>
      </c>
    </row>
    <row r="2858" spans="1:2" x14ac:dyDescent="0.25">
      <c r="A2858" s="1">
        <v>43232</v>
      </c>
      <c r="B2858" s="2">
        <v>8422.85</v>
      </c>
    </row>
    <row r="2859" spans="1:2" x14ac:dyDescent="0.25">
      <c r="A2859" s="1">
        <v>43233</v>
      </c>
      <c r="B2859" s="2">
        <v>8672.16</v>
      </c>
    </row>
    <row r="2860" spans="1:2" x14ac:dyDescent="0.25">
      <c r="A2860" s="1">
        <v>43234</v>
      </c>
      <c r="B2860" s="2">
        <v>8738.2199999999993</v>
      </c>
    </row>
    <row r="2861" spans="1:2" x14ac:dyDescent="0.25">
      <c r="A2861" s="1">
        <v>43235</v>
      </c>
      <c r="B2861" s="2">
        <v>8500.7999999999993</v>
      </c>
    </row>
    <row r="2862" spans="1:2" x14ac:dyDescent="0.25">
      <c r="A2862" s="1">
        <v>43236</v>
      </c>
      <c r="B2862" s="2">
        <v>8282.23</v>
      </c>
    </row>
    <row r="2863" spans="1:2" x14ac:dyDescent="0.25">
      <c r="A2863" s="1">
        <v>43237</v>
      </c>
      <c r="B2863" s="2">
        <v>8164.51</v>
      </c>
    </row>
    <row r="2864" spans="1:2" x14ac:dyDescent="0.25">
      <c r="A2864" s="1">
        <v>43238</v>
      </c>
      <c r="B2864" s="2">
        <v>8237.36</v>
      </c>
    </row>
    <row r="2865" spans="1:2" x14ac:dyDescent="0.25">
      <c r="A2865" s="1">
        <v>43239</v>
      </c>
      <c r="B2865" s="2">
        <v>8216.41</v>
      </c>
    </row>
    <row r="2866" spans="1:2" x14ac:dyDescent="0.25">
      <c r="A2866" s="1">
        <v>43240</v>
      </c>
      <c r="B2866" s="2">
        <v>8538.82</v>
      </c>
    </row>
    <row r="2867" spans="1:2" x14ac:dyDescent="0.25">
      <c r="A2867" s="1">
        <v>43241</v>
      </c>
      <c r="B2867" s="2">
        <v>8406.91</v>
      </c>
    </row>
    <row r="2868" spans="1:2" x14ac:dyDescent="0.25">
      <c r="A2868" s="1">
        <v>43242</v>
      </c>
      <c r="B2868" s="2">
        <v>8075.99</v>
      </c>
    </row>
    <row r="2869" spans="1:2" x14ac:dyDescent="0.25">
      <c r="A2869" s="1">
        <v>43243</v>
      </c>
      <c r="B2869" s="2">
        <v>7639.62</v>
      </c>
    </row>
    <row r="2870" spans="1:2" x14ac:dyDescent="0.25">
      <c r="A2870" s="1">
        <v>43244</v>
      </c>
      <c r="B2870" s="2">
        <v>7532.39</v>
      </c>
    </row>
    <row r="2871" spans="1:2" x14ac:dyDescent="0.25">
      <c r="A2871" s="1">
        <v>43245</v>
      </c>
      <c r="B2871" s="2">
        <v>7451.87</v>
      </c>
    </row>
    <row r="2872" spans="1:2" x14ac:dyDescent="0.25">
      <c r="A2872" s="1">
        <v>43246</v>
      </c>
      <c r="B2872" s="2">
        <v>7482.05</v>
      </c>
    </row>
    <row r="2873" spans="1:2" x14ac:dyDescent="0.25">
      <c r="A2873" s="1">
        <v>43247</v>
      </c>
      <c r="B2873" s="2">
        <v>7344.5</v>
      </c>
    </row>
    <row r="2874" spans="1:2" x14ac:dyDescent="0.25">
      <c r="A2874" s="1">
        <v>43248</v>
      </c>
      <c r="B2874" s="2">
        <v>7171.62</v>
      </c>
    </row>
    <row r="2875" spans="1:2" x14ac:dyDescent="0.25">
      <c r="A2875" s="1">
        <v>43249</v>
      </c>
      <c r="B2875" s="2">
        <v>7505.89</v>
      </c>
    </row>
    <row r="2876" spans="1:2" x14ac:dyDescent="0.25">
      <c r="A2876" s="1">
        <v>43250</v>
      </c>
      <c r="B2876" s="2">
        <v>7352.9</v>
      </c>
    </row>
    <row r="2877" spans="1:2" x14ac:dyDescent="0.25">
      <c r="A2877" s="1">
        <v>43251</v>
      </c>
      <c r="B2877" s="2">
        <v>7558.86</v>
      </c>
    </row>
    <row r="2878" spans="1:2" x14ac:dyDescent="0.25">
      <c r="A2878" s="1">
        <v>43252</v>
      </c>
      <c r="B2878" s="2">
        <v>7454.8</v>
      </c>
    </row>
    <row r="2879" spans="1:2" x14ac:dyDescent="0.25">
      <c r="A2879" s="1">
        <v>43253</v>
      </c>
      <c r="B2879" s="2">
        <v>7638.56</v>
      </c>
    </row>
    <row r="2880" spans="1:2" x14ac:dyDescent="0.25">
      <c r="A2880" s="1">
        <v>43254</v>
      </c>
      <c r="B2880" s="2">
        <v>7701.36</v>
      </c>
    </row>
    <row r="2881" spans="1:2" x14ac:dyDescent="0.25">
      <c r="A2881" s="1">
        <v>43255</v>
      </c>
      <c r="B2881" s="2">
        <v>7547.51</v>
      </c>
    </row>
    <row r="2882" spans="1:2" x14ac:dyDescent="0.25">
      <c r="A2882" s="1">
        <v>43256</v>
      </c>
      <c r="B2882" s="2">
        <v>7603.47</v>
      </c>
    </row>
    <row r="2883" spans="1:2" x14ac:dyDescent="0.25">
      <c r="A2883" s="1">
        <v>43257</v>
      </c>
      <c r="B2883" s="2">
        <v>7672.19</v>
      </c>
    </row>
    <row r="2884" spans="1:2" x14ac:dyDescent="0.25">
      <c r="A2884" s="1">
        <v>43258</v>
      </c>
      <c r="B2884" s="2">
        <v>7676.57</v>
      </c>
    </row>
    <row r="2885" spans="1:2" x14ac:dyDescent="0.25">
      <c r="A2885" s="1">
        <v>43259</v>
      </c>
      <c r="B2885" s="2">
        <v>7665.59</v>
      </c>
    </row>
    <row r="2886" spans="1:2" x14ac:dyDescent="0.25">
      <c r="A2886" s="1">
        <v>43260</v>
      </c>
      <c r="B2886" s="2">
        <v>7633.74</v>
      </c>
    </row>
    <row r="2887" spans="1:2" x14ac:dyDescent="0.25">
      <c r="A2887" s="1">
        <v>43261</v>
      </c>
      <c r="B2887" s="2">
        <v>6749.77</v>
      </c>
    </row>
    <row r="2888" spans="1:2" x14ac:dyDescent="0.25">
      <c r="A2888" s="1">
        <v>43262</v>
      </c>
      <c r="B2888" s="2">
        <v>6781.28</v>
      </c>
    </row>
    <row r="2889" spans="1:2" x14ac:dyDescent="0.25">
      <c r="A2889" s="1">
        <v>43263</v>
      </c>
      <c r="B2889" s="2">
        <v>6548.4</v>
      </c>
    </row>
    <row r="2890" spans="1:2" x14ac:dyDescent="0.25">
      <c r="A2890" s="1">
        <v>43264</v>
      </c>
      <c r="B2890" s="2">
        <v>6288.15</v>
      </c>
    </row>
    <row r="2891" spans="1:2" x14ac:dyDescent="0.25">
      <c r="A2891" s="1">
        <v>43265</v>
      </c>
      <c r="B2891" s="2">
        <v>6657.68</v>
      </c>
    </row>
    <row r="2892" spans="1:2" x14ac:dyDescent="0.25">
      <c r="A2892" s="1">
        <v>43266</v>
      </c>
      <c r="B2892" s="2">
        <v>6485.49</v>
      </c>
    </row>
    <row r="2893" spans="1:2" x14ac:dyDescent="0.25">
      <c r="A2893" s="1">
        <v>43267</v>
      </c>
      <c r="B2893" s="2">
        <v>6538.22</v>
      </c>
    </row>
    <row r="2894" spans="1:2" x14ac:dyDescent="0.25">
      <c r="A2894" s="1">
        <v>43268</v>
      </c>
      <c r="B2894" s="2">
        <v>6517.81</v>
      </c>
    </row>
    <row r="2895" spans="1:2" x14ac:dyDescent="0.25">
      <c r="A2895" s="1">
        <v>43269</v>
      </c>
      <c r="B2895" s="2">
        <v>6723.77</v>
      </c>
    </row>
    <row r="2896" spans="1:2" x14ac:dyDescent="0.25">
      <c r="A2896" s="1">
        <v>43270</v>
      </c>
      <c r="B2896" s="2">
        <v>6724.73</v>
      </c>
    </row>
    <row r="2897" spans="1:2" x14ac:dyDescent="0.25">
      <c r="A2897" s="1">
        <v>43271</v>
      </c>
      <c r="B2897" s="2">
        <v>6721.29</v>
      </c>
    </row>
    <row r="2898" spans="1:2" x14ac:dyDescent="0.25">
      <c r="A2898" s="1">
        <v>43272</v>
      </c>
      <c r="B2898" s="2">
        <v>6713.44</v>
      </c>
    </row>
    <row r="2899" spans="1:2" x14ac:dyDescent="0.25">
      <c r="A2899" s="1">
        <v>43273</v>
      </c>
      <c r="B2899" s="2">
        <v>6023.75</v>
      </c>
    </row>
    <row r="2900" spans="1:2" x14ac:dyDescent="0.25">
      <c r="A2900" s="1">
        <v>43274</v>
      </c>
      <c r="B2900" s="2">
        <v>6227.6</v>
      </c>
    </row>
    <row r="2901" spans="1:2" x14ac:dyDescent="0.25">
      <c r="A2901" s="1">
        <v>43275</v>
      </c>
      <c r="B2901" s="2">
        <v>6166.82</v>
      </c>
    </row>
    <row r="2902" spans="1:2" x14ac:dyDescent="0.25">
      <c r="A2902" s="1">
        <v>43276</v>
      </c>
      <c r="B2902" s="2">
        <v>6277.78</v>
      </c>
    </row>
    <row r="2903" spans="1:2" x14ac:dyDescent="0.25">
      <c r="A2903" s="1">
        <v>43277</v>
      </c>
      <c r="B2903" s="2">
        <v>6238.15</v>
      </c>
    </row>
    <row r="2904" spans="1:2" x14ac:dyDescent="0.25">
      <c r="A2904" s="1">
        <v>43278</v>
      </c>
      <c r="B2904" s="2">
        <v>6130.8</v>
      </c>
    </row>
    <row r="2905" spans="1:2" x14ac:dyDescent="0.25">
      <c r="A2905" s="1">
        <v>43279</v>
      </c>
      <c r="B2905" s="2">
        <v>5937.94</v>
      </c>
    </row>
    <row r="2906" spans="1:2" x14ac:dyDescent="0.25">
      <c r="A2906" s="1">
        <v>43280</v>
      </c>
      <c r="B2906" s="2">
        <v>5921.19</v>
      </c>
    </row>
    <row r="2907" spans="1:2" x14ac:dyDescent="0.25">
      <c r="A2907" s="1">
        <v>43281</v>
      </c>
      <c r="B2907" s="2">
        <v>6333.53</v>
      </c>
    </row>
    <row r="2908" spans="1:2" x14ac:dyDescent="0.25">
      <c r="A2908" s="1">
        <v>43282</v>
      </c>
      <c r="B2908" s="2">
        <v>6355.72</v>
      </c>
    </row>
    <row r="2909" spans="1:2" x14ac:dyDescent="0.25">
      <c r="A2909" s="1">
        <v>43283</v>
      </c>
      <c r="B2909" s="2">
        <v>6649.21</v>
      </c>
    </row>
    <row r="2910" spans="1:2" x14ac:dyDescent="0.25">
      <c r="A2910" s="1">
        <v>43284</v>
      </c>
      <c r="B2910" s="2">
        <v>6609.39</v>
      </c>
    </row>
    <row r="2911" spans="1:2" x14ac:dyDescent="0.25">
      <c r="A2911" s="1">
        <v>43285</v>
      </c>
      <c r="B2911">
        <v>6694</v>
      </c>
    </row>
    <row r="2912" spans="1:2" x14ac:dyDescent="0.25">
      <c r="A2912" s="1">
        <v>43286</v>
      </c>
      <c r="B2912" s="2">
        <v>6499.47</v>
      </c>
    </row>
    <row r="2913" spans="1:2" x14ac:dyDescent="0.25">
      <c r="A2913" s="1">
        <v>43287</v>
      </c>
      <c r="B2913" s="2">
        <v>6588.47</v>
      </c>
    </row>
    <row r="2914" spans="1:2" x14ac:dyDescent="0.25">
      <c r="A2914" s="1">
        <v>43288</v>
      </c>
      <c r="B2914" s="2">
        <v>6534.6</v>
      </c>
    </row>
    <row r="2915" spans="1:2" x14ac:dyDescent="0.25">
      <c r="A2915" s="1">
        <v>43289</v>
      </c>
      <c r="B2915" s="2">
        <v>6755.49</v>
      </c>
    </row>
    <row r="2916" spans="1:2" x14ac:dyDescent="0.25">
      <c r="A2916" s="1">
        <v>43290</v>
      </c>
      <c r="B2916" s="2">
        <v>6718.74</v>
      </c>
    </row>
    <row r="2917" spans="1:2" x14ac:dyDescent="0.25">
      <c r="A2917" s="1">
        <v>43291</v>
      </c>
      <c r="B2917" s="2">
        <v>6376.55</v>
      </c>
    </row>
    <row r="2918" spans="1:2" x14ac:dyDescent="0.25">
      <c r="A2918" s="1">
        <v>43292</v>
      </c>
      <c r="B2918" s="2">
        <v>6375.12</v>
      </c>
    </row>
    <row r="2919" spans="1:2" x14ac:dyDescent="0.25">
      <c r="A2919" s="1">
        <v>43293</v>
      </c>
      <c r="B2919" s="2">
        <v>6175.94</v>
      </c>
    </row>
    <row r="2920" spans="1:2" x14ac:dyDescent="0.25">
      <c r="A2920" s="1">
        <v>43294</v>
      </c>
      <c r="B2920" s="2">
        <v>6228.84</v>
      </c>
    </row>
    <row r="2921" spans="1:2" x14ac:dyDescent="0.25">
      <c r="A2921" s="1">
        <v>43295</v>
      </c>
      <c r="B2921" s="2">
        <v>6274.93</v>
      </c>
    </row>
    <row r="2922" spans="1:2" x14ac:dyDescent="0.25">
      <c r="A2922" s="1">
        <v>43296</v>
      </c>
      <c r="B2922" s="2">
        <v>6388.05</v>
      </c>
    </row>
    <row r="2923" spans="1:2" x14ac:dyDescent="0.25">
      <c r="A2923" s="1">
        <v>43297</v>
      </c>
      <c r="B2923" s="2">
        <v>6679.49</v>
      </c>
    </row>
    <row r="2924" spans="1:2" x14ac:dyDescent="0.25">
      <c r="A2924" s="1">
        <v>43298</v>
      </c>
      <c r="B2924" s="2">
        <v>7366.28</v>
      </c>
    </row>
    <row r="2925" spans="1:2" x14ac:dyDescent="0.25">
      <c r="A2925" s="1">
        <v>43299</v>
      </c>
      <c r="B2925" s="2">
        <v>7339.2</v>
      </c>
    </row>
    <row r="2926" spans="1:2" x14ac:dyDescent="0.25">
      <c r="A2926" s="1">
        <v>43300</v>
      </c>
      <c r="B2926" s="2">
        <v>7441.48</v>
      </c>
    </row>
    <row r="2927" spans="1:2" x14ac:dyDescent="0.25">
      <c r="A2927" s="1">
        <v>43301</v>
      </c>
      <c r="B2927" s="2">
        <v>7300.46</v>
      </c>
    </row>
    <row r="2928" spans="1:2" x14ac:dyDescent="0.25">
      <c r="A2928" s="1">
        <v>43302</v>
      </c>
      <c r="B2928" s="2">
        <v>7407.92</v>
      </c>
    </row>
    <row r="2929" spans="1:2" x14ac:dyDescent="0.25">
      <c r="A2929" s="1">
        <v>43303</v>
      </c>
      <c r="B2929" s="2">
        <v>7373.14</v>
      </c>
    </row>
    <row r="2930" spans="1:2" x14ac:dyDescent="0.25">
      <c r="A2930" s="1">
        <v>43304</v>
      </c>
      <c r="B2930" s="2">
        <v>7751.1</v>
      </c>
    </row>
    <row r="2931" spans="1:2" x14ac:dyDescent="0.25">
      <c r="A2931" s="1">
        <v>43305</v>
      </c>
      <c r="B2931" s="2">
        <v>8251.0400000000009</v>
      </c>
    </row>
    <row r="2932" spans="1:2" x14ac:dyDescent="0.25">
      <c r="A2932" s="1">
        <v>43306</v>
      </c>
      <c r="B2932" s="2">
        <v>8283.2099999999991</v>
      </c>
    </row>
    <row r="2933" spans="1:2" x14ac:dyDescent="0.25">
      <c r="A2933" s="1">
        <v>43307</v>
      </c>
      <c r="B2933" s="2">
        <v>7969.73</v>
      </c>
    </row>
    <row r="2934" spans="1:2" x14ac:dyDescent="0.25">
      <c r="A2934" s="1">
        <v>43308</v>
      </c>
      <c r="B2934" s="2">
        <v>8258.34</v>
      </c>
    </row>
    <row r="2935" spans="1:2" x14ac:dyDescent="0.25">
      <c r="A2935" s="1">
        <v>43309</v>
      </c>
      <c r="B2935" s="2">
        <v>8172.06</v>
      </c>
    </row>
    <row r="2936" spans="1:2" x14ac:dyDescent="0.25">
      <c r="A2936" s="1">
        <v>43310</v>
      </c>
      <c r="B2936" s="2">
        <v>8192.23</v>
      </c>
    </row>
    <row r="2937" spans="1:2" x14ac:dyDescent="0.25">
      <c r="A2937" s="1">
        <v>43311</v>
      </c>
      <c r="B2937" s="2">
        <v>8132.75</v>
      </c>
    </row>
    <row r="2938" spans="1:2" x14ac:dyDescent="0.25">
      <c r="A2938" s="1">
        <v>43312</v>
      </c>
      <c r="B2938" s="2">
        <v>7719.07</v>
      </c>
    </row>
    <row r="2939" spans="1:2" x14ac:dyDescent="0.25">
      <c r="A2939" s="1">
        <v>43313</v>
      </c>
      <c r="B2939" s="2">
        <v>7484.43</v>
      </c>
    </row>
    <row r="2940" spans="1:2" x14ac:dyDescent="0.25">
      <c r="A2940" s="1">
        <v>43314</v>
      </c>
      <c r="B2940" s="2">
        <v>7536.51</v>
      </c>
    </row>
    <row r="2941" spans="1:2" x14ac:dyDescent="0.25">
      <c r="A2941" s="1">
        <v>43315</v>
      </c>
      <c r="B2941" s="2">
        <v>7416.71</v>
      </c>
    </row>
    <row r="2942" spans="1:2" x14ac:dyDescent="0.25">
      <c r="A2942" s="1">
        <v>43316</v>
      </c>
      <c r="B2942" s="2">
        <v>6996.6</v>
      </c>
    </row>
    <row r="2943" spans="1:2" x14ac:dyDescent="0.25">
      <c r="A2943" s="1">
        <v>43317</v>
      </c>
      <c r="B2943" s="2">
        <v>7061.19</v>
      </c>
    </row>
    <row r="2944" spans="1:2" x14ac:dyDescent="0.25">
      <c r="A2944" s="1">
        <v>43318</v>
      </c>
      <c r="B2944" s="2">
        <v>6874.07</v>
      </c>
    </row>
    <row r="2945" spans="1:2" x14ac:dyDescent="0.25">
      <c r="A2945" s="1">
        <v>43319</v>
      </c>
      <c r="B2945" s="2">
        <v>6751.77</v>
      </c>
    </row>
    <row r="2946" spans="1:2" x14ac:dyDescent="0.25">
      <c r="A2946" s="1">
        <v>43320</v>
      </c>
      <c r="B2946" s="2">
        <v>6304.46</v>
      </c>
    </row>
    <row r="2947" spans="1:2" x14ac:dyDescent="0.25">
      <c r="A2947" s="1">
        <v>43321</v>
      </c>
      <c r="B2947" s="2">
        <v>6593.6</v>
      </c>
    </row>
    <row r="2948" spans="1:2" x14ac:dyDescent="0.25">
      <c r="A2948" s="1">
        <v>43322</v>
      </c>
      <c r="B2948" s="2">
        <v>6075.58</v>
      </c>
    </row>
    <row r="2949" spans="1:2" x14ac:dyDescent="0.25">
      <c r="A2949" s="1">
        <v>43323</v>
      </c>
      <c r="B2949" s="2">
        <v>6394.49</v>
      </c>
    </row>
    <row r="2950" spans="1:2" x14ac:dyDescent="0.25">
      <c r="A2950" s="1">
        <v>43324</v>
      </c>
      <c r="B2950" s="2">
        <v>6374.74</v>
      </c>
    </row>
    <row r="2951" spans="1:2" x14ac:dyDescent="0.25">
      <c r="A2951" s="1">
        <v>43325</v>
      </c>
      <c r="B2951" s="2">
        <v>6251.52</v>
      </c>
    </row>
    <row r="2952" spans="1:2" x14ac:dyDescent="0.25">
      <c r="A2952" s="1">
        <v>43326</v>
      </c>
      <c r="B2952" s="2">
        <v>6116.66</v>
      </c>
    </row>
    <row r="2953" spans="1:2" x14ac:dyDescent="0.25">
      <c r="A2953" s="1">
        <v>43327</v>
      </c>
      <c r="B2953" s="2">
        <v>6413.64</v>
      </c>
    </row>
    <row r="2954" spans="1:2" x14ac:dyDescent="0.25">
      <c r="A2954" s="1">
        <v>43328</v>
      </c>
      <c r="B2954" s="2">
        <v>6287.06</v>
      </c>
    </row>
    <row r="2955" spans="1:2" x14ac:dyDescent="0.25">
      <c r="A2955" s="1">
        <v>43329</v>
      </c>
      <c r="B2955" s="2">
        <v>6524.58</v>
      </c>
    </row>
    <row r="2956" spans="1:2" x14ac:dyDescent="0.25">
      <c r="A2956" s="1">
        <v>43330</v>
      </c>
      <c r="B2956" s="2">
        <v>6410.26</v>
      </c>
    </row>
    <row r="2957" spans="1:2" x14ac:dyDescent="0.25">
      <c r="A2957" s="1">
        <v>43331</v>
      </c>
      <c r="B2957" s="2">
        <v>6514.69</v>
      </c>
    </row>
    <row r="2958" spans="1:2" x14ac:dyDescent="0.25">
      <c r="A2958" s="1">
        <v>43332</v>
      </c>
      <c r="B2958" s="2">
        <v>6432.34</v>
      </c>
    </row>
    <row r="2959" spans="1:2" x14ac:dyDescent="0.25">
      <c r="A2959" s="1">
        <v>43333</v>
      </c>
      <c r="B2959" s="2">
        <v>6469.49</v>
      </c>
    </row>
    <row r="2960" spans="1:2" x14ac:dyDescent="0.25">
      <c r="A2960" s="1">
        <v>43334</v>
      </c>
      <c r="B2960" s="2">
        <v>6380.15</v>
      </c>
    </row>
    <row r="2961" spans="1:2" x14ac:dyDescent="0.25">
      <c r="A2961" s="1">
        <v>43335</v>
      </c>
      <c r="B2961" s="2">
        <v>6486.26</v>
      </c>
    </row>
    <row r="2962" spans="1:2" x14ac:dyDescent="0.25">
      <c r="A2962" s="1">
        <v>43336</v>
      </c>
      <c r="B2962" s="2">
        <v>6704.59</v>
      </c>
    </row>
    <row r="2963" spans="1:2" x14ac:dyDescent="0.25">
      <c r="A2963" s="1">
        <v>43337</v>
      </c>
      <c r="B2963" s="2">
        <v>6717.96</v>
      </c>
    </row>
    <row r="2964" spans="1:2" x14ac:dyDescent="0.25">
      <c r="A2964" s="1">
        <v>43338</v>
      </c>
      <c r="B2964" s="2">
        <v>6698.3</v>
      </c>
    </row>
    <row r="2965" spans="1:2" x14ac:dyDescent="0.25">
      <c r="A2965" s="1">
        <v>43339</v>
      </c>
      <c r="B2965" s="2">
        <v>6745.97</v>
      </c>
    </row>
    <row r="2966" spans="1:2" x14ac:dyDescent="0.25">
      <c r="A2966" s="1">
        <v>43340</v>
      </c>
      <c r="B2966" s="2">
        <v>7074.82</v>
      </c>
    </row>
    <row r="2967" spans="1:2" x14ac:dyDescent="0.25">
      <c r="A2967" s="1">
        <v>43341</v>
      </c>
      <c r="B2967" s="2">
        <v>7071.78</v>
      </c>
    </row>
    <row r="2968" spans="1:2" x14ac:dyDescent="0.25">
      <c r="A2968" s="1">
        <v>43342</v>
      </c>
      <c r="B2968" s="2">
        <v>6951.36</v>
      </c>
    </row>
    <row r="2969" spans="1:2" x14ac:dyDescent="0.25">
      <c r="A2969" s="1">
        <v>43343</v>
      </c>
      <c r="B2969" s="2">
        <v>7039.96</v>
      </c>
    </row>
    <row r="2970" spans="1:2" x14ac:dyDescent="0.25">
      <c r="A2970" s="1">
        <v>43344</v>
      </c>
      <c r="B2970" s="2">
        <v>7195.81</v>
      </c>
    </row>
    <row r="2971" spans="1:2" x14ac:dyDescent="0.25">
      <c r="A2971" s="1">
        <v>43345</v>
      </c>
      <c r="B2971" s="2">
        <v>7285.9</v>
      </c>
    </row>
    <row r="2972" spans="1:2" x14ac:dyDescent="0.25">
      <c r="A2972" s="1">
        <v>43346</v>
      </c>
      <c r="B2972" s="2">
        <v>7318.93</v>
      </c>
    </row>
    <row r="2973" spans="1:2" x14ac:dyDescent="0.25">
      <c r="A2973" s="1">
        <v>43347</v>
      </c>
      <c r="B2973" s="2">
        <v>7368.93</v>
      </c>
    </row>
    <row r="2974" spans="1:2" x14ac:dyDescent="0.25">
      <c r="A2974" s="1">
        <v>43348</v>
      </c>
      <c r="B2974" s="2">
        <v>6941.77</v>
      </c>
    </row>
    <row r="2975" spans="1:2" x14ac:dyDescent="0.25">
      <c r="A2975" s="1">
        <v>43349</v>
      </c>
      <c r="B2975" s="2">
        <v>6447.34</v>
      </c>
    </row>
    <row r="2976" spans="1:2" x14ac:dyDescent="0.25">
      <c r="A2976" s="1">
        <v>43350</v>
      </c>
      <c r="B2976" s="2">
        <v>6432.4</v>
      </c>
    </row>
    <row r="2977" spans="1:2" x14ac:dyDescent="0.25">
      <c r="A2977" s="1">
        <v>43351</v>
      </c>
      <c r="B2977" s="2">
        <v>6197.73</v>
      </c>
    </row>
    <row r="2978" spans="1:2" x14ac:dyDescent="0.25">
      <c r="A2978" s="1">
        <v>43352</v>
      </c>
      <c r="B2978" s="2">
        <v>6378.31</v>
      </c>
    </row>
    <row r="2979" spans="1:2" x14ac:dyDescent="0.25">
      <c r="A2979" s="1">
        <v>43353</v>
      </c>
      <c r="B2979" s="2">
        <v>6309.54</v>
      </c>
    </row>
    <row r="2980" spans="1:2" x14ac:dyDescent="0.25">
      <c r="A2980" s="1">
        <v>43354</v>
      </c>
      <c r="B2980" s="2">
        <v>6313.72</v>
      </c>
    </row>
    <row r="2981" spans="1:2" x14ac:dyDescent="0.25">
      <c r="A2981" s="1">
        <v>43355</v>
      </c>
      <c r="B2981" s="2">
        <v>6311.54</v>
      </c>
    </row>
    <row r="2982" spans="1:2" x14ac:dyDescent="0.25">
      <c r="A2982" s="1">
        <v>43356</v>
      </c>
      <c r="B2982" s="2">
        <v>6468.04</v>
      </c>
    </row>
    <row r="2983" spans="1:2" x14ac:dyDescent="0.25">
      <c r="A2983" s="1">
        <v>43357</v>
      </c>
      <c r="B2983" s="2">
        <v>6516.89</v>
      </c>
    </row>
    <row r="2984" spans="1:2" x14ac:dyDescent="0.25">
      <c r="A2984" s="1">
        <v>43358</v>
      </c>
      <c r="B2984" s="2">
        <v>6509.6</v>
      </c>
    </row>
    <row r="2985" spans="1:2" x14ac:dyDescent="0.25">
      <c r="A2985" s="1">
        <v>43359</v>
      </c>
      <c r="B2985" s="2">
        <v>6502.68</v>
      </c>
    </row>
    <row r="2986" spans="1:2" x14ac:dyDescent="0.25">
      <c r="A2986" s="1">
        <v>43360</v>
      </c>
      <c r="B2986" s="2">
        <v>6254.27</v>
      </c>
    </row>
    <row r="2987" spans="1:2" x14ac:dyDescent="0.25">
      <c r="A2987" s="1">
        <v>43361</v>
      </c>
      <c r="B2987" s="2">
        <v>6334.9</v>
      </c>
    </row>
    <row r="2988" spans="1:2" x14ac:dyDescent="0.25">
      <c r="A2988" s="1">
        <v>43362</v>
      </c>
      <c r="B2988" s="2">
        <v>6400.98</v>
      </c>
    </row>
    <row r="2989" spans="1:2" x14ac:dyDescent="0.25">
      <c r="A2989" s="1">
        <v>43363</v>
      </c>
      <c r="B2989" s="2">
        <v>6524.53</v>
      </c>
    </row>
    <row r="2990" spans="1:2" x14ac:dyDescent="0.25">
      <c r="A2990" s="1">
        <v>43364</v>
      </c>
      <c r="B2990" s="2">
        <v>6729.2</v>
      </c>
    </row>
    <row r="2991" spans="1:2" x14ac:dyDescent="0.25">
      <c r="A2991" s="1">
        <v>43365</v>
      </c>
      <c r="B2991" s="2">
        <v>6695.81</v>
      </c>
    </row>
    <row r="2992" spans="1:2" x14ac:dyDescent="0.25">
      <c r="A2992" s="1">
        <v>43366</v>
      </c>
      <c r="B2992" s="2">
        <v>6679.9</v>
      </c>
    </row>
    <row r="2993" spans="1:2" x14ac:dyDescent="0.25">
      <c r="A2993" s="1">
        <v>43367</v>
      </c>
      <c r="B2993" s="2">
        <v>6621.2</v>
      </c>
    </row>
    <row r="2994" spans="1:2" x14ac:dyDescent="0.25">
      <c r="A2994" s="1">
        <v>43368</v>
      </c>
      <c r="B2994" s="2">
        <v>6395.11</v>
      </c>
    </row>
    <row r="2995" spans="1:2" x14ac:dyDescent="0.25">
      <c r="A2995" s="1">
        <v>43369</v>
      </c>
      <c r="B2995" s="2">
        <v>6476.34</v>
      </c>
    </row>
    <row r="2996" spans="1:2" x14ac:dyDescent="0.25">
      <c r="A2996" s="1">
        <v>43370</v>
      </c>
      <c r="B2996" s="2">
        <v>6715.88</v>
      </c>
    </row>
    <row r="2997" spans="1:2" x14ac:dyDescent="0.25">
      <c r="A2997" s="1">
        <v>43371</v>
      </c>
      <c r="B2997" s="2">
        <v>6648.31</v>
      </c>
    </row>
    <row r="2998" spans="1:2" x14ac:dyDescent="0.25">
      <c r="A2998" s="1">
        <v>43372</v>
      </c>
      <c r="B2998" s="2">
        <v>6595.8</v>
      </c>
    </row>
    <row r="2999" spans="1:2" x14ac:dyDescent="0.25">
      <c r="A2999" s="1">
        <v>43373</v>
      </c>
      <c r="B2999" s="2">
        <v>6582.18</v>
      </c>
    </row>
    <row r="3000" spans="1:2" x14ac:dyDescent="0.25">
      <c r="A3000" s="1">
        <v>43374</v>
      </c>
      <c r="B3000" s="2">
        <v>6593.12</v>
      </c>
    </row>
    <row r="3001" spans="1:2" x14ac:dyDescent="0.25">
      <c r="A3001" s="1">
        <v>43375</v>
      </c>
      <c r="B3001" s="2">
        <v>6551.55</v>
      </c>
    </row>
    <row r="3002" spans="1:2" x14ac:dyDescent="0.25">
      <c r="A3002" s="1">
        <v>43376</v>
      </c>
      <c r="B3002" s="2">
        <v>6446.35</v>
      </c>
    </row>
    <row r="3003" spans="1:2" x14ac:dyDescent="0.25">
      <c r="A3003" s="1">
        <v>43377</v>
      </c>
      <c r="B3003" s="2">
        <v>6580.36</v>
      </c>
    </row>
    <row r="3004" spans="1:2" x14ac:dyDescent="0.25">
      <c r="A3004" s="1">
        <v>43378</v>
      </c>
      <c r="B3004" s="2">
        <v>6591.38</v>
      </c>
    </row>
    <row r="3005" spans="1:2" x14ac:dyDescent="0.25">
      <c r="A3005" s="1">
        <v>43379</v>
      </c>
      <c r="B3005" s="2">
        <v>6593.99</v>
      </c>
    </row>
    <row r="3006" spans="1:2" x14ac:dyDescent="0.25">
      <c r="A3006" s="1">
        <v>43380</v>
      </c>
      <c r="B3006" s="2">
        <v>6572.95</v>
      </c>
    </row>
    <row r="3007" spans="1:2" x14ac:dyDescent="0.25">
      <c r="A3007" s="1">
        <v>43381</v>
      </c>
      <c r="B3007" s="2">
        <v>6660.6</v>
      </c>
    </row>
    <row r="3008" spans="1:2" x14ac:dyDescent="0.25">
      <c r="A3008" s="1">
        <v>43382</v>
      </c>
      <c r="B3008" s="2">
        <v>6622.87</v>
      </c>
    </row>
    <row r="3009" spans="1:2" x14ac:dyDescent="0.25">
      <c r="A3009" s="1">
        <v>43383</v>
      </c>
      <c r="B3009" s="2">
        <v>6567.21</v>
      </c>
    </row>
    <row r="3010" spans="1:2" x14ac:dyDescent="0.25">
      <c r="A3010" s="1">
        <v>43384</v>
      </c>
      <c r="B3010" s="2">
        <v>6253.63</v>
      </c>
    </row>
    <row r="3011" spans="1:2" x14ac:dyDescent="0.25">
      <c r="A3011" s="1">
        <v>43385</v>
      </c>
      <c r="B3011" s="2">
        <v>6265.96</v>
      </c>
    </row>
    <row r="3012" spans="1:2" x14ac:dyDescent="0.25">
      <c r="A3012" s="1">
        <v>43386</v>
      </c>
      <c r="B3012" s="2">
        <v>6259.67</v>
      </c>
    </row>
    <row r="3013" spans="1:2" x14ac:dyDescent="0.25">
      <c r="A3013" s="1">
        <v>43387</v>
      </c>
      <c r="B3013" s="2">
        <v>6295.93</v>
      </c>
    </row>
    <row r="3014" spans="1:2" x14ac:dyDescent="0.25">
      <c r="A3014" s="1">
        <v>43388</v>
      </c>
      <c r="B3014" s="2">
        <v>6543.5</v>
      </c>
    </row>
    <row r="3015" spans="1:2" x14ac:dyDescent="0.25">
      <c r="A3015" s="1">
        <v>43389</v>
      </c>
      <c r="B3015" s="2">
        <v>6576.06</v>
      </c>
    </row>
    <row r="3016" spans="1:2" x14ac:dyDescent="0.25">
      <c r="A3016" s="1">
        <v>43390</v>
      </c>
      <c r="B3016" s="2">
        <v>6567.25</v>
      </c>
    </row>
    <row r="3017" spans="1:2" x14ac:dyDescent="0.25">
      <c r="A3017" s="1">
        <v>43391</v>
      </c>
      <c r="B3017" s="2">
        <v>6462.77</v>
      </c>
    </row>
    <row r="3018" spans="1:2" x14ac:dyDescent="0.25">
      <c r="A3018" s="1">
        <v>43392</v>
      </c>
      <c r="B3018">
        <v>6466</v>
      </c>
    </row>
    <row r="3019" spans="1:2" x14ac:dyDescent="0.25">
      <c r="A3019" s="1">
        <v>43393</v>
      </c>
      <c r="B3019" s="2">
        <v>6434.05</v>
      </c>
    </row>
    <row r="3020" spans="1:2" x14ac:dyDescent="0.25">
      <c r="A3020" s="1">
        <v>43394</v>
      </c>
      <c r="B3020" s="2">
        <v>6534.59</v>
      </c>
    </row>
    <row r="3021" spans="1:2" x14ac:dyDescent="0.25">
      <c r="A3021" s="1">
        <v>43395</v>
      </c>
      <c r="B3021" s="2">
        <v>6483.39</v>
      </c>
    </row>
    <row r="3022" spans="1:2" x14ac:dyDescent="0.25">
      <c r="A3022" s="1">
        <v>43396</v>
      </c>
      <c r="B3022" s="2">
        <v>6473.4</v>
      </c>
    </row>
    <row r="3023" spans="1:2" x14ac:dyDescent="0.25">
      <c r="A3023" s="1">
        <v>43397</v>
      </c>
      <c r="B3023" s="2">
        <v>6491.72</v>
      </c>
    </row>
    <row r="3024" spans="1:2" x14ac:dyDescent="0.25">
      <c r="A3024" s="1">
        <v>43398</v>
      </c>
      <c r="B3024" s="2">
        <v>6470.53</v>
      </c>
    </row>
    <row r="3025" spans="1:2" x14ac:dyDescent="0.25">
      <c r="A3025" s="1">
        <v>43399</v>
      </c>
      <c r="B3025" s="2">
        <v>6457.67</v>
      </c>
    </row>
    <row r="3026" spans="1:2" x14ac:dyDescent="0.25">
      <c r="A3026" s="1">
        <v>43400</v>
      </c>
      <c r="B3026" s="2">
        <v>6478.03</v>
      </c>
    </row>
    <row r="3027" spans="1:2" x14ac:dyDescent="0.25">
      <c r="A3027" s="1">
        <v>43401</v>
      </c>
      <c r="B3027" s="2">
        <v>6460.29</v>
      </c>
    </row>
    <row r="3028" spans="1:2" x14ac:dyDescent="0.25">
      <c r="A3028" s="1">
        <v>43402</v>
      </c>
      <c r="B3028" s="2">
        <v>6311.74</v>
      </c>
    </row>
    <row r="3029" spans="1:2" x14ac:dyDescent="0.25">
      <c r="A3029" s="1">
        <v>43403</v>
      </c>
      <c r="B3029" s="2">
        <v>6309.74</v>
      </c>
    </row>
    <row r="3030" spans="1:2" x14ac:dyDescent="0.25">
      <c r="A3030" s="1">
        <v>43404</v>
      </c>
      <c r="B3030" s="2">
        <v>6350.67</v>
      </c>
    </row>
    <row r="3031" spans="1:2" x14ac:dyDescent="0.25">
      <c r="A3031" s="1">
        <v>43405</v>
      </c>
      <c r="B3031" s="2">
        <v>6379.51</v>
      </c>
    </row>
    <row r="3032" spans="1:2" x14ac:dyDescent="0.25">
      <c r="A3032" s="1">
        <v>43406</v>
      </c>
      <c r="B3032" s="2">
        <v>6392.82</v>
      </c>
    </row>
    <row r="3033" spans="1:2" x14ac:dyDescent="0.25">
      <c r="A3033" s="1">
        <v>43407</v>
      </c>
      <c r="B3033" s="2">
        <v>6374.94</v>
      </c>
    </row>
    <row r="3034" spans="1:2" x14ac:dyDescent="0.25">
      <c r="A3034" s="1">
        <v>43408</v>
      </c>
      <c r="B3034" s="2">
        <v>6447.79</v>
      </c>
    </row>
    <row r="3035" spans="1:2" x14ac:dyDescent="0.25">
      <c r="A3035" s="1">
        <v>43409</v>
      </c>
      <c r="B3035" s="2">
        <v>6432.91</v>
      </c>
    </row>
    <row r="3036" spans="1:2" x14ac:dyDescent="0.25">
      <c r="A3036" s="1">
        <v>43410</v>
      </c>
      <c r="B3036" s="2">
        <v>6468.23</v>
      </c>
    </row>
    <row r="3037" spans="1:2" x14ac:dyDescent="0.25">
      <c r="A3037" s="1">
        <v>43411</v>
      </c>
      <c r="B3037">
        <v>6529</v>
      </c>
    </row>
    <row r="3038" spans="1:2" x14ac:dyDescent="0.25">
      <c r="A3038" s="1">
        <v>43412</v>
      </c>
      <c r="B3038" s="2">
        <v>6447.98</v>
      </c>
    </row>
    <row r="3039" spans="1:2" x14ac:dyDescent="0.25">
      <c r="A3039" s="1">
        <v>43413</v>
      </c>
      <c r="B3039" s="2">
        <v>6377.54</v>
      </c>
    </row>
    <row r="3040" spans="1:2" x14ac:dyDescent="0.25">
      <c r="A3040" s="1">
        <v>43414</v>
      </c>
      <c r="B3040" s="2">
        <v>6410.99</v>
      </c>
    </row>
    <row r="3041" spans="1:2" x14ac:dyDescent="0.25">
      <c r="A3041" s="1">
        <v>43415</v>
      </c>
      <c r="B3041" s="2">
        <v>6366.41</v>
      </c>
    </row>
    <row r="3042" spans="1:2" x14ac:dyDescent="0.25">
      <c r="A3042" s="1">
        <v>43416</v>
      </c>
      <c r="B3042" s="2">
        <v>6373.48</v>
      </c>
    </row>
    <row r="3043" spans="1:2" x14ac:dyDescent="0.25">
      <c r="A3043" s="1">
        <v>43417</v>
      </c>
      <c r="B3043" s="2">
        <v>6356.86</v>
      </c>
    </row>
    <row r="3044" spans="1:2" x14ac:dyDescent="0.25">
      <c r="A3044" s="1">
        <v>43418</v>
      </c>
      <c r="B3044" s="2">
        <v>5643.1</v>
      </c>
    </row>
    <row r="3045" spans="1:2" x14ac:dyDescent="0.25">
      <c r="A3045" s="1">
        <v>43419</v>
      </c>
      <c r="B3045" s="2">
        <v>5561.46</v>
      </c>
    </row>
    <row r="3046" spans="1:2" x14ac:dyDescent="0.25">
      <c r="A3046" s="1">
        <v>43420</v>
      </c>
      <c r="B3046" s="2">
        <v>5510.9</v>
      </c>
    </row>
    <row r="3047" spans="1:2" x14ac:dyDescent="0.25">
      <c r="A3047" s="1">
        <v>43421</v>
      </c>
      <c r="B3047" s="2">
        <v>5562.52</v>
      </c>
    </row>
    <row r="3048" spans="1:2" x14ac:dyDescent="0.25">
      <c r="A3048" s="1">
        <v>43422</v>
      </c>
      <c r="B3048" s="2">
        <v>5606.2</v>
      </c>
    </row>
    <row r="3049" spans="1:2" x14ac:dyDescent="0.25">
      <c r="A3049" s="1">
        <v>43423</v>
      </c>
      <c r="B3049" s="2">
        <v>4868.8999999999996</v>
      </c>
    </row>
    <row r="3050" spans="1:2" x14ac:dyDescent="0.25">
      <c r="A3050" s="1">
        <v>43424</v>
      </c>
      <c r="B3050" s="2">
        <v>4329.8</v>
      </c>
    </row>
    <row r="3051" spans="1:2" x14ac:dyDescent="0.25">
      <c r="A3051" s="1">
        <v>43425</v>
      </c>
      <c r="B3051" s="2">
        <v>4525.68</v>
      </c>
    </row>
    <row r="3052" spans="1:2" x14ac:dyDescent="0.25">
      <c r="A3052" s="1">
        <v>43426</v>
      </c>
      <c r="B3052" s="2">
        <v>4469.33</v>
      </c>
    </row>
    <row r="3053" spans="1:2" x14ac:dyDescent="0.25">
      <c r="A3053" s="1">
        <v>43427</v>
      </c>
      <c r="B3053" s="2">
        <v>4380.58</v>
      </c>
    </row>
    <row r="3054" spans="1:2" x14ac:dyDescent="0.25">
      <c r="A3054" s="1">
        <v>43428</v>
      </c>
      <c r="B3054" s="2">
        <v>3798.41</v>
      </c>
    </row>
    <row r="3055" spans="1:2" x14ac:dyDescent="0.25">
      <c r="A3055" s="1">
        <v>43429</v>
      </c>
      <c r="B3055" s="2">
        <v>4001.87</v>
      </c>
    </row>
    <row r="3056" spans="1:2" x14ac:dyDescent="0.25">
      <c r="A3056" s="1">
        <v>43430</v>
      </c>
      <c r="B3056" s="2">
        <v>3703.05</v>
      </c>
    </row>
    <row r="3057" spans="1:2" x14ac:dyDescent="0.25">
      <c r="A3057" s="1">
        <v>43431</v>
      </c>
      <c r="B3057" s="2">
        <v>3847.37</v>
      </c>
    </row>
    <row r="3058" spans="1:2" x14ac:dyDescent="0.25">
      <c r="A3058" s="1">
        <v>43432</v>
      </c>
      <c r="B3058" s="2">
        <v>4231.59</v>
      </c>
    </row>
    <row r="3059" spans="1:2" x14ac:dyDescent="0.25">
      <c r="A3059" s="1">
        <v>43433</v>
      </c>
      <c r="B3059" s="2">
        <v>4262.34</v>
      </c>
    </row>
    <row r="3060" spans="1:2" x14ac:dyDescent="0.25">
      <c r="A3060" s="1">
        <v>43434</v>
      </c>
      <c r="B3060" s="2">
        <v>3984.71</v>
      </c>
    </row>
    <row r="3061" spans="1:2" x14ac:dyDescent="0.25">
      <c r="A3061" s="1">
        <v>43435</v>
      </c>
      <c r="B3061" s="2">
        <v>4232.9399999999996</v>
      </c>
    </row>
    <row r="3062" spans="1:2" x14ac:dyDescent="0.25">
      <c r="A3062" s="1">
        <v>43436</v>
      </c>
      <c r="B3062" s="2">
        <v>4165.1400000000003</v>
      </c>
    </row>
    <row r="3063" spans="1:2" x14ac:dyDescent="0.25">
      <c r="A3063" s="1">
        <v>43437</v>
      </c>
      <c r="B3063" s="2">
        <v>3881.88</v>
      </c>
    </row>
    <row r="3064" spans="1:2" x14ac:dyDescent="0.25">
      <c r="A3064" s="1">
        <v>43438</v>
      </c>
      <c r="B3064" s="2">
        <v>3942.46</v>
      </c>
    </row>
    <row r="3065" spans="1:2" x14ac:dyDescent="0.25">
      <c r="A3065" s="1">
        <v>43439</v>
      </c>
      <c r="B3065" s="2">
        <v>3752.88</v>
      </c>
    </row>
    <row r="3066" spans="1:2" x14ac:dyDescent="0.25">
      <c r="A3066" s="1">
        <v>43440</v>
      </c>
      <c r="B3066" s="2">
        <v>3628.66</v>
      </c>
    </row>
    <row r="3067" spans="1:2" x14ac:dyDescent="0.25">
      <c r="A3067" s="1">
        <v>43441</v>
      </c>
      <c r="B3067" s="2">
        <v>3426.29</v>
      </c>
    </row>
    <row r="3068" spans="1:2" x14ac:dyDescent="0.25">
      <c r="A3068" s="1">
        <v>43442</v>
      </c>
      <c r="B3068" s="2">
        <v>3546.29</v>
      </c>
    </row>
    <row r="3069" spans="1:2" x14ac:dyDescent="0.25">
      <c r="A3069" s="1">
        <v>43443</v>
      </c>
      <c r="B3069" s="2">
        <v>3589.11</v>
      </c>
    </row>
    <row r="3070" spans="1:2" x14ac:dyDescent="0.25">
      <c r="A3070" s="1">
        <v>43444</v>
      </c>
      <c r="B3070" s="2">
        <v>3478.85</v>
      </c>
    </row>
    <row r="3071" spans="1:2" x14ac:dyDescent="0.25">
      <c r="A3071" s="1">
        <v>43445</v>
      </c>
      <c r="B3071" s="2">
        <v>3414.69</v>
      </c>
    </row>
    <row r="3072" spans="1:2" x14ac:dyDescent="0.25">
      <c r="A3072" s="1">
        <v>43446</v>
      </c>
      <c r="B3072" s="2">
        <v>3465.88</v>
      </c>
    </row>
    <row r="3073" spans="1:2" x14ac:dyDescent="0.25">
      <c r="A3073" s="1">
        <v>43447</v>
      </c>
      <c r="B3073" s="2">
        <v>3307.65</v>
      </c>
    </row>
    <row r="3074" spans="1:2" x14ac:dyDescent="0.25">
      <c r="A3074" s="1">
        <v>43448</v>
      </c>
      <c r="B3074" s="2">
        <v>3258.08</v>
      </c>
    </row>
    <row r="3075" spans="1:2" x14ac:dyDescent="0.25">
      <c r="A3075" s="1">
        <v>43449</v>
      </c>
      <c r="B3075" s="2">
        <v>3244.81</v>
      </c>
    </row>
    <row r="3076" spans="1:2" x14ac:dyDescent="0.25">
      <c r="A3076" s="1">
        <v>43450</v>
      </c>
      <c r="B3076" s="2">
        <v>3257.64</v>
      </c>
    </row>
    <row r="3077" spans="1:2" x14ac:dyDescent="0.25">
      <c r="A3077" s="1">
        <v>43451</v>
      </c>
      <c r="B3077" s="2">
        <v>3526.68</v>
      </c>
    </row>
    <row r="3078" spans="1:2" x14ac:dyDescent="0.25">
      <c r="A3078" s="1">
        <v>43452</v>
      </c>
      <c r="B3078" s="2">
        <v>3607.14</v>
      </c>
    </row>
    <row r="3079" spans="1:2" x14ac:dyDescent="0.25">
      <c r="A3079" s="1">
        <v>43453</v>
      </c>
      <c r="B3079" s="2">
        <v>3769.17</v>
      </c>
    </row>
    <row r="3080" spans="1:2" x14ac:dyDescent="0.25">
      <c r="A3080" s="1">
        <v>43454</v>
      </c>
      <c r="B3080" s="2">
        <v>4125.3100000000004</v>
      </c>
    </row>
    <row r="3081" spans="1:2" x14ac:dyDescent="0.25">
      <c r="A3081" s="1">
        <v>43455</v>
      </c>
      <c r="B3081" s="2">
        <v>3883.73</v>
      </c>
    </row>
    <row r="3082" spans="1:2" x14ac:dyDescent="0.25">
      <c r="A3082" s="1">
        <v>43456</v>
      </c>
      <c r="B3082" s="2">
        <v>3924.96</v>
      </c>
    </row>
    <row r="3083" spans="1:2" x14ac:dyDescent="0.25">
      <c r="A3083" s="1">
        <v>43457</v>
      </c>
      <c r="B3083" s="2">
        <v>4013.32</v>
      </c>
    </row>
    <row r="3084" spans="1:2" x14ac:dyDescent="0.25">
      <c r="A3084" s="1">
        <v>43458</v>
      </c>
      <c r="B3084" s="2">
        <v>4107.12</v>
      </c>
    </row>
    <row r="3085" spans="1:2" x14ac:dyDescent="0.25">
      <c r="A3085" s="1">
        <v>43459</v>
      </c>
      <c r="B3085" s="2">
        <v>3820.89</v>
      </c>
    </row>
    <row r="3086" spans="1:2" x14ac:dyDescent="0.25">
      <c r="A3086" s="1">
        <v>43460</v>
      </c>
      <c r="B3086" s="2">
        <v>3850.77</v>
      </c>
    </row>
    <row r="3087" spans="1:2" x14ac:dyDescent="0.25">
      <c r="A3087" s="1">
        <v>43461</v>
      </c>
      <c r="B3087" s="2">
        <v>3647.5</v>
      </c>
    </row>
    <row r="3088" spans="1:2" x14ac:dyDescent="0.25">
      <c r="A3088" s="1">
        <v>43462</v>
      </c>
      <c r="B3088" s="2">
        <v>3929.69</v>
      </c>
    </row>
    <row r="3089" spans="1:2" x14ac:dyDescent="0.25">
      <c r="A3089" s="1">
        <v>43463</v>
      </c>
      <c r="B3089" s="2">
        <v>3958.46</v>
      </c>
    </row>
    <row r="3090" spans="1:2" x14ac:dyDescent="0.25">
      <c r="A3090" s="1">
        <v>43464</v>
      </c>
      <c r="B3090" s="2">
        <v>3885.54</v>
      </c>
    </row>
    <row r="3091" spans="1:2" x14ac:dyDescent="0.25">
      <c r="A3091" s="1">
        <v>43465</v>
      </c>
      <c r="B3091" s="2">
        <v>3743.77</v>
      </c>
    </row>
    <row r="3092" spans="1:2" x14ac:dyDescent="0.25">
      <c r="A3092" s="1">
        <v>43466</v>
      </c>
      <c r="B3092" s="2">
        <v>3781.26</v>
      </c>
    </row>
    <row r="3093" spans="1:2" x14ac:dyDescent="0.25">
      <c r="A3093" s="1">
        <v>43467</v>
      </c>
      <c r="B3093" s="2">
        <v>3960.95</v>
      </c>
    </row>
    <row r="3094" spans="1:2" x14ac:dyDescent="0.25">
      <c r="A3094" s="1">
        <v>43468</v>
      </c>
      <c r="B3094" s="2">
        <v>3844.51</v>
      </c>
    </row>
    <row r="3095" spans="1:2" x14ac:dyDescent="0.25">
      <c r="A3095" s="1">
        <v>43469</v>
      </c>
      <c r="B3095" s="2">
        <v>3870.7</v>
      </c>
    </row>
    <row r="3096" spans="1:2" x14ac:dyDescent="0.25">
      <c r="A3096" s="1">
        <v>43470</v>
      </c>
      <c r="B3096" s="2">
        <v>3867.56</v>
      </c>
    </row>
    <row r="3097" spans="1:2" x14ac:dyDescent="0.25">
      <c r="A3097" s="1">
        <v>43471</v>
      </c>
      <c r="B3097" s="2">
        <v>4089.15</v>
      </c>
    </row>
    <row r="3098" spans="1:2" x14ac:dyDescent="0.25">
      <c r="A3098" s="1">
        <v>43472</v>
      </c>
      <c r="B3098" s="2">
        <v>4041.56</v>
      </c>
    </row>
    <row r="3099" spans="1:2" x14ac:dyDescent="0.25">
      <c r="A3099" s="1">
        <v>43473</v>
      </c>
      <c r="B3099" s="2">
        <v>4049.27</v>
      </c>
    </row>
    <row r="3100" spans="1:2" x14ac:dyDescent="0.25">
      <c r="A3100" s="1">
        <v>43474</v>
      </c>
      <c r="B3100" s="2">
        <v>4049.55</v>
      </c>
    </row>
    <row r="3101" spans="1:2" x14ac:dyDescent="0.25">
      <c r="A3101" s="1">
        <v>43475</v>
      </c>
      <c r="B3101" s="2">
        <v>3666.46</v>
      </c>
    </row>
    <row r="3102" spans="1:2" x14ac:dyDescent="0.25">
      <c r="A3102" s="1">
        <v>43476</v>
      </c>
      <c r="B3102" s="2">
        <v>3652.69</v>
      </c>
    </row>
    <row r="3103" spans="1:2" x14ac:dyDescent="0.25">
      <c r="A3103" s="1">
        <v>43477</v>
      </c>
      <c r="B3103" s="2">
        <v>3667.87</v>
      </c>
    </row>
    <row r="3104" spans="1:2" x14ac:dyDescent="0.25">
      <c r="A3104" s="1">
        <v>43478</v>
      </c>
      <c r="B3104" s="2">
        <v>3540.66</v>
      </c>
    </row>
    <row r="3105" spans="1:2" x14ac:dyDescent="0.25">
      <c r="A3105" s="1">
        <v>43479</v>
      </c>
      <c r="B3105" s="2">
        <v>3700.97</v>
      </c>
    </row>
    <row r="3106" spans="1:2" x14ac:dyDescent="0.25">
      <c r="A3106" s="1">
        <v>43480</v>
      </c>
      <c r="B3106" s="2">
        <v>3613.31</v>
      </c>
    </row>
    <row r="3107" spans="1:2" x14ac:dyDescent="0.25">
      <c r="A3107" s="1">
        <v>43481</v>
      </c>
      <c r="B3107" s="2">
        <v>3618.01</v>
      </c>
    </row>
    <row r="3108" spans="1:2" x14ac:dyDescent="0.25">
      <c r="A3108" s="1">
        <v>43482</v>
      </c>
      <c r="B3108" s="2">
        <v>3672.57</v>
      </c>
    </row>
    <row r="3109" spans="1:2" x14ac:dyDescent="0.25">
      <c r="A3109" s="1">
        <v>43483</v>
      </c>
      <c r="B3109" s="2">
        <v>3648.2</v>
      </c>
    </row>
    <row r="3110" spans="1:2" x14ac:dyDescent="0.25">
      <c r="A3110" s="1">
        <v>43484</v>
      </c>
      <c r="B3110" s="2">
        <v>3735.88</v>
      </c>
    </row>
    <row r="3111" spans="1:2" x14ac:dyDescent="0.25">
      <c r="A3111" s="1">
        <v>43485</v>
      </c>
      <c r="B3111" s="2">
        <v>3578.57</v>
      </c>
    </row>
    <row r="3112" spans="1:2" x14ac:dyDescent="0.25">
      <c r="A3112" s="1">
        <v>43486</v>
      </c>
      <c r="B3112" s="2">
        <v>3568.87</v>
      </c>
    </row>
    <row r="3113" spans="1:2" x14ac:dyDescent="0.25">
      <c r="A3113" s="1">
        <v>43487</v>
      </c>
      <c r="B3113" s="2">
        <v>3605.45</v>
      </c>
    </row>
    <row r="3114" spans="1:2" x14ac:dyDescent="0.25">
      <c r="A3114" s="1">
        <v>43488</v>
      </c>
      <c r="B3114" s="2">
        <v>3571.16</v>
      </c>
    </row>
    <row r="3115" spans="1:2" x14ac:dyDescent="0.25">
      <c r="A3115" s="1">
        <v>43489</v>
      </c>
      <c r="B3115" s="2">
        <v>3591.9</v>
      </c>
    </row>
    <row r="3116" spans="1:2" x14ac:dyDescent="0.25">
      <c r="A3116" s="1">
        <v>43490</v>
      </c>
      <c r="B3116" s="2">
        <v>3585.46</v>
      </c>
    </row>
    <row r="3117" spans="1:2" x14ac:dyDescent="0.25">
      <c r="A3117" s="1">
        <v>43491</v>
      </c>
      <c r="B3117" s="2">
        <v>3606.2</v>
      </c>
    </row>
    <row r="3118" spans="1:2" x14ac:dyDescent="0.25">
      <c r="A3118" s="1">
        <v>43492</v>
      </c>
      <c r="B3118" s="2">
        <v>3572.1</v>
      </c>
    </row>
    <row r="3119" spans="1:2" x14ac:dyDescent="0.25">
      <c r="A3119" s="1">
        <v>43493</v>
      </c>
      <c r="B3119" s="2">
        <v>3453.18</v>
      </c>
    </row>
    <row r="3120" spans="1:2" x14ac:dyDescent="0.25">
      <c r="A3120" s="1">
        <v>43494</v>
      </c>
      <c r="B3120" s="2">
        <v>3419.75</v>
      </c>
    </row>
    <row r="3121" spans="1:2" x14ac:dyDescent="0.25">
      <c r="A3121" s="1">
        <v>43495</v>
      </c>
      <c r="B3121" s="2">
        <v>3471.01</v>
      </c>
    </row>
    <row r="3122" spans="1:2" x14ac:dyDescent="0.25">
      <c r="A3122" s="1">
        <v>43496</v>
      </c>
      <c r="B3122" s="2">
        <v>3447.07</v>
      </c>
    </row>
    <row r="3123" spans="1:2" x14ac:dyDescent="0.25">
      <c r="A3123" s="1">
        <v>43497</v>
      </c>
      <c r="B3123" s="2">
        <v>3467.76</v>
      </c>
    </row>
    <row r="3124" spans="1:2" x14ac:dyDescent="0.25">
      <c r="A3124" s="1">
        <v>43498</v>
      </c>
      <c r="B3124" s="2">
        <v>3468.46</v>
      </c>
    </row>
    <row r="3125" spans="1:2" x14ac:dyDescent="0.25">
      <c r="A3125" s="1">
        <v>43499</v>
      </c>
      <c r="B3125" s="2">
        <v>3436.99</v>
      </c>
    </row>
    <row r="3126" spans="1:2" x14ac:dyDescent="0.25">
      <c r="A3126" s="1">
        <v>43500</v>
      </c>
      <c r="B3126" s="2">
        <v>3432.99</v>
      </c>
    </row>
    <row r="3127" spans="1:2" x14ac:dyDescent="0.25">
      <c r="A3127" s="1">
        <v>43501</v>
      </c>
      <c r="B3127" s="2">
        <v>3440.29</v>
      </c>
    </row>
    <row r="3128" spans="1:2" x14ac:dyDescent="0.25">
      <c r="A3128" s="1">
        <v>43502</v>
      </c>
      <c r="B3128" s="2">
        <v>3394.7</v>
      </c>
    </row>
    <row r="3129" spans="1:2" x14ac:dyDescent="0.25">
      <c r="A3129" s="1">
        <v>43503</v>
      </c>
      <c r="B3129" s="2">
        <v>3378.24</v>
      </c>
    </row>
    <row r="3130" spans="1:2" x14ac:dyDescent="0.25">
      <c r="A3130" s="1">
        <v>43504</v>
      </c>
      <c r="B3130" s="2">
        <v>3629.13</v>
      </c>
    </row>
    <row r="3131" spans="1:2" x14ac:dyDescent="0.25">
      <c r="A3131" s="1">
        <v>43505</v>
      </c>
      <c r="B3131" s="2">
        <v>3647.02</v>
      </c>
    </row>
    <row r="3132" spans="1:2" x14ac:dyDescent="0.25">
      <c r="A3132" s="1">
        <v>43506</v>
      </c>
      <c r="B3132" s="2">
        <v>3656.96</v>
      </c>
    </row>
    <row r="3133" spans="1:2" x14ac:dyDescent="0.25">
      <c r="A3133" s="1">
        <v>43507</v>
      </c>
      <c r="B3133" s="2">
        <v>3618.21</v>
      </c>
    </row>
    <row r="3134" spans="1:2" x14ac:dyDescent="0.25">
      <c r="A3134" s="1">
        <v>43508</v>
      </c>
      <c r="B3134" s="2">
        <v>3610.97</v>
      </c>
    </row>
    <row r="3135" spans="1:2" x14ac:dyDescent="0.25">
      <c r="A3135" s="1">
        <v>43509</v>
      </c>
      <c r="B3135" s="2">
        <v>3601.79</v>
      </c>
    </row>
    <row r="3136" spans="1:2" x14ac:dyDescent="0.25">
      <c r="A3136" s="1">
        <v>43510</v>
      </c>
      <c r="B3136" s="2">
        <v>3590.87</v>
      </c>
    </row>
    <row r="3137" spans="1:2" x14ac:dyDescent="0.25">
      <c r="A3137" s="1">
        <v>43511</v>
      </c>
      <c r="B3137" s="2">
        <v>3591.89</v>
      </c>
    </row>
    <row r="3138" spans="1:2" x14ac:dyDescent="0.25">
      <c r="A3138" s="1">
        <v>43512</v>
      </c>
      <c r="B3138" s="2">
        <v>3624.21</v>
      </c>
    </row>
    <row r="3139" spans="1:2" x14ac:dyDescent="0.25">
      <c r="A3139" s="1">
        <v>43513</v>
      </c>
      <c r="B3139" s="2">
        <v>3650.95</v>
      </c>
    </row>
    <row r="3140" spans="1:2" x14ac:dyDescent="0.25">
      <c r="A3140" s="1">
        <v>43514</v>
      </c>
      <c r="B3140" s="2">
        <v>3901.61</v>
      </c>
    </row>
    <row r="3141" spans="1:2" x14ac:dyDescent="0.25">
      <c r="A3141" s="1">
        <v>43515</v>
      </c>
      <c r="B3141" s="2">
        <v>3942.03</v>
      </c>
    </row>
    <row r="3142" spans="1:2" x14ac:dyDescent="0.25">
      <c r="A3142" s="1">
        <v>43516</v>
      </c>
      <c r="B3142" s="2">
        <v>3955.94</v>
      </c>
    </row>
    <row r="3143" spans="1:2" x14ac:dyDescent="0.25">
      <c r="A3143" s="1">
        <v>43517</v>
      </c>
      <c r="B3143" s="2">
        <v>3925.91</v>
      </c>
    </row>
    <row r="3144" spans="1:2" x14ac:dyDescent="0.25">
      <c r="A3144" s="1">
        <v>43518</v>
      </c>
      <c r="B3144" s="2">
        <v>3988.86</v>
      </c>
    </row>
    <row r="3145" spans="1:2" x14ac:dyDescent="0.25">
      <c r="A3145" s="1">
        <v>43519</v>
      </c>
      <c r="B3145" s="2">
        <v>4153.6499999999996</v>
      </c>
    </row>
    <row r="3146" spans="1:2" x14ac:dyDescent="0.25">
      <c r="A3146" s="1">
        <v>43520</v>
      </c>
      <c r="B3146" s="2">
        <v>3798.13</v>
      </c>
    </row>
    <row r="3147" spans="1:2" x14ac:dyDescent="0.25">
      <c r="A3147" s="1">
        <v>43521</v>
      </c>
      <c r="B3147" s="2">
        <v>3848.89</v>
      </c>
    </row>
    <row r="3148" spans="1:2" x14ac:dyDescent="0.25">
      <c r="A3148" s="1">
        <v>43522</v>
      </c>
      <c r="B3148" s="2">
        <v>3819.15</v>
      </c>
    </row>
    <row r="3149" spans="1:2" x14ac:dyDescent="0.25">
      <c r="A3149" s="1">
        <v>43523</v>
      </c>
      <c r="B3149" s="2">
        <v>3804.79</v>
      </c>
    </row>
    <row r="3150" spans="1:2" x14ac:dyDescent="0.25">
      <c r="A3150" s="1">
        <v>43524</v>
      </c>
      <c r="B3150" s="2">
        <v>3827.68</v>
      </c>
    </row>
    <row r="3151" spans="1:2" x14ac:dyDescent="0.25">
      <c r="A3151" s="1">
        <v>43525</v>
      </c>
      <c r="B3151" s="2">
        <v>3836.75</v>
      </c>
    </row>
    <row r="3152" spans="1:2" x14ac:dyDescent="0.25">
      <c r="A3152" s="1">
        <v>43526</v>
      </c>
      <c r="B3152" s="2">
        <v>3842.99</v>
      </c>
    </row>
    <row r="3153" spans="1:2" x14ac:dyDescent="0.25">
      <c r="A3153" s="1">
        <v>43527</v>
      </c>
      <c r="B3153" s="2">
        <v>3809.5</v>
      </c>
    </row>
    <row r="3154" spans="1:2" x14ac:dyDescent="0.25">
      <c r="A3154" s="1">
        <v>43528</v>
      </c>
      <c r="B3154" s="2">
        <v>3722.8</v>
      </c>
    </row>
    <row r="3155" spans="1:2" x14ac:dyDescent="0.25">
      <c r="A3155" s="1">
        <v>43529</v>
      </c>
      <c r="B3155" s="2">
        <v>3863.66</v>
      </c>
    </row>
    <row r="3156" spans="1:2" x14ac:dyDescent="0.25">
      <c r="A3156" s="1">
        <v>43530</v>
      </c>
      <c r="B3156" s="2">
        <v>3875.54</v>
      </c>
    </row>
    <row r="3157" spans="1:2" x14ac:dyDescent="0.25">
      <c r="A3157" s="1">
        <v>43531</v>
      </c>
      <c r="B3157" s="2">
        <v>3888.46</v>
      </c>
    </row>
    <row r="3158" spans="1:2" x14ac:dyDescent="0.25">
      <c r="A3158" s="1">
        <v>43532</v>
      </c>
      <c r="B3158" s="2">
        <v>3854.17</v>
      </c>
    </row>
    <row r="3159" spans="1:2" x14ac:dyDescent="0.25">
      <c r="A3159" s="1">
        <v>43533</v>
      </c>
      <c r="B3159" s="2">
        <v>3929.49</v>
      </c>
    </row>
    <row r="3160" spans="1:2" x14ac:dyDescent="0.25">
      <c r="A3160" s="1">
        <v>43534</v>
      </c>
      <c r="B3160" s="2">
        <v>3933.73</v>
      </c>
    </row>
    <row r="3161" spans="1:2" x14ac:dyDescent="0.25">
      <c r="A3161" s="1">
        <v>43535</v>
      </c>
      <c r="B3161" s="2">
        <v>3880.38</v>
      </c>
    </row>
    <row r="3162" spans="1:2" x14ac:dyDescent="0.25">
      <c r="A3162" s="1">
        <v>43536</v>
      </c>
      <c r="B3162" s="2">
        <v>3894.65</v>
      </c>
    </row>
    <row r="3163" spans="1:2" x14ac:dyDescent="0.25">
      <c r="A3163" s="1">
        <v>43537</v>
      </c>
      <c r="B3163" s="2">
        <v>3877.17</v>
      </c>
    </row>
    <row r="3164" spans="1:2" x14ac:dyDescent="0.25">
      <c r="A3164" s="1">
        <v>43538</v>
      </c>
      <c r="B3164" s="2">
        <v>3882.53</v>
      </c>
    </row>
    <row r="3165" spans="1:2" x14ac:dyDescent="0.25">
      <c r="A3165" s="1">
        <v>43539</v>
      </c>
      <c r="B3165" s="2">
        <v>3921.25</v>
      </c>
    </row>
    <row r="3166" spans="1:2" x14ac:dyDescent="0.25">
      <c r="A3166" s="1">
        <v>43540</v>
      </c>
      <c r="B3166" s="2">
        <v>4024.3</v>
      </c>
    </row>
    <row r="3167" spans="1:2" x14ac:dyDescent="0.25">
      <c r="A3167" s="1">
        <v>43541</v>
      </c>
      <c r="B3167" s="2">
        <v>4003.04</v>
      </c>
    </row>
    <row r="3168" spans="1:2" x14ac:dyDescent="0.25">
      <c r="A3168" s="1">
        <v>43542</v>
      </c>
      <c r="B3168" s="2">
        <v>3992.31</v>
      </c>
    </row>
    <row r="3169" spans="1:2" x14ac:dyDescent="0.25">
      <c r="A3169" s="1">
        <v>43543</v>
      </c>
      <c r="B3169" s="2">
        <v>4017.6</v>
      </c>
    </row>
    <row r="3170" spans="1:2" x14ac:dyDescent="0.25">
      <c r="A3170" s="1">
        <v>43544</v>
      </c>
      <c r="B3170" s="2">
        <v>4056.15</v>
      </c>
    </row>
    <row r="3171" spans="1:2" x14ac:dyDescent="0.25">
      <c r="A3171" s="1">
        <v>43545</v>
      </c>
      <c r="B3171" s="2">
        <v>3999.55</v>
      </c>
    </row>
    <row r="3172" spans="1:2" x14ac:dyDescent="0.25">
      <c r="A3172" s="1">
        <v>43546</v>
      </c>
      <c r="B3172" s="2">
        <v>4004.08</v>
      </c>
    </row>
    <row r="3173" spans="1:2" x14ac:dyDescent="0.25">
      <c r="A3173" s="1">
        <v>43547</v>
      </c>
      <c r="B3173" s="2">
        <v>4002.65</v>
      </c>
    </row>
    <row r="3174" spans="1:2" x14ac:dyDescent="0.25">
      <c r="A3174" s="1">
        <v>43548</v>
      </c>
      <c r="B3174" s="2">
        <v>3991.24</v>
      </c>
    </row>
    <row r="3175" spans="1:2" x14ac:dyDescent="0.25">
      <c r="A3175" s="1">
        <v>43549</v>
      </c>
      <c r="B3175" s="2">
        <v>3923.32</v>
      </c>
    </row>
    <row r="3176" spans="1:2" x14ac:dyDescent="0.25">
      <c r="A3176" s="1">
        <v>43550</v>
      </c>
      <c r="B3176" s="2">
        <v>3932.69</v>
      </c>
    </row>
    <row r="3177" spans="1:2" x14ac:dyDescent="0.25">
      <c r="A3177" s="1">
        <v>43551</v>
      </c>
      <c r="B3177" s="2">
        <v>4032.15</v>
      </c>
    </row>
    <row r="3178" spans="1:2" x14ac:dyDescent="0.25">
      <c r="A3178" s="1">
        <v>43552</v>
      </c>
      <c r="B3178" s="2">
        <v>4033.59</v>
      </c>
    </row>
    <row r="3179" spans="1:2" x14ac:dyDescent="0.25">
      <c r="A3179" s="1">
        <v>43553</v>
      </c>
      <c r="B3179" s="2">
        <v>4103.18</v>
      </c>
    </row>
    <row r="3180" spans="1:2" x14ac:dyDescent="0.25">
      <c r="A3180" s="1">
        <v>43554</v>
      </c>
      <c r="B3180" s="2">
        <v>4109.42</v>
      </c>
    </row>
    <row r="3181" spans="1:2" x14ac:dyDescent="0.25">
      <c r="A3181" s="1">
        <v>43555</v>
      </c>
      <c r="B3181" s="2">
        <v>4112.79</v>
      </c>
    </row>
    <row r="3182" spans="1:2" x14ac:dyDescent="0.25">
      <c r="A3182" s="1">
        <v>43556</v>
      </c>
      <c r="B3182" s="2">
        <v>4147.91</v>
      </c>
    </row>
    <row r="3183" spans="1:2" x14ac:dyDescent="0.25">
      <c r="A3183" s="1">
        <v>43557</v>
      </c>
      <c r="B3183" s="2">
        <v>4804.3599999999997</v>
      </c>
    </row>
    <row r="3184" spans="1:2" x14ac:dyDescent="0.25">
      <c r="A3184" s="1">
        <v>43558</v>
      </c>
      <c r="B3184" s="2">
        <v>5180.17</v>
      </c>
    </row>
    <row r="3185" spans="1:2" x14ac:dyDescent="0.25">
      <c r="A3185" s="1">
        <v>43559</v>
      </c>
      <c r="B3185" s="2">
        <v>4939.49</v>
      </c>
    </row>
    <row r="3186" spans="1:2" x14ac:dyDescent="0.25">
      <c r="A3186" s="1">
        <v>43560</v>
      </c>
      <c r="B3186" s="2">
        <v>5019.3900000000003</v>
      </c>
    </row>
    <row r="3187" spans="1:2" x14ac:dyDescent="0.25">
      <c r="A3187" s="1">
        <v>43561</v>
      </c>
      <c r="B3187" s="2">
        <v>5023.3100000000004</v>
      </c>
    </row>
    <row r="3188" spans="1:2" x14ac:dyDescent="0.25">
      <c r="A3188" s="1">
        <v>43562</v>
      </c>
      <c r="B3188" s="2">
        <v>5169.4799999999996</v>
      </c>
    </row>
    <row r="3189" spans="1:2" x14ac:dyDescent="0.25">
      <c r="A3189" s="1">
        <v>43563</v>
      </c>
      <c r="B3189" s="2">
        <v>5284.83</v>
      </c>
    </row>
    <row r="3190" spans="1:2" x14ac:dyDescent="0.25">
      <c r="A3190" s="1">
        <v>43564</v>
      </c>
      <c r="B3190" s="2">
        <v>5227.49</v>
      </c>
    </row>
    <row r="3191" spans="1:2" x14ac:dyDescent="0.25">
      <c r="A3191" s="1">
        <v>43565</v>
      </c>
      <c r="B3191" s="2">
        <v>5298.01</v>
      </c>
    </row>
    <row r="3192" spans="1:2" x14ac:dyDescent="0.25">
      <c r="A3192" s="1">
        <v>43566</v>
      </c>
      <c r="B3192" s="2">
        <v>5032.62</v>
      </c>
    </row>
    <row r="3193" spans="1:2" x14ac:dyDescent="0.25">
      <c r="A3193" s="1">
        <v>43567</v>
      </c>
      <c r="B3193" s="2">
        <v>5069.53</v>
      </c>
    </row>
    <row r="3194" spans="1:2" x14ac:dyDescent="0.25">
      <c r="A3194" s="1">
        <v>43568</v>
      </c>
      <c r="B3194" s="2">
        <v>5088.84</v>
      </c>
    </row>
    <row r="3195" spans="1:2" x14ac:dyDescent="0.25">
      <c r="A3195" s="1">
        <v>43569</v>
      </c>
      <c r="B3195" s="2">
        <v>5113.97</v>
      </c>
    </row>
    <row r="3196" spans="1:2" x14ac:dyDescent="0.25">
      <c r="A3196" s="1">
        <v>43570</v>
      </c>
      <c r="B3196" s="2">
        <v>5029.6400000000003</v>
      </c>
    </row>
    <row r="3197" spans="1:2" x14ac:dyDescent="0.25">
      <c r="A3197" s="1">
        <v>43571</v>
      </c>
      <c r="B3197" s="2">
        <v>5213.6099999999997</v>
      </c>
    </row>
    <row r="3198" spans="1:2" x14ac:dyDescent="0.25">
      <c r="A3198" s="1">
        <v>43572</v>
      </c>
      <c r="B3198" s="2">
        <v>5243.88</v>
      </c>
    </row>
    <row r="3199" spans="1:2" x14ac:dyDescent="0.25">
      <c r="A3199" s="1">
        <v>43573</v>
      </c>
      <c r="B3199" s="2">
        <v>5301.93</v>
      </c>
    </row>
    <row r="3200" spans="1:2" x14ac:dyDescent="0.25">
      <c r="A3200" s="1">
        <v>43574</v>
      </c>
      <c r="B3200" s="2">
        <v>5279.29</v>
      </c>
    </row>
    <row r="3201" spans="1:2" x14ac:dyDescent="0.25">
      <c r="A3201" s="1">
        <v>43575</v>
      </c>
      <c r="B3201" s="2">
        <v>5284.69</v>
      </c>
    </row>
    <row r="3202" spans="1:2" x14ac:dyDescent="0.25">
      <c r="A3202" s="1">
        <v>43576</v>
      </c>
      <c r="B3202" s="2">
        <v>5283.02</v>
      </c>
    </row>
    <row r="3203" spans="1:2" x14ac:dyDescent="0.25">
      <c r="A3203" s="1">
        <v>43577</v>
      </c>
      <c r="B3203" s="2">
        <v>5396.25</v>
      </c>
    </row>
    <row r="3204" spans="1:2" x14ac:dyDescent="0.25">
      <c r="A3204" s="1">
        <v>43578</v>
      </c>
      <c r="B3204" s="2">
        <v>5578.81</v>
      </c>
    </row>
    <row r="3205" spans="1:2" x14ac:dyDescent="0.25">
      <c r="A3205" s="1">
        <v>43579</v>
      </c>
      <c r="B3205" s="2">
        <v>5445.35</v>
      </c>
    </row>
    <row r="3206" spans="1:2" x14ac:dyDescent="0.25">
      <c r="A3206" s="1">
        <v>43580</v>
      </c>
      <c r="B3206" s="2">
        <v>5404.27</v>
      </c>
    </row>
    <row r="3207" spans="1:2" x14ac:dyDescent="0.25">
      <c r="A3207" s="1">
        <v>43581</v>
      </c>
      <c r="B3207" s="2">
        <v>5213.78</v>
      </c>
    </row>
    <row r="3208" spans="1:2" x14ac:dyDescent="0.25">
      <c r="A3208" s="1">
        <v>43582</v>
      </c>
      <c r="B3208" s="2">
        <v>5267.63</v>
      </c>
    </row>
    <row r="3209" spans="1:2" x14ac:dyDescent="0.25">
      <c r="A3209" s="1">
        <v>43583</v>
      </c>
      <c r="B3209" s="2">
        <v>5257.42</v>
      </c>
    </row>
    <row r="3210" spans="1:2" x14ac:dyDescent="0.25">
      <c r="A3210" s="1">
        <v>43584</v>
      </c>
      <c r="B3210" s="2">
        <v>5212.71</v>
      </c>
    </row>
    <row r="3211" spans="1:2" x14ac:dyDescent="0.25">
      <c r="A3211" s="1">
        <v>43585</v>
      </c>
      <c r="B3211" s="2">
        <v>5349.44</v>
      </c>
    </row>
    <row r="3212" spans="1:2" x14ac:dyDescent="0.25">
      <c r="A3212" s="1">
        <v>43586</v>
      </c>
      <c r="B3212" s="2">
        <v>5372.51</v>
      </c>
    </row>
    <row r="3213" spans="1:2" x14ac:dyDescent="0.25">
      <c r="A3213" s="1">
        <v>43587</v>
      </c>
      <c r="B3213" s="2">
        <v>5509.88</v>
      </c>
    </row>
    <row r="3214" spans="1:2" x14ac:dyDescent="0.25">
      <c r="A3214" s="1">
        <v>43588</v>
      </c>
      <c r="B3214" s="2">
        <v>5792.81</v>
      </c>
    </row>
    <row r="3215" spans="1:2" x14ac:dyDescent="0.25">
      <c r="A3215" s="1">
        <v>43589</v>
      </c>
      <c r="B3215" s="2">
        <v>5849.07</v>
      </c>
    </row>
    <row r="3216" spans="1:2" x14ac:dyDescent="0.25">
      <c r="A3216" s="1">
        <v>43590</v>
      </c>
      <c r="B3216" s="2">
        <v>5825.53</v>
      </c>
    </row>
    <row r="3217" spans="1:2" x14ac:dyDescent="0.25">
      <c r="A3217" s="1">
        <v>43591</v>
      </c>
      <c r="B3217" s="2">
        <v>5758.68</v>
      </c>
    </row>
    <row r="3218" spans="1:2" x14ac:dyDescent="0.25">
      <c r="A3218" s="1">
        <v>43592</v>
      </c>
      <c r="B3218" s="2">
        <v>5954.68</v>
      </c>
    </row>
    <row r="3219" spans="1:2" x14ac:dyDescent="0.25">
      <c r="A3219" s="1">
        <v>43593</v>
      </c>
      <c r="B3219" s="2">
        <v>5957.23</v>
      </c>
    </row>
    <row r="3220" spans="1:2" x14ac:dyDescent="0.25">
      <c r="A3220" s="1">
        <v>43594</v>
      </c>
      <c r="B3220" s="2">
        <v>6141.17</v>
      </c>
    </row>
    <row r="3221" spans="1:2" x14ac:dyDescent="0.25">
      <c r="A3221" s="1">
        <v>43595</v>
      </c>
      <c r="B3221" s="2">
        <v>6348.83</v>
      </c>
    </row>
    <row r="3222" spans="1:2" x14ac:dyDescent="0.25">
      <c r="A3222" s="1">
        <v>43596</v>
      </c>
      <c r="B3222" s="2">
        <v>7051.17</v>
      </c>
    </row>
    <row r="3223" spans="1:2" x14ac:dyDescent="0.25">
      <c r="A3223" s="1">
        <v>43597</v>
      </c>
      <c r="B3223" s="2">
        <v>7142.78</v>
      </c>
    </row>
    <row r="3224" spans="1:2" x14ac:dyDescent="0.25">
      <c r="A3224" s="1">
        <v>43598</v>
      </c>
      <c r="B3224" s="2">
        <v>8077.11</v>
      </c>
    </row>
    <row r="3225" spans="1:2" x14ac:dyDescent="0.25">
      <c r="A3225" s="1">
        <v>43599</v>
      </c>
      <c r="B3225" s="2">
        <v>7774.89</v>
      </c>
    </row>
    <row r="3226" spans="1:2" x14ac:dyDescent="0.25">
      <c r="A3226" s="1">
        <v>43600</v>
      </c>
      <c r="B3226" s="2">
        <v>8134.39</v>
      </c>
    </row>
    <row r="3227" spans="1:2" x14ac:dyDescent="0.25">
      <c r="A3227" s="1">
        <v>43601</v>
      </c>
      <c r="B3227" s="2">
        <v>7926.75</v>
      </c>
    </row>
    <row r="3228" spans="1:2" x14ac:dyDescent="0.25">
      <c r="A3228" s="1">
        <v>43602</v>
      </c>
      <c r="B3228" s="2">
        <v>7264.88</v>
      </c>
    </row>
    <row r="3229" spans="1:2" x14ac:dyDescent="0.25">
      <c r="A3229" s="1">
        <v>43603</v>
      </c>
      <c r="B3229" s="2">
        <v>7340.6</v>
      </c>
    </row>
    <row r="3230" spans="1:2" x14ac:dyDescent="0.25">
      <c r="A3230" s="1">
        <v>43604</v>
      </c>
      <c r="B3230" s="2">
        <v>8077.95</v>
      </c>
    </row>
    <row r="3231" spans="1:2" x14ac:dyDescent="0.25">
      <c r="A3231" s="1">
        <v>43605</v>
      </c>
      <c r="B3231" s="2">
        <v>8047.58</v>
      </c>
    </row>
    <row r="3232" spans="1:2" x14ac:dyDescent="0.25">
      <c r="A3232" s="1">
        <v>43606</v>
      </c>
      <c r="B3232" s="2">
        <v>7994.35</v>
      </c>
    </row>
    <row r="3233" spans="1:2" x14ac:dyDescent="0.25">
      <c r="A3233" s="1">
        <v>43607</v>
      </c>
      <c r="B3233" s="2">
        <v>7676.98</v>
      </c>
    </row>
    <row r="3234" spans="1:2" x14ac:dyDescent="0.25">
      <c r="A3234" s="1">
        <v>43608</v>
      </c>
      <c r="B3234" s="2">
        <v>7911.74</v>
      </c>
    </row>
    <row r="3235" spans="1:2" x14ac:dyDescent="0.25">
      <c r="A3235" s="1">
        <v>43609</v>
      </c>
      <c r="B3235" s="2">
        <v>8060.44</v>
      </c>
    </row>
    <row r="3236" spans="1:2" x14ac:dyDescent="0.25">
      <c r="A3236" s="1">
        <v>43610</v>
      </c>
      <c r="B3236" s="2">
        <v>8044.14</v>
      </c>
    </row>
    <row r="3237" spans="1:2" x14ac:dyDescent="0.25">
      <c r="A3237" s="1">
        <v>43611</v>
      </c>
      <c r="B3237" s="2">
        <v>8644.7999999999993</v>
      </c>
    </row>
    <row r="3238" spans="1:2" x14ac:dyDescent="0.25">
      <c r="A3238" s="1">
        <v>43612</v>
      </c>
      <c r="B3238" s="2">
        <v>8806.4</v>
      </c>
    </row>
    <row r="3239" spans="1:2" x14ac:dyDescent="0.25">
      <c r="A3239" s="1">
        <v>43613</v>
      </c>
      <c r="B3239" s="2">
        <v>8709.4500000000007</v>
      </c>
    </row>
    <row r="3240" spans="1:2" x14ac:dyDescent="0.25">
      <c r="A3240" s="1">
        <v>43614</v>
      </c>
      <c r="B3240" s="2">
        <v>8661.44</v>
      </c>
    </row>
    <row r="3241" spans="1:2" x14ac:dyDescent="0.25">
      <c r="A3241" s="1">
        <v>43615</v>
      </c>
      <c r="B3241" s="2">
        <v>8217.67</v>
      </c>
    </row>
    <row r="3242" spans="1:2" x14ac:dyDescent="0.25">
      <c r="A3242" s="1">
        <v>43616</v>
      </c>
      <c r="B3242" s="2">
        <v>8524.49</v>
      </c>
    </row>
    <row r="3243" spans="1:2" x14ac:dyDescent="0.25">
      <c r="A3243" s="1">
        <v>43617</v>
      </c>
      <c r="B3243" s="2">
        <v>8594.26</v>
      </c>
    </row>
    <row r="3244" spans="1:2" x14ac:dyDescent="0.25">
      <c r="A3244" s="1">
        <v>43618</v>
      </c>
      <c r="B3244" s="2">
        <v>8708.33</v>
      </c>
    </row>
    <row r="3245" spans="1:2" x14ac:dyDescent="0.25">
      <c r="A3245" s="1">
        <v>43619</v>
      </c>
      <c r="B3245" s="2">
        <v>8480.49</v>
      </c>
    </row>
    <row r="3246" spans="1:2" x14ac:dyDescent="0.25">
      <c r="A3246" s="1">
        <v>43620</v>
      </c>
      <c r="B3246" s="2">
        <v>7505.24</v>
      </c>
    </row>
    <row r="3247" spans="1:2" x14ac:dyDescent="0.25">
      <c r="A3247" s="1">
        <v>43621</v>
      </c>
      <c r="B3247" s="2">
        <v>7742.17</v>
      </c>
    </row>
    <row r="3248" spans="1:2" x14ac:dyDescent="0.25">
      <c r="A3248" s="1">
        <v>43622</v>
      </c>
      <c r="B3248" s="2">
        <v>7743.92</v>
      </c>
    </row>
    <row r="3249" spans="1:2" x14ac:dyDescent="0.25">
      <c r="A3249" s="1">
        <v>43623</v>
      </c>
      <c r="B3249" s="2">
        <v>7957.43</v>
      </c>
    </row>
    <row r="3250" spans="1:2" x14ac:dyDescent="0.25">
      <c r="A3250" s="1">
        <v>43624</v>
      </c>
      <c r="B3250" s="2">
        <v>7894.64</v>
      </c>
    </row>
    <row r="3251" spans="1:2" x14ac:dyDescent="0.25">
      <c r="A3251" s="1">
        <v>43625</v>
      </c>
      <c r="B3251" s="2">
        <v>7649.37</v>
      </c>
    </row>
    <row r="3252" spans="1:2" x14ac:dyDescent="0.25">
      <c r="A3252" s="1">
        <v>43626</v>
      </c>
      <c r="B3252" s="2">
        <v>7949.75</v>
      </c>
    </row>
    <row r="3253" spans="1:2" x14ac:dyDescent="0.25">
      <c r="A3253" s="1">
        <v>43627</v>
      </c>
      <c r="B3253" s="2">
        <v>7914.06</v>
      </c>
    </row>
    <row r="3254" spans="1:2" x14ac:dyDescent="0.25">
      <c r="A3254" s="1">
        <v>43628</v>
      </c>
      <c r="B3254" s="2">
        <v>8153.87</v>
      </c>
    </row>
    <row r="3255" spans="1:2" x14ac:dyDescent="0.25">
      <c r="A3255" s="1">
        <v>43629</v>
      </c>
      <c r="B3255" s="2">
        <v>8311.8700000000008</v>
      </c>
    </row>
    <row r="3256" spans="1:2" x14ac:dyDescent="0.25">
      <c r="A3256" s="1">
        <v>43630</v>
      </c>
      <c r="B3256" s="2">
        <v>8615.91</v>
      </c>
    </row>
    <row r="3257" spans="1:2" x14ac:dyDescent="0.25">
      <c r="A3257" s="1">
        <v>43631</v>
      </c>
      <c r="B3257" s="2">
        <v>8822.41</v>
      </c>
    </row>
    <row r="3258" spans="1:2" x14ac:dyDescent="0.25">
      <c r="A3258" s="1">
        <v>43632</v>
      </c>
      <c r="B3258" s="2">
        <v>9037.8799999999992</v>
      </c>
    </row>
    <row r="3259" spans="1:2" x14ac:dyDescent="0.25">
      <c r="A3259" s="1">
        <v>43633</v>
      </c>
      <c r="B3259" s="2">
        <v>9289.34</v>
      </c>
    </row>
    <row r="3260" spans="1:2" x14ac:dyDescent="0.25">
      <c r="A3260" s="1">
        <v>43634</v>
      </c>
      <c r="B3260" s="2">
        <v>9012.33</v>
      </c>
    </row>
    <row r="3261" spans="1:2" x14ac:dyDescent="0.25">
      <c r="A3261" s="1">
        <v>43635</v>
      </c>
      <c r="B3261" s="2">
        <v>9227.2099999999991</v>
      </c>
    </row>
    <row r="3262" spans="1:2" x14ac:dyDescent="0.25">
      <c r="A3262" s="1">
        <v>43636</v>
      </c>
      <c r="B3262" s="2">
        <v>9522.08</v>
      </c>
    </row>
    <row r="3263" spans="1:2" x14ac:dyDescent="0.25">
      <c r="A3263" s="1">
        <v>43637</v>
      </c>
      <c r="B3263" s="2">
        <v>9927.7099999999991</v>
      </c>
    </row>
    <row r="3264" spans="1:2" x14ac:dyDescent="0.25">
      <c r="A3264" s="1">
        <v>43638</v>
      </c>
      <c r="B3264" s="2">
        <v>10594.33</v>
      </c>
    </row>
    <row r="3265" spans="1:2" x14ac:dyDescent="0.25">
      <c r="A3265" s="1">
        <v>43639</v>
      </c>
      <c r="B3265" s="2">
        <v>10949.62</v>
      </c>
    </row>
    <row r="3266" spans="1:2" x14ac:dyDescent="0.25">
      <c r="A3266" s="1">
        <v>43640</v>
      </c>
      <c r="B3266" s="2">
        <v>10939.91</v>
      </c>
    </row>
    <row r="3267" spans="1:2" x14ac:dyDescent="0.25">
      <c r="A3267" s="1">
        <v>43641</v>
      </c>
      <c r="B3267" s="2">
        <v>11551.72</v>
      </c>
    </row>
    <row r="3268" spans="1:2" x14ac:dyDescent="0.25">
      <c r="A3268" s="1">
        <v>43642</v>
      </c>
      <c r="B3268" s="2">
        <v>12431.82</v>
      </c>
    </row>
    <row r="3269" spans="1:2" x14ac:dyDescent="0.25">
      <c r="A3269" s="1">
        <v>43643</v>
      </c>
      <c r="B3269" s="2">
        <v>10747.18</v>
      </c>
    </row>
    <row r="3270" spans="1:2" x14ac:dyDescent="0.25">
      <c r="A3270" s="1">
        <v>43644</v>
      </c>
      <c r="B3270" s="2">
        <v>12273.44</v>
      </c>
    </row>
    <row r="3271" spans="1:2" x14ac:dyDescent="0.25">
      <c r="A3271" s="1">
        <v>43645</v>
      </c>
      <c r="B3271" s="2">
        <v>11944.37</v>
      </c>
    </row>
    <row r="3272" spans="1:2" x14ac:dyDescent="0.25">
      <c r="A3272" s="1">
        <v>43646</v>
      </c>
      <c r="B3272" s="2">
        <v>11285.58</v>
      </c>
    </row>
    <row r="3273" spans="1:2" x14ac:dyDescent="0.25">
      <c r="A3273" s="1">
        <v>43647</v>
      </c>
      <c r="B3273" s="2">
        <v>10583.24</v>
      </c>
    </row>
    <row r="3274" spans="1:2" x14ac:dyDescent="0.25">
      <c r="A3274" s="1">
        <v>43648</v>
      </c>
      <c r="B3274" s="2">
        <v>10689.5</v>
      </c>
    </row>
    <row r="3275" spans="1:2" x14ac:dyDescent="0.25">
      <c r="A3275" s="1">
        <v>43649</v>
      </c>
      <c r="B3275" s="2">
        <v>11409.87</v>
      </c>
    </row>
    <row r="3276" spans="1:2" x14ac:dyDescent="0.25">
      <c r="A3276" s="1">
        <v>43650</v>
      </c>
      <c r="B3276" s="2">
        <v>11583.04</v>
      </c>
    </row>
    <row r="3277" spans="1:2" x14ac:dyDescent="0.25">
      <c r="A3277" s="1">
        <v>43651</v>
      </c>
      <c r="B3277" s="2">
        <v>11078.43</v>
      </c>
    </row>
    <row r="3278" spans="1:2" x14ac:dyDescent="0.25">
      <c r="A3278" s="1">
        <v>43652</v>
      </c>
      <c r="B3278" s="2">
        <v>11194.36</v>
      </c>
    </row>
    <row r="3279" spans="1:2" x14ac:dyDescent="0.25">
      <c r="A3279" s="1">
        <v>43653</v>
      </c>
      <c r="B3279" s="2">
        <v>11538.22</v>
      </c>
    </row>
    <row r="3280" spans="1:2" x14ac:dyDescent="0.25">
      <c r="A3280" s="1">
        <v>43654</v>
      </c>
      <c r="B3280" s="2">
        <v>12339.49</v>
      </c>
    </row>
    <row r="3281" spans="1:2" x14ac:dyDescent="0.25">
      <c r="A3281" s="1">
        <v>43655</v>
      </c>
      <c r="B3281" s="2">
        <v>12554.47</v>
      </c>
    </row>
    <row r="3282" spans="1:2" x14ac:dyDescent="0.25">
      <c r="A3282" s="1">
        <v>43656</v>
      </c>
      <c r="B3282" s="2">
        <v>11935.36</v>
      </c>
    </row>
    <row r="3283" spans="1:2" x14ac:dyDescent="0.25">
      <c r="A3283" s="1">
        <v>43657</v>
      </c>
      <c r="B3283" s="2">
        <v>11302.49</v>
      </c>
    </row>
    <row r="3284" spans="1:2" x14ac:dyDescent="0.25">
      <c r="A3284" s="1">
        <v>43658</v>
      </c>
      <c r="B3284" s="2">
        <v>11800.49</v>
      </c>
    </row>
    <row r="3285" spans="1:2" x14ac:dyDescent="0.25">
      <c r="A3285" s="1">
        <v>43659</v>
      </c>
      <c r="B3285" s="2">
        <v>11024.69</v>
      </c>
    </row>
    <row r="3286" spans="1:2" x14ac:dyDescent="0.25">
      <c r="A3286" s="1">
        <v>43660</v>
      </c>
      <c r="B3286" s="2">
        <v>10664.41</v>
      </c>
    </row>
    <row r="3287" spans="1:2" x14ac:dyDescent="0.25">
      <c r="A3287" s="1">
        <v>43661</v>
      </c>
      <c r="B3287" s="2">
        <v>10749.7</v>
      </c>
    </row>
    <row r="3288" spans="1:2" x14ac:dyDescent="0.25">
      <c r="A3288" s="1">
        <v>43662</v>
      </c>
      <c r="B3288" s="2">
        <v>9644.9699999999993</v>
      </c>
    </row>
    <row r="3289" spans="1:2" x14ac:dyDescent="0.25">
      <c r="A3289" s="1">
        <v>43663</v>
      </c>
      <c r="B3289" s="2">
        <v>9824.56</v>
      </c>
    </row>
    <row r="3290" spans="1:2" x14ac:dyDescent="0.25">
      <c r="A3290" s="1">
        <v>43664</v>
      </c>
      <c r="B3290" s="2">
        <v>10595.82</v>
      </c>
    </row>
    <row r="3291" spans="1:2" x14ac:dyDescent="0.25">
      <c r="A3291" s="1">
        <v>43665</v>
      </c>
      <c r="B3291" s="2">
        <v>10563.13</v>
      </c>
    </row>
    <row r="3292" spans="1:2" x14ac:dyDescent="0.25">
      <c r="A3292" s="1">
        <v>43666</v>
      </c>
      <c r="B3292" s="2">
        <v>10957.97</v>
      </c>
    </row>
    <row r="3293" spans="1:2" x14ac:dyDescent="0.25">
      <c r="A3293" s="1">
        <v>43667</v>
      </c>
      <c r="B3293" s="2">
        <v>10568.3</v>
      </c>
    </row>
    <row r="3294" spans="1:2" x14ac:dyDescent="0.25">
      <c r="A3294" s="1">
        <v>43668</v>
      </c>
      <c r="B3294" s="2">
        <v>10270.43</v>
      </c>
    </row>
    <row r="3295" spans="1:2" x14ac:dyDescent="0.25">
      <c r="A3295" s="1">
        <v>43669</v>
      </c>
      <c r="B3295" s="2">
        <v>10125.24</v>
      </c>
    </row>
    <row r="3296" spans="1:2" x14ac:dyDescent="0.25">
      <c r="A3296" s="1">
        <v>43670</v>
      </c>
      <c r="B3296" s="2">
        <v>9778.32</v>
      </c>
    </row>
    <row r="3297" spans="1:2" x14ac:dyDescent="0.25">
      <c r="A3297" s="1">
        <v>43671</v>
      </c>
      <c r="B3297" s="2">
        <v>9899.11</v>
      </c>
    </row>
    <row r="3298" spans="1:2" x14ac:dyDescent="0.25">
      <c r="A3298" s="1">
        <v>43672</v>
      </c>
      <c r="B3298" s="2">
        <v>9835.18</v>
      </c>
    </row>
    <row r="3299" spans="1:2" x14ac:dyDescent="0.25">
      <c r="A3299" s="1">
        <v>43673</v>
      </c>
      <c r="B3299" s="2">
        <v>9508.68</v>
      </c>
    </row>
    <row r="3300" spans="1:2" x14ac:dyDescent="0.25">
      <c r="A3300" s="1">
        <v>43674</v>
      </c>
      <c r="B3300" s="2">
        <v>9456.99</v>
      </c>
    </row>
    <row r="3301" spans="1:2" x14ac:dyDescent="0.25">
      <c r="A3301" s="1">
        <v>43675</v>
      </c>
      <c r="B3301" s="2">
        <v>9504.7800000000007</v>
      </c>
    </row>
    <row r="3302" spans="1:2" x14ac:dyDescent="0.25">
      <c r="A3302" s="1">
        <v>43676</v>
      </c>
      <c r="B3302" s="2">
        <v>9586.19</v>
      </c>
    </row>
    <row r="3303" spans="1:2" x14ac:dyDescent="0.25">
      <c r="A3303" s="1">
        <v>43677</v>
      </c>
      <c r="B3303" s="2">
        <v>10050.299999999999</v>
      </c>
    </row>
    <row r="3304" spans="1:2" x14ac:dyDescent="0.25">
      <c r="A3304" s="1">
        <v>43678</v>
      </c>
      <c r="B3304" s="2">
        <v>10419.32</v>
      </c>
    </row>
    <row r="3305" spans="1:2" x14ac:dyDescent="0.25">
      <c r="A3305" s="1">
        <v>43679</v>
      </c>
      <c r="B3305" s="2">
        <v>10427.799999999999</v>
      </c>
    </row>
    <row r="3306" spans="1:2" x14ac:dyDescent="0.25">
      <c r="A3306" s="1">
        <v>43680</v>
      </c>
      <c r="B3306" s="2">
        <v>10835.25</v>
      </c>
    </row>
    <row r="3307" spans="1:2" x14ac:dyDescent="0.25">
      <c r="A3307" s="1">
        <v>43681</v>
      </c>
      <c r="B3307" s="2">
        <v>10966.15</v>
      </c>
    </row>
    <row r="3308" spans="1:2" x14ac:dyDescent="0.25">
      <c r="A3308" s="1">
        <v>43682</v>
      </c>
      <c r="B3308" s="2">
        <v>11736.44</v>
      </c>
    </row>
    <row r="3309" spans="1:2" x14ac:dyDescent="0.25">
      <c r="A3309" s="1">
        <v>43683</v>
      </c>
      <c r="B3309" s="2">
        <v>11373.26</v>
      </c>
    </row>
    <row r="3310" spans="1:2" x14ac:dyDescent="0.25">
      <c r="A3310" s="1">
        <v>43684</v>
      </c>
      <c r="B3310" s="2">
        <v>11938.18</v>
      </c>
    </row>
    <row r="3311" spans="1:2" x14ac:dyDescent="0.25">
      <c r="A3311" s="1">
        <v>43685</v>
      </c>
      <c r="B3311" s="2">
        <v>11720.99</v>
      </c>
    </row>
    <row r="3312" spans="1:2" x14ac:dyDescent="0.25">
      <c r="A3312" s="1">
        <v>43686</v>
      </c>
      <c r="B3312" s="2">
        <v>11918.17</v>
      </c>
    </row>
    <row r="3313" spans="1:2" x14ac:dyDescent="0.25">
      <c r="A3313" s="1">
        <v>43687</v>
      </c>
      <c r="B3313" s="2">
        <v>11303.51</v>
      </c>
    </row>
    <row r="3314" spans="1:2" x14ac:dyDescent="0.25">
      <c r="A3314" s="1">
        <v>43688</v>
      </c>
      <c r="B3314" s="2">
        <v>11504.72</v>
      </c>
    </row>
    <row r="3315" spans="1:2" x14ac:dyDescent="0.25">
      <c r="A3315" s="1">
        <v>43689</v>
      </c>
      <c r="B3315" s="2">
        <v>11393.48</v>
      </c>
    </row>
    <row r="3316" spans="1:2" x14ac:dyDescent="0.25">
      <c r="A3316" s="1">
        <v>43690</v>
      </c>
      <c r="B3316" s="2">
        <v>10874.59</v>
      </c>
    </row>
    <row r="3317" spans="1:2" x14ac:dyDescent="0.25">
      <c r="A3317" s="1">
        <v>43691</v>
      </c>
      <c r="B3317" s="2">
        <v>10193.32</v>
      </c>
    </row>
    <row r="3318" spans="1:2" x14ac:dyDescent="0.25">
      <c r="A3318" s="1">
        <v>43692</v>
      </c>
      <c r="B3318" s="2">
        <v>10341.030000000001</v>
      </c>
    </row>
    <row r="3319" spans="1:2" x14ac:dyDescent="0.25">
      <c r="A3319" s="1">
        <v>43693</v>
      </c>
      <c r="B3319" s="2">
        <v>10447.58</v>
      </c>
    </row>
    <row r="3320" spans="1:2" x14ac:dyDescent="0.25">
      <c r="A3320" s="1">
        <v>43694</v>
      </c>
      <c r="B3320" s="2">
        <v>10142.959999999999</v>
      </c>
    </row>
    <row r="3321" spans="1:2" x14ac:dyDescent="0.25">
      <c r="A3321" s="1">
        <v>43695</v>
      </c>
      <c r="B3321" s="2">
        <v>10424.56</v>
      </c>
    </row>
    <row r="3322" spans="1:2" x14ac:dyDescent="0.25">
      <c r="A3322" s="1">
        <v>43696</v>
      </c>
      <c r="B3322" s="2">
        <v>10722.74</v>
      </c>
    </row>
    <row r="3323" spans="1:2" x14ac:dyDescent="0.25">
      <c r="A3323" s="1">
        <v>43697</v>
      </c>
      <c r="B3323" s="2">
        <v>10796.13</v>
      </c>
    </row>
    <row r="3324" spans="1:2" x14ac:dyDescent="0.25">
      <c r="A3324" s="1">
        <v>43698</v>
      </c>
      <c r="B3324" s="2">
        <v>10054.33</v>
      </c>
    </row>
    <row r="3325" spans="1:2" x14ac:dyDescent="0.25">
      <c r="A3325" s="1">
        <v>43699</v>
      </c>
      <c r="B3325" s="2">
        <v>10141.549999999999</v>
      </c>
    </row>
    <row r="3326" spans="1:2" x14ac:dyDescent="0.25">
      <c r="A3326" s="1">
        <v>43700</v>
      </c>
      <c r="B3326" s="2">
        <v>10423.89</v>
      </c>
    </row>
    <row r="3327" spans="1:2" x14ac:dyDescent="0.25">
      <c r="A3327" s="1">
        <v>43701</v>
      </c>
      <c r="B3327" s="2">
        <v>10076.27</v>
      </c>
    </row>
    <row r="3328" spans="1:2" x14ac:dyDescent="0.25">
      <c r="A3328" s="1">
        <v>43702</v>
      </c>
      <c r="B3328" s="2">
        <v>10003.61</v>
      </c>
    </row>
    <row r="3329" spans="1:2" x14ac:dyDescent="0.25">
      <c r="A3329" s="1">
        <v>43703</v>
      </c>
      <c r="B3329" s="2">
        <v>10269.92</v>
      </c>
    </row>
    <row r="3330" spans="1:2" x14ac:dyDescent="0.25">
      <c r="A3330" s="1">
        <v>43704</v>
      </c>
      <c r="B3330" s="2">
        <v>10144.06</v>
      </c>
    </row>
    <row r="3331" spans="1:2" x14ac:dyDescent="0.25">
      <c r="A3331" s="1">
        <v>43705</v>
      </c>
      <c r="B3331" s="2">
        <v>9728.75</v>
      </c>
    </row>
    <row r="3332" spans="1:2" x14ac:dyDescent="0.25">
      <c r="A3332" s="1">
        <v>43706</v>
      </c>
      <c r="B3332" s="2">
        <v>9519.5499999999993</v>
      </c>
    </row>
    <row r="3333" spans="1:2" x14ac:dyDescent="0.25">
      <c r="A3333" s="1">
        <v>43707</v>
      </c>
      <c r="B3333" s="2">
        <v>9598.6</v>
      </c>
    </row>
    <row r="3334" spans="1:2" x14ac:dyDescent="0.25">
      <c r="A3334" s="1">
        <v>43708</v>
      </c>
      <c r="B3334" s="2">
        <v>9676.2800000000007</v>
      </c>
    </row>
    <row r="3335" spans="1:2" x14ac:dyDescent="0.25">
      <c r="A3335" s="1">
        <v>43709</v>
      </c>
      <c r="B3335" s="2">
        <v>9711.99</v>
      </c>
    </row>
    <row r="3336" spans="1:2" x14ac:dyDescent="0.25">
      <c r="A3336" s="1">
        <v>43710</v>
      </c>
      <c r="B3336" s="2">
        <v>10398.65</v>
      </c>
    </row>
    <row r="3337" spans="1:2" x14ac:dyDescent="0.25">
      <c r="A3337" s="1">
        <v>43711</v>
      </c>
      <c r="B3337" s="2">
        <v>10698.73</v>
      </c>
    </row>
    <row r="3338" spans="1:2" x14ac:dyDescent="0.25">
      <c r="A3338" s="1">
        <v>43712</v>
      </c>
      <c r="B3338" s="2">
        <v>10666.9</v>
      </c>
    </row>
    <row r="3339" spans="1:2" x14ac:dyDescent="0.25">
      <c r="A3339" s="1">
        <v>43713</v>
      </c>
      <c r="B3339" s="2">
        <v>10559.76</v>
      </c>
    </row>
    <row r="3340" spans="1:2" x14ac:dyDescent="0.25">
      <c r="A3340" s="1">
        <v>43714</v>
      </c>
      <c r="B3340" s="2">
        <v>10426.52</v>
      </c>
    </row>
    <row r="3341" spans="1:2" x14ac:dyDescent="0.25">
      <c r="A3341" s="1">
        <v>43715</v>
      </c>
      <c r="B3341" s="2">
        <v>10531.56</v>
      </c>
    </row>
    <row r="3342" spans="1:2" x14ac:dyDescent="0.25">
      <c r="A3342" s="1">
        <v>43716</v>
      </c>
      <c r="B3342" s="2">
        <v>10423.59</v>
      </c>
    </row>
    <row r="3343" spans="1:2" x14ac:dyDescent="0.25">
      <c r="A3343" s="1">
        <v>43717</v>
      </c>
      <c r="B3343" s="2">
        <v>10289.209999999999</v>
      </c>
    </row>
    <row r="3344" spans="1:2" x14ac:dyDescent="0.25">
      <c r="A3344" s="1">
        <v>43718</v>
      </c>
      <c r="B3344" s="2">
        <v>10106.370000000001</v>
      </c>
    </row>
    <row r="3345" spans="1:2" x14ac:dyDescent="0.25">
      <c r="A3345" s="1">
        <v>43719</v>
      </c>
      <c r="B3345" s="2">
        <v>10174.91</v>
      </c>
    </row>
    <row r="3346" spans="1:2" x14ac:dyDescent="0.25">
      <c r="A3346" s="1">
        <v>43720</v>
      </c>
      <c r="B3346" s="2">
        <v>10418.879999999999</v>
      </c>
    </row>
    <row r="3347" spans="1:2" x14ac:dyDescent="0.25">
      <c r="A3347" s="1">
        <v>43721</v>
      </c>
      <c r="B3347" s="2">
        <v>10308.09</v>
      </c>
    </row>
    <row r="3348" spans="1:2" x14ac:dyDescent="0.25">
      <c r="A3348" s="1">
        <v>43722</v>
      </c>
      <c r="B3348" s="2">
        <v>10398.89</v>
      </c>
    </row>
    <row r="3349" spans="1:2" x14ac:dyDescent="0.25">
      <c r="A3349" s="1">
        <v>43723</v>
      </c>
      <c r="B3349" s="2">
        <v>10305.35</v>
      </c>
    </row>
    <row r="3350" spans="1:2" x14ac:dyDescent="0.25">
      <c r="A3350" s="1">
        <v>43724</v>
      </c>
      <c r="B3350" s="2">
        <v>10317.11</v>
      </c>
    </row>
    <row r="3351" spans="1:2" x14ac:dyDescent="0.25">
      <c r="A3351" s="1">
        <v>43725</v>
      </c>
      <c r="B3351" s="2">
        <v>10225.39</v>
      </c>
    </row>
    <row r="3352" spans="1:2" x14ac:dyDescent="0.25">
      <c r="A3352" s="1">
        <v>43726</v>
      </c>
      <c r="B3352" s="2">
        <v>10201.58</v>
      </c>
    </row>
    <row r="3353" spans="1:2" x14ac:dyDescent="0.25">
      <c r="A3353" s="1">
        <v>43727</v>
      </c>
      <c r="B3353" s="2">
        <v>10276.530000000001</v>
      </c>
    </row>
    <row r="3354" spans="1:2" x14ac:dyDescent="0.25">
      <c r="A3354" s="1">
        <v>43728</v>
      </c>
      <c r="B3354" s="2">
        <v>10119.81</v>
      </c>
    </row>
    <row r="3355" spans="1:2" x14ac:dyDescent="0.25">
      <c r="A3355" s="1">
        <v>43729</v>
      </c>
      <c r="B3355" s="2">
        <v>9991.75</v>
      </c>
    </row>
    <row r="3356" spans="1:2" x14ac:dyDescent="0.25">
      <c r="A3356" s="1">
        <v>43730</v>
      </c>
      <c r="B3356" s="2">
        <v>10065.91</v>
      </c>
    </row>
    <row r="3357" spans="1:2" x14ac:dyDescent="0.25">
      <c r="A3357" s="1">
        <v>43731</v>
      </c>
      <c r="B3357" s="2">
        <v>9757.0499999999993</v>
      </c>
    </row>
    <row r="3358" spans="1:2" x14ac:dyDescent="0.25">
      <c r="A3358" s="1">
        <v>43732</v>
      </c>
      <c r="B3358" s="2">
        <v>8671.4500000000007</v>
      </c>
    </row>
    <row r="3359" spans="1:2" x14ac:dyDescent="0.25">
      <c r="A3359" s="1">
        <v>43733</v>
      </c>
      <c r="B3359" s="2">
        <v>8600.7000000000007</v>
      </c>
    </row>
    <row r="3360" spans="1:2" x14ac:dyDescent="0.25">
      <c r="A3360" s="1">
        <v>43734</v>
      </c>
      <c r="B3360" s="2">
        <v>8091.29</v>
      </c>
    </row>
    <row r="3361" spans="1:2" x14ac:dyDescent="0.25">
      <c r="A3361" s="1">
        <v>43735</v>
      </c>
      <c r="B3361" s="2">
        <v>8243.0400000000009</v>
      </c>
    </row>
    <row r="3362" spans="1:2" x14ac:dyDescent="0.25">
      <c r="A3362" s="1">
        <v>43736</v>
      </c>
      <c r="B3362" s="2">
        <v>8157.31</v>
      </c>
    </row>
    <row r="3363" spans="1:2" x14ac:dyDescent="0.25">
      <c r="A3363" s="1">
        <v>43737</v>
      </c>
      <c r="B3363" s="2">
        <v>8060.48</v>
      </c>
    </row>
    <row r="3364" spans="1:2" x14ac:dyDescent="0.25">
      <c r="A3364" s="1">
        <v>43738</v>
      </c>
      <c r="B3364" s="2">
        <v>8268.58</v>
      </c>
    </row>
    <row r="3365" spans="1:2" x14ac:dyDescent="0.25">
      <c r="A3365" s="1">
        <v>43739</v>
      </c>
      <c r="B3365" s="2">
        <v>8326.56</v>
      </c>
    </row>
    <row r="3366" spans="1:2" x14ac:dyDescent="0.25">
      <c r="A3366" s="1">
        <v>43740</v>
      </c>
      <c r="B3366" s="2">
        <v>8281.99</v>
      </c>
    </row>
    <row r="3367" spans="1:2" x14ac:dyDescent="0.25">
      <c r="A3367" s="1">
        <v>43741</v>
      </c>
      <c r="B3367" s="2">
        <v>8196.2000000000007</v>
      </c>
    </row>
    <row r="3368" spans="1:2" x14ac:dyDescent="0.25">
      <c r="A3368" s="1">
        <v>43742</v>
      </c>
      <c r="B3368" s="2">
        <v>8194.08</v>
      </c>
    </row>
    <row r="3369" spans="1:2" x14ac:dyDescent="0.25">
      <c r="A3369" s="1">
        <v>43743</v>
      </c>
      <c r="B3369" s="2">
        <v>8170.43</v>
      </c>
    </row>
    <row r="3370" spans="1:2" x14ac:dyDescent="0.25">
      <c r="A3370" s="1">
        <v>43744</v>
      </c>
      <c r="B3370" s="2">
        <v>7941.72</v>
      </c>
    </row>
    <row r="3371" spans="1:2" x14ac:dyDescent="0.25">
      <c r="A3371" s="1">
        <v>43745</v>
      </c>
      <c r="B3371" s="2">
        <v>8213.83</v>
      </c>
    </row>
    <row r="3372" spans="1:2" x14ac:dyDescent="0.25">
      <c r="A3372" s="1">
        <v>43746</v>
      </c>
      <c r="B3372" s="2">
        <v>8174.53</v>
      </c>
    </row>
    <row r="3373" spans="1:2" x14ac:dyDescent="0.25">
      <c r="A3373" s="1">
        <v>43747</v>
      </c>
      <c r="B3373" s="2">
        <v>8568.1</v>
      </c>
    </row>
    <row r="3374" spans="1:2" x14ac:dyDescent="0.25">
      <c r="A3374" s="1">
        <v>43748</v>
      </c>
      <c r="B3374" s="2">
        <v>8576.18</v>
      </c>
    </row>
    <row r="3375" spans="1:2" x14ac:dyDescent="0.25">
      <c r="A3375" s="1">
        <v>43749</v>
      </c>
      <c r="B3375" s="2">
        <v>8327.4699999999993</v>
      </c>
    </row>
    <row r="3376" spans="1:2" x14ac:dyDescent="0.25">
      <c r="A3376" s="1">
        <v>43750</v>
      </c>
      <c r="B3376" s="2">
        <v>8360.2900000000009</v>
      </c>
    </row>
    <row r="3377" spans="1:2" x14ac:dyDescent="0.25">
      <c r="A3377" s="1">
        <v>43751</v>
      </c>
      <c r="B3377" s="2">
        <v>8463.4</v>
      </c>
    </row>
    <row r="3378" spans="1:2" x14ac:dyDescent="0.25">
      <c r="A3378" s="1">
        <v>43752</v>
      </c>
      <c r="B3378" s="2">
        <v>8323.84</v>
      </c>
    </row>
    <row r="3379" spans="1:2" x14ac:dyDescent="0.25">
      <c r="A3379" s="1">
        <v>43753</v>
      </c>
      <c r="B3379" s="2">
        <v>8164.06</v>
      </c>
    </row>
    <row r="3380" spans="1:2" x14ac:dyDescent="0.25">
      <c r="A3380" s="1">
        <v>43754</v>
      </c>
      <c r="B3380" s="2">
        <v>7989.45</v>
      </c>
    </row>
    <row r="3381" spans="1:2" x14ac:dyDescent="0.25">
      <c r="A3381" s="1">
        <v>43755</v>
      </c>
      <c r="B3381" s="2">
        <v>8086.75</v>
      </c>
    </row>
    <row r="3382" spans="1:2" x14ac:dyDescent="0.25">
      <c r="A3382" s="1">
        <v>43756</v>
      </c>
      <c r="B3382" s="2">
        <v>7964.82</v>
      </c>
    </row>
    <row r="3383" spans="1:2" x14ac:dyDescent="0.25">
      <c r="A3383" s="1">
        <v>43757</v>
      </c>
      <c r="B3383" s="2">
        <v>7974.74</v>
      </c>
    </row>
    <row r="3384" spans="1:2" x14ac:dyDescent="0.25">
      <c r="A3384" s="1">
        <v>43758</v>
      </c>
      <c r="B3384" s="2">
        <v>8221.14</v>
      </c>
    </row>
    <row r="3385" spans="1:2" x14ac:dyDescent="0.25">
      <c r="A3385" s="1">
        <v>43759</v>
      </c>
      <c r="B3385" s="2">
        <v>8229.02</v>
      </c>
    </row>
    <row r="3386" spans="1:2" x14ac:dyDescent="0.25">
      <c r="A3386" s="1">
        <v>43760</v>
      </c>
      <c r="B3386" s="2">
        <v>8114.43</v>
      </c>
    </row>
    <row r="3387" spans="1:2" x14ac:dyDescent="0.25">
      <c r="A3387" s="1">
        <v>43761</v>
      </c>
      <c r="B3387" s="2">
        <v>7447.06</v>
      </c>
    </row>
    <row r="3388" spans="1:2" x14ac:dyDescent="0.25">
      <c r="A3388" s="1">
        <v>43762</v>
      </c>
      <c r="B3388" s="2">
        <v>7463.66</v>
      </c>
    </row>
    <row r="3389" spans="1:2" x14ac:dyDescent="0.25">
      <c r="A3389" s="1">
        <v>43763</v>
      </c>
      <c r="B3389" s="2">
        <v>8607.31</v>
      </c>
    </row>
    <row r="3390" spans="1:2" x14ac:dyDescent="0.25">
      <c r="A3390" s="1">
        <v>43764</v>
      </c>
      <c r="B3390" s="2">
        <v>9251.98</v>
      </c>
    </row>
    <row r="3391" spans="1:2" x14ac:dyDescent="0.25">
      <c r="A3391" s="1">
        <v>43765</v>
      </c>
      <c r="B3391" s="2">
        <v>9573.31</v>
      </c>
    </row>
    <row r="3392" spans="1:2" x14ac:dyDescent="0.25">
      <c r="A3392" s="1">
        <v>43766</v>
      </c>
      <c r="B3392" s="2">
        <v>9466.2800000000007</v>
      </c>
    </row>
    <row r="3393" spans="1:2" x14ac:dyDescent="0.25">
      <c r="A3393" s="1">
        <v>43767</v>
      </c>
      <c r="B3393" s="2">
        <v>9465.9599999999991</v>
      </c>
    </row>
    <row r="3394" spans="1:2" x14ac:dyDescent="0.25">
      <c r="A3394" s="1">
        <v>43768</v>
      </c>
      <c r="B3394" s="2">
        <v>9233.6299999999992</v>
      </c>
    </row>
    <row r="3395" spans="1:2" x14ac:dyDescent="0.25">
      <c r="A3395" s="1">
        <v>43769</v>
      </c>
      <c r="B3395" s="2">
        <v>9135.1299999999992</v>
      </c>
    </row>
    <row r="3396" spans="1:2" x14ac:dyDescent="0.25">
      <c r="A3396" s="1">
        <v>43770</v>
      </c>
      <c r="B3396" s="2">
        <v>9233.3799999999992</v>
      </c>
    </row>
    <row r="3397" spans="1:2" x14ac:dyDescent="0.25">
      <c r="A3397" s="1">
        <v>43771</v>
      </c>
      <c r="B3397" s="2">
        <v>9315.2900000000009</v>
      </c>
    </row>
    <row r="3398" spans="1:2" x14ac:dyDescent="0.25">
      <c r="A3398" s="1">
        <v>43772</v>
      </c>
      <c r="B3398" s="2">
        <v>9233.74</v>
      </c>
    </row>
    <row r="3399" spans="1:2" x14ac:dyDescent="0.25">
      <c r="A3399" s="1">
        <v>43773</v>
      </c>
      <c r="B3399" s="2">
        <v>9400.36</v>
      </c>
    </row>
    <row r="3400" spans="1:2" x14ac:dyDescent="0.25">
      <c r="A3400" s="1">
        <v>43774</v>
      </c>
      <c r="B3400" s="2">
        <v>9345.2099999999991</v>
      </c>
    </row>
    <row r="3401" spans="1:2" x14ac:dyDescent="0.25">
      <c r="A3401" s="1">
        <v>43775</v>
      </c>
      <c r="B3401" s="2">
        <v>9349.77</v>
      </c>
    </row>
    <row r="3402" spans="1:2" x14ac:dyDescent="0.25">
      <c r="A3402" s="1">
        <v>43776</v>
      </c>
      <c r="B3402" s="2">
        <v>9238.33</v>
      </c>
    </row>
    <row r="3403" spans="1:2" x14ac:dyDescent="0.25">
      <c r="A3403" s="1">
        <v>43777</v>
      </c>
      <c r="B3403" s="2">
        <v>8815.92</v>
      </c>
    </row>
    <row r="3404" spans="1:2" x14ac:dyDescent="0.25">
      <c r="A3404" s="1">
        <v>43778</v>
      </c>
      <c r="B3404" s="2">
        <v>8829.7099999999991</v>
      </c>
    </row>
    <row r="3405" spans="1:2" x14ac:dyDescent="0.25">
      <c r="A3405" s="1">
        <v>43779</v>
      </c>
      <c r="B3405" s="2">
        <v>9099.11</v>
      </c>
    </row>
    <row r="3406" spans="1:2" x14ac:dyDescent="0.25">
      <c r="A3406" s="1">
        <v>43780</v>
      </c>
      <c r="B3406" s="2">
        <v>8722.51</v>
      </c>
    </row>
    <row r="3407" spans="1:2" x14ac:dyDescent="0.25">
      <c r="A3407" s="1">
        <v>43781</v>
      </c>
      <c r="B3407" s="2">
        <v>8779.07</v>
      </c>
    </row>
    <row r="3408" spans="1:2" x14ac:dyDescent="0.25">
      <c r="A3408" s="1">
        <v>43782</v>
      </c>
      <c r="B3408" s="2">
        <v>8765.9</v>
      </c>
    </row>
    <row r="3409" spans="1:2" x14ac:dyDescent="0.25">
      <c r="A3409" s="1">
        <v>43783</v>
      </c>
      <c r="B3409" s="2">
        <v>8660.65</v>
      </c>
    </row>
    <row r="3410" spans="1:2" x14ac:dyDescent="0.25">
      <c r="A3410" s="1">
        <v>43784</v>
      </c>
      <c r="B3410" s="2">
        <v>8514.2099999999991</v>
      </c>
    </row>
    <row r="3411" spans="1:2" x14ac:dyDescent="0.25">
      <c r="A3411" s="1">
        <v>43785</v>
      </c>
      <c r="B3411" s="2">
        <v>8495.65</v>
      </c>
    </row>
    <row r="3412" spans="1:2" x14ac:dyDescent="0.25">
      <c r="A3412" s="1">
        <v>43786</v>
      </c>
      <c r="B3412" s="2">
        <v>8555.82</v>
      </c>
    </row>
    <row r="3413" spans="1:2" x14ac:dyDescent="0.25">
      <c r="A3413" s="1">
        <v>43787</v>
      </c>
      <c r="B3413" s="2">
        <v>8218.7800000000007</v>
      </c>
    </row>
    <row r="3414" spans="1:2" x14ac:dyDescent="0.25">
      <c r="A3414" s="1">
        <v>43788</v>
      </c>
      <c r="B3414" s="2">
        <v>8142.49</v>
      </c>
    </row>
    <row r="3415" spans="1:2" x14ac:dyDescent="0.25">
      <c r="A3415" s="1">
        <v>43789</v>
      </c>
      <c r="B3415" s="2">
        <v>8098.46</v>
      </c>
    </row>
    <row r="3416" spans="1:2" x14ac:dyDescent="0.25">
      <c r="A3416" s="1">
        <v>43790</v>
      </c>
      <c r="B3416" s="2">
        <v>7631.28</v>
      </c>
    </row>
    <row r="3417" spans="1:2" x14ac:dyDescent="0.25">
      <c r="A3417" s="1">
        <v>43791</v>
      </c>
      <c r="B3417" s="2">
        <v>7282.83</v>
      </c>
    </row>
    <row r="3418" spans="1:2" x14ac:dyDescent="0.25">
      <c r="A3418" s="1">
        <v>43792</v>
      </c>
      <c r="B3418" s="2">
        <v>7327.02</v>
      </c>
    </row>
    <row r="3419" spans="1:2" x14ac:dyDescent="0.25">
      <c r="A3419" s="1">
        <v>43793</v>
      </c>
      <c r="B3419" s="2">
        <v>7057.84</v>
      </c>
    </row>
    <row r="3420" spans="1:2" x14ac:dyDescent="0.25">
      <c r="A3420" s="1">
        <v>43794</v>
      </c>
      <c r="B3420" s="2">
        <v>7224.46</v>
      </c>
    </row>
    <row r="3421" spans="1:2" x14ac:dyDescent="0.25">
      <c r="A3421" s="1">
        <v>43795</v>
      </c>
      <c r="B3421" s="2">
        <v>7158.25</v>
      </c>
    </row>
    <row r="3422" spans="1:2" x14ac:dyDescent="0.25">
      <c r="A3422" s="1">
        <v>43796</v>
      </c>
      <c r="B3422" s="2">
        <v>7553.51</v>
      </c>
    </row>
    <row r="3423" spans="1:2" x14ac:dyDescent="0.25">
      <c r="A3423" s="1">
        <v>43797</v>
      </c>
      <c r="B3423" s="2">
        <v>7403.75</v>
      </c>
    </row>
    <row r="3424" spans="1:2" x14ac:dyDescent="0.25">
      <c r="A3424" s="1">
        <v>43798</v>
      </c>
      <c r="B3424" s="2">
        <v>7751.55</v>
      </c>
    </row>
    <row r="3425" spans="1:2" x14ac:dyDescent="0.25">
      <c r="A3425" s="1">
        <v>43799</v>
      </c>
      <c r="B3425" s="2">
        <v>7567.19</v>
      </c>
    </row>
    <row r="3426" spans="1:2" x14ac:dyDescent="0.25">
      <c r="A3426" s="1">
        <v>43800</v>
      </c>
      <c r="B3426" s="2">
        <v>7404.17</v>
      </c>
    </row>
    <row r="3427" spans="1:2" x14ac:dyDescent="0.25">
      <c r="A3427" s="1">
        <v>43801</v>
      </c>
      <c r="B3427" s="2">
        <v>7350.45</v>
      </c>
    </row>
    <row r="3428" spans="1:2" x14ac:dyDescent="0.25">
      <c r="A3428" s="1">
        <v>43802</v>
      </c>
      <c r="B3428" s="2">
        <v>7329.16</v>
      </c>
    </row>
    <row r="3429" spans="1:2" x14ac:dyDescent="0.25">
      <c r="A3429" s="1">
        <v>43803</v>
      </c>
      <c r="B3429" s="2">
        <v>7225.78</v>
      </c>
    </row>
    <row r="3430" spans="1:2" x14ac:dyDescent="0.25">
      <c r="A3430" s="1">
        <v>43804</v>
      </c>
      <c r="B3430" s="2">
        <v>7413.96</v>
      </c>
    </row>
    <row r="3431" spans="1:2" x14ac:dyDescent="0.25">
      <c r="A3431" s="1">
        <v>43805</v>
      </c>
      <c r="B3431" s="2">
        <v>7537.64</v>
      </c>
    </row>
    <row r="3432" spans="1:2" x14ac:dyDescent="0.25">
      <c r="A3432" s="1">
        <v>43806</v>
      </c>
      <c r="B3432" s="2">
        <v>7547.91</v>
      </c>
    </row>
    <row r="3433" spans="1:2" x14ac:dyDescent="0.25">
      <c r="A3433" s="1">
        <v>43807</v>
      </c>
      <c r="B3433" s="2">
        <v>7573.33</v>
      </c>
    </row>
    <row r="3434" spans="1:2" x14ac:dyDescent="0.25">
      <c r="A3434" s="1">
        <v>43808</v>
      </c>
      <c r="B3434" s="2">
        <v>7349.5</v>
      </c>
    </row>
    <row r="3435" spans="1:2" x14ac:dyDescent="0.25">
      <c r="A3435" s="1">
        <v>43809</v>
      </c>
      <c r="B3435" s="2">
        <v>7252.82</v>
      </c>
    </row>
    <row r="3436" spans="1:2" x14ac:dyDescent="0.25">
      <c r="A3436" s="1">
        <v>43810</v>
      </c>
      <c r="B3436" s="2">
        <v>7213.93</v>
      </c>
    </row>
    <row r="3437" spans="1:2" x14ac:dyDescent="0.25">
      <c r="A3437" s="1">
        <v>43811</v>
      </c>
      <c r="B3437" s="2">
        <v>7203.83</v>
      </c>
    </row>
    <row r="3438" spans="1:2" x14ac:dyDescent="0.25">
      <c r="A3438" s="1">
        <v>43812</v>
      </c>
      <c r="B3438" s="2">
        <v>7250.99</v>
      </c>
    </row>
    <row r="3439" spans="1:2" x14ac:dyDescent="0.25">
      <c r="A3439" s="1">
        <v>43813</v>
      </c>
      <c r="B3439" s="2">
        <v>7104.33</v>
      </c>
    </row>
    <row r="3440" spans="1:2" x14ac:dyDescent="0.25">
      <c r="A3440" s="1">
        <v>43814</v>
      </c>
      <c r="B3440" s="2">
        <v>7137.45</v>
      </c>
    </row>
    <row r="3441" spans="1:2" x14ac:dyDescent="0.25">
      <c r="A3441" s="1">
        <v>43815</v>
      </c>
      <c r="B3441" s="2">
        <v>6907.15</v>
      </c>
    </row>
    <row r="3442" spans="1:2" x14ac:dyDescent="0.25">
      <c r="A3442" s="1">
        <v>43816</v>
      </c>
      <c r="B3442" s="2">
        <v>6605.21</v>
      </c>
    </row>
    <row r="3443" spans="1:2" x14ac:dyDescent="0.25">
      <c r="A3443" s="1">
        <v>43817</v>
      </c>
      <c r="B3443" s="2">
        <v>7367.05</v>
      </c>
    </row>
    <row r="3444" spans="1:2" x14ac:dyDescent="0.25">
      <c r="A3444" s="1">
        <v>43818</v>
      </c>
      <c r="B3444" s="2">
        <v>7164.23</v>
      </c>
    </row>
    <row r="3445" spans="1:2" x14ac:dyDescent="0.25">
      <c r="A3445" s="1">
        <v>43819</v>
      </c>
      <c r="B3445" s="2">
        <v>7211.61</v>
      </c>
    </row>
    <row r="3446" spans="1:2" x14ac:dyDescent="0.25">
      <c r="A3446" s="1">
        <v>43820</v>
      </c>
      <c r="B3446" s="2">
        <v>7167.17</v>
      </c>
    </row>
    <row r="3447" spans="1:2" x14ac:dyDescent="0.25">
      <c r="A3447" s="1">
        <v>43821</v>
      </c>
      <c r="B3447" s="2">
        <v>7416.47</v>
      </c>
    </row>
    <row r="3448" spans="1:2" x14ac:dyDescent="0.25">
      <c r="A3448" s="1">
        <v>43822</v>
      </c>
      <c r="B3448" s="2">
        <v>7301.59</v>
      </c>
    </row>
    <row r="3449" spans="1:2" x14ac:dyDescent="0.25">
      <c r="A3449" s="1">
        <v>43823</v>
      </c>
      <c r="B3449" s="2">
        <v>7252.81</v>
      </c>
    </row>
    <row r="3450" spans="1:2" x14ac:dyDescent="0.25">
      <c r="A3450" s="1">
        <v>43824</v>
      </c>
      <c r="B3450" s="2">
        <v>7227.48</v>
      </c>
    </row>
    <row r="3451" spans="1:2" x14ac:dyDescent="0.25">
      <c r="A3451" s="1">
        <v>43825</v>
      </c>
      <c r="B3451" s="2">
        <v>7209.49</v>
      </c>
    </row>
    <row r="3452" spans="1:2" x14ac:dyDescent="0.25">
      <c r="A3452" s="1">
        <v>43826</v>
      </c>
      <c r="B3452" s="2">
        <v>7249.33</v>
      </c>
    </row>
    <row r="3453" spans="1:2" x14ac:dyDescent="0.25">
      <c r="A3453" s="1">
        <v>43827</v>
      </c>
      <c r="B3453" s="2">
        <v>7326.37</v>
      </c>
    </row>
    <row r="3454" spans="1:2" x14ac:dyDescent="0.25">
      <c r="A3454" s="1">
        <v>43828</v>
      </c>
      <c r="B3454" s="2">
        <v>7410.48</v>
      </c>
    </row>
    <row r="3455" spans="1:2" x14ac:dyDescent="0.25">
      <c r="A3455" s="1">
        <v>43829</v>
      </c>
      <c r="B3455" s="2">
        <v>7272.75</v>
      </c>
    </row>
    <row r="3456" spans="1:2" x14ac:dyDescent="0.25">
      <c r="A3456" s="3">
        <v>43830</v>
      </c>
      <c r="B3456" s="4">
        <v>7189.43</v>
      </c>
    </row>
    <row r="3457" spans="1:2" x14ac:dyDescent="0.25">
      <c r="A3457" s="1">
        <v>43831</v>
      </c>
      <c r="B3457" s="2">
        <v>7211.21</v>
      </c>
    </row>
    <row r="3458" spans="1:2" x14ac:dyDescent="0.25">
      <c r="A3458" s="1">
        <v>43832</v>
      </c>
      <c r="B3458" s="2">
        <v>6979.07</v>
      </c>
    </row>
    <row r="3459" spans="1:2" x14ac:dyDescent="0.25">
      <c r="A3459" s="1">
        <v>43833</v>
      </c>
      <c r="B3459" s="2">
        <v>7307.53</v>
      </c>
    </row>
    <row r="3460" spans="1:2" x14ac:dyDescent="0.25">
      <c r="A3460" s="1">
        <v>43834</v>
      </c>
      <c r="B3460" s="2">
        <v>7353.26</v>
      </c>
    </row>
    <row r="3461" spans="1:2" x14ac:dyDescent="0.25">
      <c r="A3461" s="1">
        <v>43835</v>
      </c>
      <c r="B3461" s="2">
        <v>7355.25</v>
      </c>
    </row>
    <row r="3462" spans="1:2" x14ac:dyDescent="0.25">
      <c r="A3462" s="1">
        <v>43836</v>
      </c>
      <c r="B3462" s="2">
        <v>7727.39</v>
      </c>
    </row>
    <row r="3463" spans="1:2" x14ac:dyDescent="0.25">
      <c r="A3463" s="1">
        <v>43837</v>
      </c>
      <c r="B3463" s="2">
        <v>8041.89</v>
      </c>
    </row>
    <row r="3464" spans="1:2" x14ac:dyDescent="0.25">
      <c r="A3464" s="1">
        <v>43838</v>
      </c>
      <c r="B3464" s="2">
        <v>8068.51</v>
      </c>
    </row>
    <row r="3465" spans="1:2" x14ac:dyDescent="0.25">
      <c r="A3465" s="1">
        <v>43839</v>
      </c>
      <c r="B3465" s="2">
        <v>7810.08</v>
      </c>
    </row>
    <row r="3466" spans="1:2" x14ac:dyDescent="0.25">
      <c r="A3466" s="1">
        <v>43840</v>
      </c>
      <c r="B3466" s="2">
        <v>8089.62</v>
      </c>
    </row>
    <row r="3467" spans="1:2" x14ac:dyDescent="0.25">
      <c r="A3467" s="1">
        <v>43841</v>
      </c>
      <c r="B3467" s="2">
        <v>8076.12</v>
      </c>
    </row>
    <row r="3468" spans="1:2" x14ac:dyDescent="0.25">
      <c r="A3468" s="1">
        <v>43842</v>
      </c>
      <c r="B3468" s="2">
        <v>8155.78</v>
      </c>
    </row>
    <row r="3469" spans="1:2" x14ac:dyDescent="0.25">
      <c r="A3469" s="1">
        <v>43843</v>
      </c>
      <c r="B3469" s="2">
        <v>8122.41</v>
      </c>
    </row>
    <row r="3470" spans="1:2" x14ac:dyDescent="0.25">
      <c r="A3470" s="1">
        <v>43844</v>
      </c>
      <c r="B3470" s="2">
        <v>8746.92</v>
      </c>
    </row>
    <row r="3471" spans="1:2" x14ac:dyDescent="0.25">
      <c r="A3471" s="1">
        <v>43845</v>
      </c>
      <c r="B3471" s="2">
        <v>8846.82</v>
      </c>
    </row>
    <row r="3472" spans="1:2" x14ac:dyDescent="0.25">
      <c r="A3472" s="1">
        <v>43846</v>
      </c>
      <c r="B3472" s="2">
        <v>8714.3700000000008</v>
      </c>
    </row>
    <row r="3473" spans="1:2" x14ac:dyDescent="0.25">
      <c r="A3473" s="1">
        <v>43847</v>
      </c>
      <c r="B3473" s="2">
        <v>8924.98</v>
      </c>
    </row>
    <row r="3474" spans="1:2" x14ac:dyDescent="0.25">
      <c r="A3474" s="1">
        <v>43848</v>
      </c>
      <c r="B3474" s="2">
        <v>8941.74</v>
      </c>
    </row>
    <row r="3475" spans="1:2" x14ac:dyDescent="0.25">
      <c r="A3475" s="1">
        <v>43849</v>
      </c>
      <c r="B3475" s="2">
        <v>8636.4500000000007</v>
      </c>
    </row>
    <row r="3476" spans="1:2" x14ac:dyDescent="0.25">
      <c r="A3476" s="1">
        <v>43850</v>
      </c>
      <c r="B3476" s="2">
        <v>8653.09</v>
      </c>
    </row>
    <row r="3477" spans="1:2" x14ac:dyDescent="0.25">
      <c r="A3477" s="1">
        <v>43851</v>
      </c>
      <c r="B3477" s="2">
        <v>8714.7199999999993</v>
      </c>
    </row>
    <row r="3478" spans="1:2" x14ac:dyDescent="0.25">
      <c r="A3478" s="1">
        <v>43852</v>
      </c>
      <c r="B3478" s="2">
        <v>8647.09</v>
      </c>
    </row>
    <row r="3479" spans="1:2" x14ac:dyDescent="0.25">
      <c r="A3479" s="1">
        <v>43853</v>
      </c>
      <c r="B3479" s="2">
        <v>8402.73</v>
      </c>
    </row>
    <row r="3480" spans="1:2" x14ac:dyDescent="0.25">
      <c r="A3480" s="1">
        <v>43854</v>
      </c>
      <c r="B3480" s="2">
        <v>8455.93</v>
      </c>
    </row>
    <row r="3481" spans="1:2" x14ac:dyDescent="0.25">
      <c r="A3481" s="1">
        <v>43855</v>
      </c>
      <c r="B3481" s="2">
        <v>8349.44</v>
      </c>
    </row>
    <row r="3482" spans="1:2" x14ac:dyDescent="0.25">
      <c r="A3482" s="1">
        <v>43856</v>
      </c>
      <c r="B3482" s="2">
        <v>8564.3799999999992</v>
      </c>
    </row>
    <row r="3483" spans="1:2" x14ac:dyDescent="0.25">
      <c r="A3483" s="1">
        <v>43857</v>
      </c>
      <c r="B3483" s="2">
        <v>8896.41</v>
      </c>
    </row>
    <row r="3484" spans="1:2" x14ac:dyDescent="0.25">
      <c r="A3484" s="1">
        <v>43858</v>
      </c>
      <c r="B3484" s="2">
        <v>9142.73</v>
      </c>
    </row>
    <row r="3485" spans="1:2" x14ac:dyDescent="0.25">
      <c r="A3485" s="1">
        <v>43859</v>
      </c>
      <c r="B3485" s="2">
        <v>9329.68</v>
      </c>
    </row>
    <row r="3486" spans="1:2" x14ac:dyDescent="0.25">
      <c r="A3486" s="1">
        <v>43860</v>
      </c>
      <c r="B3486" s="2">
        <v>9554.64</v>
      </c>
    </row>
    <row r="3487" spans="1:2" x14ac:dyDescent="0.25">
      <c r="A3487" s="1">
        <v>43861</v>
      </c>
      <c r="B3487" s="2">
        <v>9397.1200000000008</v>
      </c>
    </row>
    <row r="3488" spans="1:2" x14ac:dyDescent="0.25">
      <c r="A3488" s="1">
        <v>43862</v>
      </c>
      <c r="B3488" s="2">
        <v>9372.7800000000007</v>
      </c>
    </row>
    <row r="3489" spans="1:2" x14ac:dyDescent="0.25">
      <c r="A3489" s="1">
        <v>43863</v>
      </c>
      <c r="B3489" s="2">
        <v>9392.9699999999993</v>
      </c>
    </row>
    <row r="3490" spans="1:2" x14ac:dyDescent="0.25">
      <c r="A3490" s="1">
        <v>43864</v>
      </c>
      <c r="B3490" s="2">
        <v>9273.94</v>
      </c>
    </row>
    <row r="3491" spans="1:2" x14ac:dyDescent="0.25">
      <c r="A3491" s="1">
        <v>43865</v>
      </c>
      <c r="B3491" s="2">
        <v>9180.92</v>
      </c>
    </row>
    <row r="3492" spans="1:2" x14ac:dyDescent="0.25">
      <c r="A3492" s="1">
        <v>43866</v>
      </c>
      <c r="B3492" s="2">
        <v>9622.73</v>
      </c>
    </row>
    <row r="3493" spans="1:2" x14ac:dyDescent="0.25">
      <c r="A3493" s="1">
        <v>43867</v>
      </c>
      <c r="B3493" s="2">
        <v>9677.8799999999992</v>
      </c>
    </row>
    <row r="3494" spans="1:2" x14ac:dyDescent="0.25">
      <c r="A3494" s="1">
        <v>43868</v>
      </c>
      <c r="B3494" s="2">
        <v>9792.7999999999993</v>
      </c>
    </row>
    <row r="3495" spans="1:2" x14ac:dyDescent="0.25">
      <c r="A3495" s="1">
        <v>43869</v>
      </c>
      <c r="B3495" s="2">
        <v>9914.39</v>
      </c>
    </row>
    <row r="3496" spans="1:2" x14ac:dyDescent="0.25">
      <c r="A3496" s="1">
        <v>43870</v>
      </c>
      <c r="B3496" s="2">
        <v>10113.049999999999</v>
      </c>
    </row>
    <row r="3497" spans="1:2" x14ac:dyDescent="0.25">
      <c r="A3497" s="1">
        <v>43871</v>
      </c>
      <c r="B3497" s="2">
        <v>9839.5300000000007</v>
      </c>
    </row>
    <row r="3498" spans="1:2" x14ac:dyDescent="0.25">
      <c r="A3498" s="1">
        <v>43872</v>
      </c>
      <c r="B3498" s="2">
        <v>10229.9</v>
      </c>
    </row>
    <row r="3499" spans="1:2" x14ac:dyDescent="0.25">
      <c r="A3499" s="1">
        <v>43873</v>
      </c>
      <c r="B3499" s="2">
        <v>10353.92</v>
      </c>
    </row>
    <row r="3500" spans="1:2" x14ac:dyDescent="0.25">
      <c r="A3500" s="1">
        <v>43874</v>
      </c>
      <c r="B3500" s="2">
        <v>10214.64</v>
      </c>
    </row>
    <row r="3501" spans="1:2" x14ac:dyDescent="0.25">
      <c r="A3501" s="1">
        <v>43875</v>
      </c>
      <c r="B3501" s="2">
        <v>10364.16</v>
      </c>
    </row>
    <row r="3502" spans="1:2" x14ac:dyDescent="0.25">
      <c r="A3502" s="1">
        <v>43876</v>
      </c>
      <c r="B3502" s="2">
        <v>9924.81</v>
      </c>
    </row>
    <row r="3503" spans="1:2" x14ac:dyDescent="0.25">
      <c r="A3503" s="1">
        <v>43877</v>
      </c>
      <c r="B3503" s="2">
        <v>9872.16</v>
      </c>
    </row>
    <row r="3504" spans="1:2" x14ac:dyDescent="0.25">
      <c r="A3504" s="1">
        <v>43878</v>
      </c>
      <c r="B3504" s="2">
        <v>9636.2999999999993</v>
      </c>
    </row>
    <row r="3505" spans="1:2" x14ac:dyDescent="0.25">
      <c r="A3505" s="1">
        <v>43879</v>
      </c>
      <c r="B3505" s="2">
        <v>10181.530000000001</v>
      </c>
    </row>
    <row r="3506" spans="1:2" x14ac:dyDescent="0.25">
      <c r="A3506" s="1">
        <v>43880</v>
      </c>
      <c r="B3506" s="2">
        <v>9691.02</v>
      </c>
    </row>
    <row r="3507" spans="1:2" x14ac:dyDescent="0.25">
      <c r="A3507" s="1">
        <v>43881</v>
      </c>
      <c r="B3507" s="2">
        <v>9628.5499999999993</v>
      </c>
    </row>
    <row r="3508" spans="1:2" x14ac:dyDescent="0.25">
      <c r="A3508" s="1">
        <v>43882</v>
      </c>
      <c r="B3508" s="2">
        <v>9677.7000000000007</v>
      </c>
    </row>
    <row r="3509" spans="1:2" x14ac:dyDescent="0.25">
      <c r="A3509" s="1">
        <v>43883</v>
      </c>
      <c r="B3509" s="2">
        <v>9686.48</v>
      </c>
    </row>
    <row r="3510" spans="1:2" x14ac:dyDescent="0.25">
      <c r="A3510" s="1">
        <v>43884</v>
      </c>
      <c r="B3510" s="2">
        <v>9925.76</v>
      </c>
    </row>
    <row r="3511" spans="1:2" x14ac:dyDescent="0.25">
      <c r="A3511" s="1">
        <v>43885</v>
      </c>
      <c r="B3511" s="2">
        <v>9650.26</v>
      </c>
    </row>
    <row r="3512" spans="1:2" x14ac:dyDescent="0.25">
      <c r="A3512" s="1">
        <v>43886</v>
      </c>
      <c r="B3512" s="2">
        <v>9388.3700000000008</v>
      </c>
    </row>
    <row r="3513" spans="1:2" x14ac:dyDescent="0.25">
      <c r="A3513" s="1">
        <v>43887</v>
      </c>
      <c r="B3513" s="2">
        <v>8798.2199999999993</v>
      </c>
    </row>
    <row r="3514" spans="1:2" x14ac:dyDescent="0.25">
      <c r="A3514" s="1">
        <v>43888</v>
      </c>
      <c r="B3514" s="2">
        <v>8805.91</v>
      </c>
    </row>
    <row r="3515" spans="1:2" x14ac:dyDescent="0.25">
      <c r="A3515" s="1">
        <v>43889</v>
      </c>
      <c r="B3515" s="2">
        <v>8796.17</v>
      </c>
    </row>
    <row r="3516" spans="1:2" x14ac:dyDescent="0.25">
      <c r="A3516" s="1">
        <v>43890</v>
      </c>
      <c r="B3516" s="2">
        <v>8655.5</v>
      </c>
    </row>
    <row r="3517" spans="1:2" x14ac:dyDescent="0.25">
      <c r="A3517" s="1">
        <v>43891</v>
      </c>
      <c r="B3517" s="2">
        <v>8565.58</v>
      </c>
    </row>
    <row r="3518" spans="1:2" x14ac:dyDescent="0.25">
      <c r="A3518" s="1">
        <v>43892</v>
      </c>
      <c r="B3518" s="2">
        <v>8941.39</v>
      </c>
    </row>
    <row r="3519" spans="1:2" x14ac:dyDescent="0.25">
      <c r="A3519" s="1">
        <v>43893</v>
      </c>
      <c r="B3519" s="2">
        <v>8792.8700000000008</v>
      </c>
    </row>
    <row r="3520" spans="1:2" x14ac:dyDescent="0.25">
      <c r="A3520" s="1">
        <v>43894</v>
      </c>
      <c r="B3520" s="2">
        <v>8765.4699999999993</v>
      </c>
    </row>
    <row r="3521" spans="1:2" x14ac:dyDescent="0.25">
      <c r="A3521" s="1">
        <v>43895</v>
      </c>
      <c r="B3521" s="2">
        <v>9082.7999999999993</v>
      </c>
    </row>
    <row r="3522" spans="1:2" x14ac:dyDescent="0.25">
      <c r="A3522" s="1">
        <v>43896</v>
      </c>
      <c r="B3522" s="2">
        <v>9125.93</v>
      </c>
    </row>
    <row r="3523" spans="1:2" x14ac:dyDescent="0.25">
      <c r="A3523" s="1">
        <v>43897</v>
      </c>
      <c r="B3523" s="2">
        <v>8945.86</v>
      </c>
    </row>
    <row r="3524" spans="1:2" x14ac:dyDescent="0.25">
      <c r="A3524" s="1">
        <v>43898</v>
      </c>
      <c r="B3524" s="2">
        <v>8194.35</v>
      </c>
    </row>
    <row r="3525" spans="1:2" x14ac:dyDescent="0.25">
      <c r="A3525" s="1">
        <v>43899</v>
      </c>
      <c r="B3525" s="2">
        <v>7894.55</v>
      </c>
    </row>
    <row r="3526" spans="1:2" x14ac:dyDescent="0.25">
      <c r="A3526" s="1">
        <v>43900</v>
      </c>
      <c r="B3526" s="2">
        <v>7972.45</v>
      </c>
    </row>
    <row r="3527" spans="1:2" x14ac:dyDescent="0.25">
      <c r="A3527" s="1">
        <v>43901</v>
      </c>
      <c r="B3527" s="2">
        <v>7983.29</v>
      </c>
    </row>
    <row r="3528" spans="1:2" x14ac:dyDescent="0.25">
      <c r="A3528" s="1">
        <v>43902</v>
      </c>
      <c r="B3528" s="2">
        <v>5804.22</v>
      </c>
    </row>
    <row r="3529" spans="1:2" x14ac:dyDescent="0.25">
      <c r="A3529" s="1">
        <v>43903</v>
      </c>
      <c r="B3529" s="2">
        <v>5664.34</v>
      </c>
    </row>
    <row r="3530" spans="1:2" x14ac:dyDescent="0.25">
      <c r="A3530" s="1">
        <v>43904</v>
      </c>
      <c r="B3530" s="2">
        <v>5292.41</v>
      </c>
    </row>
    <row r="3531" spans="1:2" x14ac:dyDescent="0.25">
      <c r="A3531" s="1">
        <v>43905</v>
      </c>
      <c r="B3531" s="2">
        <v>5362.88</v>
      </c>
    </row>
    <row r="3532" spans="1:2" x14ac:dyDescent="0.25">
      <c r="A3532" s="1">
        <v>43906</v>
      </c>
      <c r="B3532" s="2">
        <v>4945.0200000000004</v>
      </c>
    </row>
    <row r="3533" spans="1:2" x14ac:dyDescent="0.25">
      <c r="A3533" s="1">
        <v>43907</v>
      </c>
      <c r="B3533">
        <v>5464</v>
      </c>
    </row>
    <row r="3534" spans="1:2" x14ac:dyDescent="0.25">
      <c r="A3534" s="1">
        <v>43908</v>
      </c>
      <c r="B3534" s="2">
        <v>5364.51</v>
      </c>
    </row>
    <row r="3535" spans="1:2" x14ac:dyDescent="0.25">
      <c r="A3535" s="1">
        <v>43909</v>
      </c>
      <c r="B3535" s="2">
        <v>6300.94</v>
      </c>
    </row>
    <row r="3536" spans="1:2" x14ac:dyDescent="0.25">
      <c r="A3536" s="1">
        <v>43910</v>
      </c>
      <c r="B3536" s="2">
        <v>6192.29</v>
      </c>
    </row>
    <row r="3537" spans="1:2" x14ac:dyDescent="0.25">
      <c r="A3537" s="1">
        <v>43911</v>
      </c>
      <c r="B3537" s="2">
        <v>6175.12</v>
      </c>
    </row>
    <row r="3538" spans="1:2" x14ac:dyDescent="0.25">
      <c r="A3538" s="1">
        <v>43912</v>
      </c>
      <c r="B3538" s="2">
        <v>5884.5</v>
      </c>
    </row>
    <row r="3539" spans="1:2" x14ac:dyDescent="0.25">
      <c r="A3539" s="1">
        <v>43913</v>
      </c>
      <c r="B3539" s="2">
        <v>6469.2</v>
      </c>
    </row>
    <row r="3540" spans="1:2" x14ac:dyDescent="0.25">
      <c r="A3540" s="1">
        <v>43914</v>
      </c>
      <c r="B3540" s="2">
        <v>6786.43</v>
      </c>
    </row>
    <row r="3541" spans="1:2" x14ac:dyDescent="0.25">
      <c r="A3541" s="1">
        <v>43915</v>
      </c>
      <c r="B3541" s="2">
        <v>6676.03</v>
      </c>
    </row>
    <row r="3542" spans="1:2" x14ac:dyDescent="0.25">
      <c r="A3542" s="1">
        <v>43916</v>
      </c>
      <c r="B3542" s="2">
        <v>6726.52</v>
      </c>
    </row>
    <row r="3543" spans="1:2" x14ac:dyDescent="0.25">
      <c r="A3543" s="1">
        <v>43917</v>
      </c>
      <c r="B3543" s="2">
        <v>6685.97</v>
      </c>
    </row>
    <row r="3544" spans="1:2" x14ac:dyDescent="0.25">
      <c r="A3544" s="1">
        <v>43918</v>
      </c>
      <c r="B3544" s="2">
        <v>6229.96</v>
      </c>
    </row>
    <row r="3545" spans="1:2" x14ac:dyDescent="0.25">
      <c r="A3545" s="1">
        <v>43919</v>
      </c>
      <c r="B3545" s="2">
        <v>5914.65</v>
      </c>
    </row>
    <row r="3546" spans="1:2" x14ac:dyDescent="0.25">
      <c r="A3546" s="1">
        <v>43920</v>
      </c>
      <c r="B3546" s="2">
        <v>6545.53</v>
      </c>
    </row>
    <row r="3547" spans="1:2" x14ac:dyDescent="0.25">
      <c r="A3547" s="1">
        <v>43921</v>
      </c>
      <c r="B3547" s="2">
        <v>6458.95</v>
      </c>
    </row>
    <row r="3548" spans="1:2" x14ac:dyDescent="0.25">
      <c r="A3548" s="1">
        <v>43922</v>
      </c>
      <c r="B3548" s="2">
        <v>6376.67</v>
      </c>
    </row>
    <row r="3549" spans="1:2" x14ac:dyDescent="0.25">
      <c r="A3549" s="1">
        <v>43923</v>
      </c>
      <c r="B3549" s="2">
        <v>6844.73</v>
      </c>
    </row>
    <row r="3550" spans="1:2" x14ac:dyDescent="0.25">
      <c r="A3550" s="1">
        <v>43924</v>
      </c>
      <c r="B3550" s="2">
        <v>6738.37</v>
      </c>
    </row>
    <row r="3551" spans="1:2" x14ac:dyDescent="0.25">
      <c r="A3551" s="1">
        <v>43925</v>
      </c>
      <c r="B3551" s="2">
        <v>6878.93</v>
      </c>
    </row>
    <row r="3552" spans="1:2" x14ac:dyDescent="0.25">
      <c r="A3552" s="1">
        <v>43926</v>
      </c>
      <c r="B3552" s="2">
        <v>6768.56</v>
      </c>
    </row>
    <row r="3553" spans="1:2" x14ac:dyDescent="0.25">
      <c r="A3553" s="1">
        <v>43927</v>
      </c>
      <c r="B3553" s="2">
        <v>7299.91</v>
      </c>
    </row>
    <row r="3554" spans="1:2" x14ac:dyDescent="0.25">
      <c r="A3554" s="1">
        <v>43928</v>
      </c>
      <c r="B3554" s="2">
        <v>7185.13</v>
      </c>
    </row>
    <row r="3555" spans="1:2" x14ac:dyDescent="0.25">
      <c r="A3555" s="1">
        <v>43929</v>
      </c>
      <c r="B3555" s="2">
        <v>7334.54</v>
      </c>
    </row>
    <row r="3556" spans="1:2" x14ac:dyDescent="0.25">
      <c r="A3556" s="1">
        <v>43930</v>
      </c>
      <c r="B3556" s="2">
        <v>7317.62</v>
      </c>
    </row>
    <row r="3557" spans="1:2" x14ac:dyDescent="0.25">
      <c r="A3557" s="1">
        <v>43931</v>
      </c>
      <c r="B3557" s="2">
        <v>6906.14</v>
      </c>
    </row>
    <row r="3558" spans="1:2" x14ac:dyDescent="0.25">
      <c r="A3558" s="1">
        <v>43932</v>
      </c>
      <c r="B3558" s="2">
        <v>6874.99</v>
      </c>
    </row>
    <row r="3559" spans="1:2" x14ac:dyDescent="0.25">
      <c r="A3559" s="1">
        <v>43933</v>
      </c>
      <c r="B3559" s="2">
        <v>7131.02</v>
      </c>
    </row>
    <row r="3560" spans="1:2" x14ac:dyDescent="0.25">
      <c r="A3560" s="1">
        <v>43934</v>
      </c>
      <c r="B3560" s="2">
        <v>6843.65</v>
      </c>
    </row>
    <row r="3561" spans="1:2" x14ac:dyDescent="0.25">
      <c r="A3561" s="1">
        <v>43935</v>
      </c>
      <c r="B3561" s="2">
        <v>6861.58</v>
      </c>
    </row>
    <row r="3562" spans="1:2" x14ac:dyDescent="0.25">
      <c r="A3562" s="1">
        <v>43936</v>
      </c>
      <c r="B3562" s="2">
        <v>6743.5</v>
      </c>
    </row>
    <row r="3563" spans="1:2" x14ac:dyDescent="0.25">
      <c r="A3563" s="1">
        <v>43937</v>
      </c>
      <c r="B3563" s="2">
        <v>7081.18</v>
      </c>
    </row>
    <row r="3564" spans="1:2" x14ac:dyDescent="0.25">
      <c r="A3564" s="1">
        <v>43938</v>
      </c>
      <c r="B3564" s="2">
        <v>7052.61</v>
      </c>
    </row>
    <row r="3565" spans="1:2" x14ac:dyDescent="0.25">
      <c r="A3565" s="1">
        <v>43939</v>
      </c>
      <c r="B3565" s="2">
        <v>7230.87</v>
      </c>
    </row>
    <row r="3566" spans="1:2" x14ac:dyDescent="0.25">
      <c r="A3566" s="1">
        <v>43940</v>
      </c>
      <c r="B3566" s="2">
        <v>7205.19</v>
      </c>
    </row>
    <row r="3567" spans="1:2" x14ac:dyDescent="0.25">
      <c r="A3567" s="1">
        <v>43941</v>
      </c>
      <c r="B3567" s="2">
        <v>6861.8</v>
      </c>
    </row>
    <row r="3568" spans="1:2" x14ac:dyDescent="0.25">
      <c r="A3568" s="1">
        <v>43942</v>
      </c>
      <c r="B3568" s="2">
        <v>6902.73</v>
      </c>
    </row>
    <row r="3569" spans="1:2" x14ac:dyDescent="0.25">
      <c r="A3569" s="1">
        <v>43943</v>
      </c>
      <c r="B3569" s="2">
        <v>7102.66</v>
      </c>
    </row>
    <row r="3570" spans="1:2" x14ac:dyDescent="0.25">
      <c r="A3570" s="1">
        <v>43944</v>
      </c>
      <c r="B3570" s="2">
        <v>7602.88</v>
      </c>
    </row>
    <row r="3571" spans="1:2" x14ac:dyDescent="0.25">
      <c r="A3571" s="1">
        <v>43945</v>
      </c>
      <c r="B3571" s="2">
        <v>7515.94</v>
      </c>
    </row>
    <row r="3572" spans="1:2" x14ac:dyDescent="0.25">
      <c r="A3572" s="1">
        <v>43946</v>
      </c>
      <c r="B3572" s="2">
        <v>7532.02</v>
      </c>
    </row>
    <row r="3573" spans="1:2" x14ac:dyDescent="0.25">
      <c r="A3573" s="1">
        <v>43947</v>
      </c>
      <c r="B3573" s="2">
        <v>7633.16</v>
      </c>
    </row>
    <row r="3574" spans="1:2" x14ac:dyDescent="0.25">
      <c r="A3574" s="1">
        <v>43948</v>
      </c>
      <c r="B3574" s="2">
        <v>7739.75</v>
      </c>
    </row>
    <row r="3575" spans="1:2" x14ac:dyDescent="0.25">
      <c r="A3575" s="1">
        <v>43949</v>
      </c>
      <c r="B3575" s="2">
        <v>7739.38</v>
      </c>
    </row>
    <row r="3576" spans="1:2" x14ac:dyDescent="0.25">
      <c r="A3576" s="1">
        <v>43950</v>
      </c>
      <c r="B3576" s="2">
        <v>8868.36</v>
      </c>
    </row>
    <row r="3577" spans="1:2" x14ac:dyDescent="0.25">
      <c r="A3577" s="1">
        <v>43951</v>
      </c>
      <c r="B3577" s="2">
        <v>8766.9699999999993</v>
      </c>
    </row>
    <row r="3578" spans="1:2" x14ac:dyDescent="0.25">
      <c r="A3578" s="1">
        <v>43952</v>
      </c>
      <c r="B3578" s="2">
        <v>8847.2199999999993</v>
      </c>
    </row>
    <row r="3579" spans="1:2" x14ac:dyDescent="0.25">
      <c r="A3579" s="1">
        <v>43953</v>
      </c>
      <c r="B3579" s="2">
        <v>8938.49</v>
      </c>
    </row>
    <row r="3580" spans="1:2" x14ac:dyDescent="0.25">
      <c r="A3580" s="1">
        <v>43954</v>
      </c>
      <c r="B3580" s="2">
        <v>8862.19</v>
      </c>
    </row>
    <row r="3581" spans="1:2" x14ac:dyDescent="0.25">
      <c r="A3581" s="1">
        <v>43955</v>
      </c>
      <c r="B3581" s="2">
        <v>8952.17</v>
      </c>
    </row>
    <row r="3582" spans="1:2" x14ac:dyDescent="0.25">
      <c r="A3582" s="1">
        <v>43956</v>
      </c>
      <c r="B3582" s="2">
        <v>8972.98</v>
      </c>
    </row>
    <row r="3583" spans="1:2" x14ac:dyDescent="0.25">
      <c r="A3583" s="1">
        <v>43957</v>
      </c>
      <c r="B3583" s="2">
        <v>9293.7099999999991</v>
      </c>
    </row>
    <row r="3584" spans="1:2" x14ac:dyDescent="0.25">
      <c r="A3584" s="1">
        <v>43958</v>
      </c>
      <c r="B3584" s="2">
        <v>9883.19</v>
      </c>
    </row>
    <row r="3585" spans="1:2" x14ac:dyDescent="0.25">
      <c r="A3585" s="1">
        <v>43959</v>
      </c>
      <c r="B3585" s="2">
        <v>10011.07</v>
      </c>
    </row>
    <row r="3586" spans="1:2" x14ac:dyDescent="0.25">
      <c r="A3586" s="1">
        <v>43960</v>
      </c>
      <c r="B3586" s="2">
        <v>9607.33</v>
      </c>
    </row>
    <row r="3587" spans="1:2" x14ac:dyDescent="0.25">
      <c r="A3587" s="1">
        <v>43961</v>
      </c>
      <c r="B3587" s="2">
        <v>8726.0300000000007</v>
      </c>
    </row>
    <row r="3588" spans="1:2" x14ac:dyDescent="0.25">
      <c r="A3588" s="1">
        <v>43962</v>
      </c>
      <c r="B3588" s="2">
        <v>8577.82</v>
      </c>
    </row>
    <row r="3589" spans="1:2" x14ac:dyDescent="0.25">
      <c r="A3589" s="1">
        <v>43963</v>
      </c>
      <c r="B3589" s="2">
        <v>8751.6200000000008</v>
      </c>
    </row>
    <row r="3590" spans="1:2" x14ac:dyDescent="0.25">
      <c r="A3590" s="1">
        <v>43964</v>
      </c>
      <c r="B3590" s="2">
        <v>9363.0499999999993</v>
      </c>
    </row>
    <row r="3591" spans="1:2" x14ac:dyDescent="0.25">
      <c r="A3591" s="1">
        <v>43965</v>
      </c>
      <c r="B3591" s="2">
        <v>9781.1200000000008</v>
      </c>
    </row>
    <row r="3592" spans="1:2" x14ac:dyDescent="0.25">
      <c r="A3592" s="1">
        <v>43966</v>
      </c>
      <c r="B3592" s="2">
        <v>9414.35</v>
      </c>
    </row>
    <row r="3593" spans="1:2" x14ac:dyDescent="0.25">
      <c r="A3593" s="1">
        <v>43967</v>
      </c>
      <c r="B3593" s="2">
        <v>9383.5300000000007</v>
      </c>
    </row>
    <row r="3594" spans="1:2" x14ac:dyDescent="0.25">
      <c r="A3594" s="1">
        <v>43968</v>
      </c>
      <c r="B3594" s="2">
        <v>9761.77</v>
      </c>
    </row>
    <row r="3595" spans="1:2" x14ac:dyDescent="0.25">
      <c r="A3595" s="1">
        <v>43969</v>
      </c>
      <c r="B3595" s="2">
        <v>9683.76</v>
      </c>
    </row>
    <row r="3596" spans="1:2" x14ac:dyDescent="0.25">
      <c r="A3596" s="1">
        <v>43970</v>
      </c>
      <c r="B3596" s="2">
        <v>9684.7000000000007</v>
      </c>
    </row>
    <row r="3597" spans="1:2" x14ac:dyDescent="0.25">
      <c r="A3597" s="1">
        <v>43971</v>
      </c>
      <c r="B3597" s="2">
        <v>9549.99</v>
      </c>
    </row>
    <row r="3598" spans="1:2" x14ac:dyDescent="0.25">
      <c r="A3598" s="1">
        <v>43972</v>
      </c>
      <c r="B3598" s="2">
        <v>9101.77</v>
      </c>
    </row>
    <row r="3599" spans="1:2" x14ac:dyDescent="0.25">
      <c r="A3599" s="1">
        <v>43973</v>
      </c>
      <c r="B3599" s="2">
        <v>9206.07</v>
      </c>
    </row>
    <row r="3600" spans="1:2" x14ac:dyDescent="0.25">
      <c r="A3600" s="1">
        <v>43974</v>
      </c>
      <c r="B3600" s="2">
        <v>9228.94</v>
      </c>
    </row>
    <row r="3601" spans="1:2" x14ac:dyDescent="0.25">
      <c r="A3601" s="1">
        <v>43975</v>
      </c>
      <c r="B3601" s="2">
        <v>9055.57</v>
      </c>
    </row>
    <row r="3602" spans="1:2" x14ac:dyDescent="0.25">
      <c r="A3602" s="1">
        <v>43976</v>
      </c>
      <c r="B3602" s="2">
        <v>8900.9599999999991</v>
      </c>
    </row>
    <row r="3603" spans="1:2" x14ac:dyDescent="0.25">
      <c r="A3603" s="1">
        <v>43977</v>
      </c>
      <c r="B3603" s="2">
        <v>8849.2000000000007</v>
      </c>
    </row>
    <row r="3604" spans="1:2" x14ac:dyDescent="0.25">
      <c r="A3604" s="1">
        <v>43978</v>
      </c>
      <c r="B3604" s="2">
        <v>9066.0300000000007</v>
      </c>
    </row>
    <row r="3605" spans="1:2" x14ac:dyDescent="0.25">
      <c r="A3605" s="1">
        <v>43979</v>
      </c>
      <c r="B3605" s="2">
        <v>9439.2099999999991</v>
      </c>
    </row>
    <row r="3606" spans="1:2" x14ac:dyDescent="0.25">
      <c r="A3606" s="1">
        <v>43980</v>
      </c>
      <c r="B3606" s="2">
        <v>9390.35</v>
      </c>
    </row>
    <row r="3607" spans="1:2" x14ac:dyDescent="0.25">
      <c r="A3607" s="1">
        <v>43981</v>
      </c>
      <c r="B3607" s="2">
        <v>9482.7000000000007</v>
      </c>
    </row>
    <row r="3608" spans="1:2" x14ac:dyDescent="0.25">
      <c r="A3608" s="1">
        <v>43982</v>
      </c>
      <c r="B3608" s="2">
        <v>9463.44</v>
      </c>
    </row>
    <row r="3609" spans="1:2" x14ac:dyDescent="0.25">
      <c r="A3609" s="1">
        <v>43983</v>
      </c>
      <c r="B3609" s="2">
        <v>9651.85</v>
      </c>
    </row>
    <row r="3610" spans="1:2" x14ac:dyDescent="0.25">
      <c r="A3610" s="1">
        <v>43984</v>
      </c>
      <c r="B3610" s="2">
        <v>9523.86</v>
      </c>
    </row>
    <row r="3611" spans="1:2" x14ac:dyDescent="0.25">
      <c r="A3611" s="1">
        <v>43985</v>
      </c>
      <c r="B3611" s="2">
        <v>9583.7099999999991</v>
      </c>
    </row>
    <row r="3612" spans="1:2" x14ac:dyDescent="0.25">
      <c r="A3612" s="1">
        <v>43986</v>
      </c>
      <c r="B3612" s="2">
        <v>9777.66</v>
      </c>
    </row>
    <row r="3613" spans="1:2" x14ac:dyDescent="0.25">
      <c r="A3613" s="1">
        <v>43987</v>
      </c>
      <c r="B3613" s="2">
        <v>9660.67</v>
      </c>
    </row>
    <row r="3614" spans="1:2" x14ac:dyDescent="0.25">
      <c r="A3614" s="1">
        <v>43988</v>
      </c>
      <c r="B3614" s="2">
        <v>9695.0400000000009</v>
      </c>
    </row>
    <row r="3615" spans="1:2" x14ac:dyDescent="0.25">
      <c r="A3615" s="1">
        <v>43989</v>
      </c>
      <c r="B3615" s="2">
        <v>9710.7900000000009</v>
      </c>
    </row>
    <row r="3616" spans="1:2" x14ac:dyDescent="0.25">
      <c r="A3616" s="1">
        <v>43990</v>
      </c>
      <c r="B3616" s="2">
        <v>9712.7900000000009</v>
      </c>
    </row>
    <row r="3617" spans="1:2" x14ac:dyDescent="0.25">
      <c r="A3617" s="1">
        <v>43991</v>
      </c>
      <c r="B3617" s="2">
        <v>9822.91</v>
      </c>
    </row>
    <row r="3618" spans="1:2" x14ac:dyDescent="0.25">
      <c r="A3618" s="1">
        <v>43992</v>
      </c>
      <c r="B3618" s="2">
        <v>9854.1299999999992</v>
      </c>
    </row>
    <row r="3619" spans="1:2" x14ac:dyDescent="0.25">
      <c r="A3619" s="1">
        <v>43993</v>
      </c>
      <c r="B3619" s="2">
        <v>9345.6200000000008</v>
      </c>
    </row>
    <row r="3620" spans="1:2" x14ac:dyDescent="0.25">
      <c r="A3620" s="1">
        <v>43994</v>
      </c>
      <c r="B3620" s="2">
        <v>9439.64</v>
      </c>
    </row>
    <row r="3621" spans="1:2" x14ac:dyDescent="0.25">
      <c r="A3621" s="1">
        <v>43995</v>
      </c>
      <c r="B3621" s="2">
        <v>9424.64</v>
      </c>
    </row>
    <row r="3622" spans="1:2" x14ac:dyDescent="0.25">
      <c r="A3622" s="1">
        <v>43996</v>
      </c>
      <c r="B3622" s="2">
        <v>9338.84</v>
      </c>
    </row>
    <row r="3623" spans="1:2" x14ac:dyDescent="0.25">
      <c r="A3623" s="1">
        <v>43997</v>
      </c>
      <c r="B3623" s="2">
        <v>9437.14</v>
      </c>
    </row>
    <row r="3624" spans="1:2" x14ac:dyDescent="0.25">
      <c r="A3624" s="1">
        <v>43998</v>
      </c>
      <c r="B3624" s="2">
        <v>9507.66</v>
      </c>
    </row>
    <row r="3625" spans="1:2" x14ac:dyDescent="0.25">
      <c r="A3625" s="1">
        <v>43999</v>
      </c>
      <c r="B3625" s="2">
        <v>9409.7999999999993</v>
      </c>
    </row>
    <row r="3626" spans="1:2" x14ac:dyDescent="0.25">
      <c r="A3626" s="1">
        <v>44000</v>
      </c>
      <c r="B3626" s="2">
        <v>9366.75</v>
      </c>
    </row>
    <row r="3627" spans="1:2" x14ac:dyDescent="0.25">
      <c r="A3627" s="1">
        <v>44001</v>
      </c>
      <c r="B3627" s="2">
        <v>9324.16</v>
      </c>
    </row>
    <row r="3628" spans="1:2" x14ac:dyDescent="0.25">
      <c r="A3628" s="1">
        <v>44002</v>
      </c>
      <c r="B3628" s="2">
        <v>9339.3799999999992</v>
      </c>
    </row>
    <row r="3629" spans="1:2" x14ac:dyDescent="0.25">
      <c r="A3629" s="1">
        <v>44003</v>
      </c>
      <c r="B3629" s="2">
        <v>9328.56</v>
      </c>
    </row>
    <row r="3630" spans="1:2" x14ac:dyDescent="0.25">
      <c r="A3630" s="1">
        <v>44004</v>
      </c>
      <c r="B3630" s="2">
        <v>9690.25</v>
      </c>
    </row>
    <row r="3631" spans="1:2" x14ac:dyDescent="0.25">
      <c r="A3631" s="1">
        <v>44005</v>
      </c>
      <c r="B3631" s="2">
        <v>9649.24</v>
      </c>
    </row>
    <row r="3632" spans="1:2" x14ac:dyDescent="0.25">
      <c r="A3632" s="1">
        <v>44006</v>
      </c>
      <c r="B3632" s="2">
        <v>9265.66</v>
      </c>
    </row>
    <row r="3633" spans="1:2" x14ac:dyDescent="0.25">
      <c r="A3633" s="1">
        <v>44007</v>
      </c>
      <c r="B3633" s="2">
        <v>9301.57</v>
      </c>
    </row>
    <row r="3634" spans="1:2" x14ac:dyDescent="0.25">
      <c r="A3634" s="1">
        <v>44008</v>
      </c>
      <c r="B3634" s="2">
        <v>9174.83</v>
      </c>
    </row>
    <row r="3635" spans="1:2" x14ac:dyDescent="0.25">
      <c r="A3635" s="1">
        <v>44009</v>
      </c>
      <c r="B3635" s="2">
        <v>9059.0300000000007</v>
      </c>
    </row>
    <row r="3636" spans="1:2" x14ac:dyDescent="0.25">
      <c r="A3636" s="1">
        <v>44010</v>
      </c>
      <c r="B3636" s="2">
        <v>9124.24</v>
      </c>
    </row>
    <row r="3637" spans="1:2" x14ac:dyDescent="0.25">
      <c r="A3637" s="1">
        <v>44011</v>
      </c>
      <c r="B3637" s="2">
        <v>9212.15</v>
      </c>
    </row>
    <row r="3638" spans="1:2" x14ac:dyDescent="0.25">
      <c r="A3638" s="1">
        <v>44012</v>
      </c>
      <c r="B3638" s="2">
        <v>9163.73</v>
      </c>
    </row>
    <row r="3639" spans="1:2" x14ac:dyDescent="0.25">
      <c r="A3639" s="1">
        <v>44013</v>
      </c>
      <c r="B3639" s="2">
        <v>9243.83</v>
      </c>
    </row>
    <row r="3640" spans="1:2" x14ac:dyDescent="0.25">
      <c r="A3640" s="1">
        <v>44014</v>
      </c>
      <c r="B3640" s="2">
        <v>9152.23</v>
      </c>
    </row>
    <row r="3641" spans="1:2" x14ac:dyDescent="0.25">
      <c r="A3641" s="1">
        <v>44015</v>
      </c>
      <c r="B3641" s="2">
        <v>9100.2000000000007</v>
      </c>
    </row>
    <row r="3642" spans="1:2" x14ac:dyDescent="0.25">
      <c r="A3642" s="1">
        <v>44016</v>
      </c>
      <c r="B3642" s="2">
        <v>9125.2000000000007</v>
      </c>
    </row>
    <row r="3643" spans="1:2" x14ac:dyDescent="0.25">
      <c r="A3643" s="1">
        <v>44017</v>
      </c>
      <c r="B3643" s="2">
        <v>9040.0499999999993</v>
      </c>
    </row>
    <row r="3644" spans="1:2" x14ac:dyDescent="0.25">
      <c r="A3644" s="1">
        <v>44018</v>
      </c>
      <c r="B3644" s="2">
        <v>9284.2199999999993</v>
      </c>
    </row>
    <row r="3645" spans="1:2" x14ac:dyDescent="0.25">
      <c r="A3645" s="1">
        <v>44019</v>
      </c>
      <c r="B3645" s="2">
        <v>9248.4500000000007</v>
      </c>
    </row>
    <row r="3646" spans="1:2" x14ac:dyDescent="0.25">
      <c r="A3646" s="1">
        <v>44020</v>
      </c>
      <c r="B3646" s="2">
        <v>9434.18</v>
      </c>
    </row>
    <row r="3647" spans="1:2" x14ac:dyDescent="0.25">
      <c r="A3647" s="1">
        <v>44021</v>
      </c>
      <c r="B3647" s="2">
        <v>9253.41</v>
      </c>
    </row>
    <row r="3648" spans="1:2" x14ac:dyDescent="0.25">
      <c r="A3648" s="1">
        <v>44022</v>
      </c>
      <c r="B3648" s="2">
        <v>9216.3700000000008</v>
      </c>
    </row>
    <row r="3649" spans="1:2" x14ac:dyDescent="0.25">
      <c r="A3649" s="1">
        <v>44023</v>
      </c>
      <c r="B3649" s="2">
        <v>9224.6</v>
      </c>
    </row>
    <row r="3650" spans="1:2" x14ac:dyDescent="0.25">
      <c r="A3650" s="1">
        <v>44024</v>
      </c>
      <c r="B3650" s="2">
        <v>9268.9699999999993</v>
      </c>
    </row>
    <row r="3651" spans="1:2" x14ac:dyDescent="0.25">
      <c r="A3651" s="1">
        <v>44025</v>
      </c>
      <c r="B3651" s="2">
        <v>9249.25</v>
      </c>
    </row>
    <row r="3652" spans="1:2" x14ac:dyDescent="0.25">
      <c r="A3652" s="1">
        <v>44026</v>
      </c>
      <c r="B3652" s="2">
        <v>9244.36</v>
      </c>
    </row>
    <row r="3653" spans="1:2" x14ac:dyDescent="0.25">
      <c r="A3653" s="1">
        <v>44027</v>
      </c>
      <c r="B3653" s="2">
        <v>9226.5499999999993</v>
      </c>
    </row>
    <row r="3654" spans="1:2" x14ac:dyDescent="0.25">
      <c r="A3654" s="1">
        <v>44028</v>
      </c>
      <c r="B3654" s="2">
        <v>9126.44</v>
      </c>
    </row>
    <row r="3655" spans="1:2" x14ac:dyDescent="0.25">
      <c r="A3655" s="1">
        <v>44029</v>
      </c>
      <c r="B3655" s="2">
        <v>9154.51</v>
      </c>
    </row>
    <row r="3656" spans="1:2" x14ac:dyDescent="0.25">
      <c r="A3656" s="1">
        <v>44030</v>
      </c>
      <c r="B3656" s="2">
        <v>9181.3700000000008</v>
      </c>
    </row>
    <row r="3657" spans="1:2" x14ac:dyDescent="0.25">
      <c r="A3657" s="1">
        <v>44031</v>
      </c>
      <c r="B3657" s="2">
        <v>9175.75</v>
      </c>
    </row>
    <row r="3658" spans="1:2" x14ac:dyDescent="0.25">
      <c r="A3658" s="1">
        <v>44032</v>
      </c>
      <c r="B3658" s="2">
        <v>9174.18</v>
      </c>
    </row>
    <row r="3659" spans="1:2" x14ac:dyDescent="0.25">
      <c r="A3659" s="1">
        <v>44033</v>
      </c>
      <c r="B3659" s="2">
        <v>9383.57</v>
      </c>
    </row>
    <row r="3660" spans="1:2" x14ac:dyDescent="0.25">
      <c r="A3660" s="1">
        <v>44034</v>
      </c>
      <c r="B3660" s="2">
        <v>9381.49</v>
      </c>
    </row>
    <row r="3661" spans="1:2" x14ac:dyDescent="0.25">
      <c r="A3661" s="1">
        <v>44035</v>
      </c>
      <c r="B3661" s="2">
        <v>9618.66</v>
      </c>
    </row>
    <row r="3662" spans="1:2" x14ac:dyDescent="0.25">
      <c r="A3662" s="1">
        <v>44036</v>
      </c>
      <c r="B3662" s="2">
        <v>9611.2000000000007</v>
      </c>
    </row>
    <row r="3663" spans="1:2" x14ac:dyDescent="0.25">
      <c r="A3663" s="1">
        <v>44037</v>
      </c>
      <c r="B3663" s="2">
        <v>9701.9500000000007</v>
      </c>
    </row>
    <row r="3664" spans="1:2" x14ac:dyDescent="0.25">
      <c r="A3664" s="1">
        <v>44038</v>
      </c>
      <c r="B3664" s="2">
        <v>9888.6299999999992</v>
      </c>
    </row>
    <row r="3665" spans="1:2" x14ac:dyDescent="0.25">
      <c r="A3665" s="1">
        <v>44039</v>
      </c>
      <c r="B3665" s="2">
        <v>11125.84</v>
      </c>
    </row>
    <row r="3666" spans="1:2" x14ac:dyDescent="0.25">
      <c r="A3666" s="1">
        <v>44040</v>
      </c>
      <c r="B3666" s="2">
        <v>11025.21</v>
      </c>
    </row>
    <row r="3667" spans="1:2" x14ac:dyDescent="0.25">
      <c r="A3667" s="1">
        <v>44041</v>
      </c>
      <c r="B3667" s="2">
        <v>11297.07</v>
      </c>
    </row>
    <row r="3668" spans="1:2" x14ac:dyDescent="0.25">
      <c r="A3668" s="1">
        <v>44042</v>
      </c>
      <c r="B3668" s="2">
        <v>11097.26</v>
      </c>
    </row>
    <row r="3669" spans="1:2" x14ac:dyDescent="0.25">
      <c r="A3669" s="1">
        <v>44043</v>
      </c>
      <c r="B3669" s="2">
        <v>11397.67</v>
      </c>
    </row>
    <row r="3670" spans="1:2" x14ac:dyDescent="0.25">
      <c r="A3670" s="1">
        <v>44044</v>
      </c>
      <c r="B3670" s="2">
        <v>11772.18</v>
      </c>
    </row>
    <row r="3671" spans="1:2" x14ac:dyDescent="0.25">
      <c r="A3671" s="1">
        <v>44045</v>
      </c>
      <c r="B3671" s="2">
        <v>11136.86</v>
      </c>
    </row>
    <row r="3672" spans="1:2" x14ac:dyDescent="0.25">
      <c r="A3672" s="1">
        <v>44046</v>
      </c>
      <c r="B3672" s="2">
        <v>11222.75</v>
      </c>
    </row>
    <row r="3673" spans="1:2" x14ac:dyDescent="0.25">
      <c r="A3673" s="1">
        <v>44047</v>
      </c>
      <c r="B3673" s="2">
        <v>11241.09</v>
      </c>
    </row>
    <row r="3674" spans="1:2" x14ac:dyDescent="0.25">
      <c r="A3674" s="1">
        <v>44048</v>
      </c>
      <c r="B3674" s="2">
        <v>11779.11</v>
      </c>
    </row>
    <row r="3675" spans="1:2" x14ac:dyDescent="0.25">
      <c r="A3675" s="1">
        <v>44049</v>
      </c>
      <c r="B3675" s="2">
        <v>11747.23</v>
      </c>
    </row>
    <row r="3676" spans="1:2" x14ac:dyDescent="0.25">
      <c r="A3676" s="1">
        <v>44050</v>
      </c>
      <c r="B3676" s="2">
        <v>11602.49</v>
      </c>
    </row>
    <row r="3677" spans="1:2" x14ac:dyDescent="0.25">
      <c r="A3677" s="1">
        <v>44051</v>
      </c>
      <c r="B3677" s="2">
        <v>11765.41</v>
      </c>
    </row>
    <row r="3678" spans="1:2" x14ac:dyDescent="0.25">
      <c r="A3678" s="1">
        <v>44052</v>
      </c>
      <c r="B3678" s="2">
        <v>11648.47</v>
      </c>
    </row>
    <row r="3679" spans="1:2" x14ac:dyDescent="0.25">
      <c r="A3679" s="1">
        <v>44053</v>
      </c>
      <c r="B3679" s="2">
        <v>11839.01</v>
      </c>
    </row>
    <row r="3680" spans="1:2" x14ac:dyDescent="0.25">
      <c r="A3680" s="1">
        <v>44054</v>
      </c>
      <c r="B3680" s="2">
        <v>11302.45</v>
      </c>
    </row>
    <row r="3681" spans="1:2" x14ac:dyDescent="0.25">
      <c r="A3681" s="1">
        <v>44055</v>
      </c>
      <c r="B3681" s="2">
        <v>11509.61</v>
      </c>
    </row>
    <row r="3682" spans="1:2" x14ac:dyDescent="0.25">
      <c r="A3682" s="1">
        <v>44056</v>
      </c>
      <c r="B3682" s="2">
        <v>11697.92</v>
      </c>
    </row>
    <row r="3683" spans="1:2" x14ac:dyDescent="0.25">
      <c r="A3683" s="1">
        <v>44057</v>
      </c>
      <c r="B3683" s="2">
        <v>11773.93</v>
      </c>
    </row>
    <row r="3684" spans="1:2" x14ac:dyDescent="0.25">
      <c r="A3684" s="1">
        <v>44058</v>
      </c>
      <c r="B3684" s="2">
        <v>11914.37</v>
      </c>
    </row>
    <row r="3685" spans="1:2" x14ac:dyDescent="0.25">
      <c r="A3685" s="1">
        <v>44059</v>
      </c>
      <c r="B3685" s="2">
        <v>11862.5</v>
      </c>
    </row>
    <row r="3686" spans="1:2" x14ac:dyDescent="0.25">
      <c r="A3686" s="1">
        <v>44060</v>
      </c>
      <c r="B3686" s="2">
        <v>12334.97</v>
      </c>
    </row>
    <row r="3687" spans="1:2" x14ac:dyDescent="0.25">
      <c r="A3687" s="1">
        <v>44061</v>
      </c>
      <c r="B3687" s="2">
        <v>12075.01</v>
      </c>
    </row>
    <row r="3688" spans="1:2" x14ac:dyDescent="0.25">
      <c r="A3688" s="1">
        <v>44062</v>
      </c>
      <c r="B3688" s="2">
        <v>11715.81</v>
      </c>
    </row>
    <row r="3689" spans="1:2" x14ac:dyDescent="0.25">
      <c r="A3689" s="1">
        <v>44063</v>
      </c>
      <c r="B3689" s="2">
        <v>11832.75</v>
      </c>
    </row>
    <row r="3690" spans="1:2" x14ac:dyDescent="0.25">
      <c r="A3690" s="1">
        <v>44064</v>
      </c>
      <c r="B3690" s="2">
        <v>11527.98</v>
      </c>
    </row>
    <row r="3691" spans="1:2" x14ac:dyDescent="0.25">
      <c r="A3691" s="1">
        <v>44065</v>
      </c>
      <c r="B3691" s="2">
        <v>11673.58</v>
      </c>
    </row>
    <row r="3692" spans="1:2" x14ac:dyDescent="0.25">
      <c r="A3692" s="1">
        <v>44066</v>
      </c>
      <c r="B3692" s="2">
        <v>11671.43</v>
      </c>
    </row>
    <row r="3693" spans="1:2" x14ac:dyDescent="0.25">
      <c r="A3693" s="1">
        <v>44067</v>
      </c>
      <c r="B3693" s="2">
        <v>11759.31</v>
      </c>
    </row>
    <row r="3694" spans="1:2" x14ac:dyDescent="0.25">
      <c r="A3694" s="1">
        <v>44068</v>
      </c>
      <c r="B3694" s="2">
        <v>11312.77</v>
      </c>
    </row>
    <row r="3695" spans="1:2" x14ac:dyDescent="0.25">
      <c r="A3695" s="1">
        <v>44069</v>
      </c>
      <c r="B3695" s="2">
        <v>11476.86</v>
      </c>
    </row>
    <row r="3696" spans="1:2" x14ac:dyDescent="0.25">
      <c r="A3696" s="1">
        <v>44070</v>
      </c>
      <c r="B3696" s="2">
        <v>11289.13</v>
      </c>
    </row>
    <row r="3697" spans="1:2" x14ac:dyDescent="0.25">
      <c r="A3697" s="1">
        <v>44071</v>
      </c>
      <c r="B3697" s="2">
        <v>11500.96</v>
      </c>
    </row>
    <row r="3698" spans="1:2" x14ac:dyDescent="0.25">
      <c r="A3698" s="1">
        <v>44072</v>
      </c>
      <c r="B3698" s="2">
        <v>11513.18</v>
      </c>
    </row>
    <row r="3699" spans="1:2" x14ac:dyDescent="0.25">
      <c r="A3699" s="1">
        <v>44073</v>
      </c>
      <c r="B3699" s="2">
        <v>11607.49</v>
      </c>
    </row>
    <row r="3700" spans="1:2" x14ac:dyDescent="0.25">
      <c r="A3700" s="1">
        <v>44074</v>
      </c>
      <c r="B3700" s="2">
        <v>11638.05</v>
      </c>
    </row>
    <row r="3701" spans="1:2" x14ac:dyDescent="0.25">
      <c r="A3701" s="1">
        <v>44075</v>
      </c>
      <c r="B3701" s="2">
        <v>12027.41</v>
      </c>
    </row>
    <row r="3702" spans="1:2" x14ac:dyDescent="0.25">
      <c r="A3702" s="1">
        <v>44076</v>
      </c>
      <c r="B3702" s="2">
        <v>11387.62</v>
      </c>
    </row>
    <row r="3703" spans="1:2" x14ac:dyDescent="0.25">
      <c r="A3703" s="1">
        <v>44077</v>
      </c>
      <c r="B3703" s="2">
        <v>10734.17</v>
      </c>
    </row>
    <row r="3704" spans="1:2" x14ac:dyDescent="0.25">
      <c r="A3704" s="1">
        <v>44078</v>
      </c>
      <c r="B3704" s="2">
        <v>10561.84</v>
      </c>
    </row>
    <row r="3705" spans="1:2" x14ac:dyDescent="0.25">
      <c r="A3705" s="1">
        <v>44079</v>
      </c>
      <c r="B3705" s="2">
        <v>10094.719999999999</v>
      </c>
    </row>
    <row r="3706" spans="1:2" x14ac:dyDescent="0.25">
      <c r="A3706" s="1">
        <v>44080</v>
      </c>
      <c r="B3706" s="2">
        <v>10329.049999999999</v>
      </c>
    </row>
    <row r="3707" spans="1:2" x14ac:dyDescent="0.25">
      <c r="A3707" s="1">
        <v>44081</v>
      </c>
      <c r="B3707" s="2">
        <v>10160.76</v>
      </c>
    </row>
    <row r="3708" spans="1:2" x14ac:dyDescent="0.25">
      <c r="A3708" s="1">
        <v>44082</v>
      </c>
      <c r="B3708" s="2">
        <v>10029.85</v>
      </c>
    </row>
    <row r="3709" spans="1:2" x14ac:dyDescent="0.25">
      <c r="A3709" s="1">
        <v>44083</v>
      </c>
      <c r="B3709" s="2">
        <v>10245.040000000001</v>
      </c>
    </row>
    <row r="3710" spans="1:2" x14ac:dyDescent="0.25">
      <c r="A3710" s="1">
        <v>44084</v>
      </c>
      <c r="B3710" s="2">
        <v>10351.49</v>
      </c>
    </row>
    <row r="3711" spans="1:2" x14ac:dyDescent="0.25">
      <c r="A3711" s="1">
        <v>44085</v>
      </c>
      <c r="B3711" s="2">
        <v>10349.1</v>
      </c>
    </row>
    <row r="3712" spans="1:2" x14ac:dyDescent="0.25">
      <c r="A3712" s="1">
        <v>44086</v>
      </c>
      <c r="B3712" s="2">
        <v>10455.56</v>
      </c>
    </row>
    <row r="3713" spans="1:2" x14ac:dyDescent="0.25">
      <c r="A3713" s="1">
        <v>44087</v>
      </c>
      <c r="B3713" s="2">
        <v>10303.68</v>
      </c>
    </row>
    <row r="3714" spans="1:2" x14ac:dyDescent="0.25">
      <c r="A3714" s="1">
        <v>44088</v>
      </c>
      <c r="B3714" s="2">
        <v>10717.92</v>
      </c>
    </row>
    <row r="3715" spans="1:2" x14ac:dyDescent="0.25">
      <c r="A3715" s="1">
        <v>44089</v>
      </c>
      <c r="B3715" s="2">
        <v>10857.6</v>
      </c>
    </row>
    <row r="3716" spans="1:2" x14ac:dyDescent="0.25">
      <c r="A3716" s="1">
        <v>44090</v>
      </c>
      <c r="B3716" s="2">
        <v>11018.82</v>
      </c>
    </row>
    <row r="3717" spans="1:2" x14ac:dyDescent="0.25">
      <c r="A3717" s="1">
        <v>44091</v>
      </c>
      <c r="B3717" s="2">
        <v>10962.52</v>
      </c>
    </row>
    <row r="3718" spans="1:2" x14ac:dyDescent="0.25">
      <c r="A3718" s="1">
        <v>44092</v>
      </c>
      <c r="B3718" s="2">
        <v>10942.16</v>
      </c>
    </row>
    <row r="3719" spans="1:2" x14ac:dyDescent="0.25">
      <c r="A3719" s="1">
        <v>44093</v>
      </c>
      <c r="B3719" s="2">
        <v>11054.46</v>
      </c>
    </row>
    <row r="3720" spans="1:2" x14ac:dyDescent="0.25">
      <c r="A3720" s="1">
        <v>44094</v>
      </c>
      <c r="B3720" s="2">
        <v>10876.56</v>
      </c>
    </row>
    <row r="3721" spans="1:2" x14ac:dyDescent="0.25">
      <c r="A3721" s="1">
        <v>44095</v>
      </c>
      <c r="B3721" s="2">
        <v>10508.75</v>
      </c>
    </row>
    <row r="3722" spans="1:2" x14ac:dyDescent="0.25">
      <c r="A3722" s="1">
        <v>44096</v>
      </c>
      <c r="B3722" s="2">
        <v>10550.98</v>
      </c>
    </row>
    <row r="3723" spans="1:2" x14ac:dyDescent="0.25">
      <c r="A3723" s="1">
        <v>44097</v>
      </c>
      <c r="B3723" s="2">
        <v>10260</v>
      </c>
    </row>
    <row r="3724" spans="1:2" x14ac:dyDescent="0.25">
      <c r="A3724" s="1">
        <v>44098</v>
      </c>
      <c r="B3724" s="2">
        <v>10651.58</v>
      </c>
    </row>
    <row r="3725" spans="1:2" x14ac:dyDescent="0.25">
      <c r="A3725" s="1">
        <v>44099</v>
      </c>
      <c r="B3725" s="2">
        <v>10752.93</v>
      </c>
    </row>
    <row r="3726" spans="1:2" x14ac:dyDescent="0.25">
      <c r="A3726" s="1">
        <v>44100</v>
      </c>
      <c r="B3726" s="2">
        <v>10730.61</v>
      </c>
    </row>
    <row r="3727" spans="1:2" x14ac:dyDescent="0.25">
      <c r="A3727" s="1">
        <v>44101</v>
      </c>
      <c r="B3727" s="2">
        <v>10726.61</v>
      </c>
    </row>
    <row r="3728" spans="1:2" x14ac:dyDescent="0.25">
      <c r="A3728" s="1">
        <v>44102</v>
      </c>
      <c r="B3728" s="2">
        <v>10890.12</v>
      </c>
    </row>
    <row r="3729" spans="1:2" x14ac:dyDescent="0.25">
      <c r="A3729" s="1">
        <v>44103</v>
      </c>
      <c r="B3729" s="2">
        <v>10770.6</v>
      </c>
    </row>
    <row r="3730" spans="1:2" x14ac:dyDescent="0.25">
      <c r="A3730" s="1">
        <v>44104</v>
      </c>
      <c r="B3730" s="2">
        <v>10708.3</v>
      </c>
    </row>
    <row r="3731" spans="1:2" x14ac:dyDescent="0.25">
      <c r="A3731" s="1">
        <v>44105</v>
      </c>
      <c r="B3731" s="2">
        <v>10592.89</v>
      </c>
    </row>
    <row r="3732" spans="1:2" x14ac:dyDescent="0.25">
      <c r="A3732" s="1">
        <v>44106</v>
      </c>
      <c r="B3732" s="2">
        <v>10477.16</v>
      </c>
    </row>
    <row r="3733" spans="1:2" x14ac:dyDescent="0.25">
      <c r="A3733" s="1">
        <v>44107</v>
      </c>
      <c r="B3733" s="2">
        <v>10578.87</v>
      </c>
    </row>
    <row r="3734" spans="1:2" x14ac:dyDescent="0.25">
      <c r="A3734" s="1">
        <v>44108</v>
      </c>
      <c r="B3734" s="2">
        <v>10653.73</v>
      </c>
    </row>
    <row r="3735" spans="1:2" x14ac:dyDescent="0.25">
      <c r="A3735" s="1">
        <v>44109</v>
      </c>
      <c r="B3735" s="2">
        <v>10743.74</v>
      </c>
    </row>
    <row r="3736" spans="1:2" x14ac:dyDescent="0.25">
      <c r="A3736" s="1">
        <v>44110</v>
      </c>
      <c r="B3736" s="2">
        <v>10575.41</v>
      </c>
    </row>
    <row r="3737" spans="1:2" x14ac:dyDescent="0.25">
      <c r="A3737" s="1">
        <v>44111</v>
      </c>
      <c r="B3737" s="2">
        <v>10663.35</v>
      </c>
    </row>
    <row r="3738" spans="1:2" x14ac:dyDescent="0.25">
      <c r="A3738" s="1">
        <v>44112</v>
      </c>
      <c r="B3738" s="2">
        <v>10884.82</v>
      </c>
    </row>
    <row r="3739" spans="1:2" x14ac:dyDescent="0.25">
      <c r="A3739" s="1">
        <v>44113</v>
      </c>
      <c r="B3739" s="2">
        <v>11059.22</v>
      </c>
    </row>
    <row r="3740" spans="1:2" x14ac:dyDescent="0.25">
      <c r="A3740" s="1">
        <v>44114</v>
      </c>
      <c r="B3740" s="2">
        <v>11378.03</v>
      </c>
    </row>
    <row r="3741" spans="1:2" x14ac:dyDescent="0.25">
      <c r="A3741" s="1">
        <v>44115</v>
      </c>
      <c r="B3741" s="2">
        <v>11328.49</v>
      </c>
    </row>
    <row r="3742" spans="1:2" x14ac:dyDescent="0.25">
      <c r="A3742" s="1">
        <v>44116</v>
      </c>
      <c r="B3742" s="2">
        <v>11692.18</v>
      </c>
    </row>
    <row r="3743" spans="1:2" x14ac:dyDescent="0.25">
      <c r="A3743" s="1">
        <v>44117</v>
      </c>
      <c r="B3743" s="2">
        <v>11454.94</v>
      </c>
    </row>
    <row r="3744" spans="1:2" x14ac:dyDescent="0.25">
      <c r="A3744" s="1">
        <v>44118</v>
      </c>
      <c r="B3744" s="2">
        <v>11383.87</v>
      </c>
    </row>
    <row r="3745" spans="1:2" x14ac:dyDescent="0.25">
      <c r="A3745" s="1">
        <v>44119</v>
      </c>
      <c r="B3745" s="2">
        <v>11505.6</v>
      </c>
    </row>
    <row r="3746" spans="1:2" x14ac:dyDescent="0.25">
      <c r="A3746" s="1">
        <v>44120</v>
      </c>
      <c r="B3746" s="2">
        <v>11344.58</v>
      </c>
    </row>
    <row r="3747" spans="1:2" x14ac:dyDescent="0.25">
      <c r="A3747" s="1">
        <v>44121</v>
      </c>
      <c r="B3747" s="2">
        <v>11349.13</v>
      </c>
    </row>
    <row r="3748" spans="1:2" x14ac:dyDescent="0.25">
      <c r="A3748" s="1">
        <v>44122</v>
      </c>
      <c r="B3748" s="2">
        <v>11463.3</v>
      </c>
    </row>
    <row r="3749" spans="1:2" x14ac:dyDescent="0.25">
      <c r="A3749" s="1">
        <v>44123</v>
      </c>
      <c r="B3749" s="2">
        <v>11756.21</v>
      </c>
    </row>
    <row r="3750" spans="1:2" x14ac:dyDescent="0.25">
      <c r="A3750" s="1">
        <v>44124</v>
      </c>
      <c r="B3750" s="2">
        <v>11930.17</v>
      </c>
    </row>
    <row r="3751" spans="1:2" x14ac:dyDescent="0.25">
      <c r="A3751" s="1">
        <v>44125</v>
      </c>
      <c r="B3751" s="2">
        <v>12938.78</v>
      </c>
    </row>
    <row r="3752" spans="1:2" x14ac:dyDescent="0.25">
      <c r="A3752" s="1">
        <v>44126</v>
      </c>
      <c r="B3752" s="2">
        <v>13156.22</v>
      </c>
    </row>
    <row r="3753" spans="1:2" x14ac:dyDescent="0.25">
      <c r="A3753" s="1">
        <v>44127</v>
      </c>
      <c r="B3753" s="2">
        <v>12919.74</v>
      </c>
    </row>
    <row r="3754" spans="1:2" x14ac:dyDescent="0.25">
      <c r="A3754" s="1">
        <v>44128</v>
      </c>
      <c r="B3754" s="2">
        <v>13080.56</v>
      </c>
    </row>
    <row r="3755" spans="1:2" x14ac:dyDescent="0.25">
      <c r="A3755" s="1">
        <v>44129</v>
      </c>
      <c r="B3755" s="2">
        <v>13020.76</v>
      </c>
    </row>
    <row r="3756" spans="1:2" x14ac:dyDescent="0.25">
      <c r="A3756" s="1">
        <v>44130</v>
      </c>
      <c r="B3756" s="2">
        <v>13056.19</v>
      </c>
    </row>
    <row r="3757" spans="1:2" x14ac:dyDescent="0.25">
      <c r="A3757" s="1">
        <v>44131</v>
      </c>
      <c r="B3757" s="2">
        <v>13736.87</v>
      </c>
    </row>
    <row r="3758" spans="1:2" x14ac:dyDescent="0.25">
      <c r="A3758" s="1">
        <v>44132</v>
      </c>
      <c r="B3758" s="2">
        <v>13266.97</v>
      </c>
    </row>
    <row r="3759" spans="1:2" x14ac:dyDescent="0.25">
      <c r="A3759" s="1">
        <v>44133</v>
      </c>
      <c r="B3759" s="2">
        <v>13412.45</v>
      </c>
    </row>
    <row r="3760" spans="1:2" x14ac:dyDescent="0.25">
      <c r="A3760" s="1">
        <v>44134</v>
      </c>
      <c r="B3760" s="2">
        <v>13571.37</v>
      </c>
    </row>
    <row r="3761" spans="1:2" x14ac:dyDescent="0.25">
      <c r="A3761" s="1">
        <v>44135</v>
      </c>
      <c r="B3761" s="2">
        <v>13875.37</v>
      </c>
    </row>
    <row r="3762" spans="1:2" x14ac:dyDescent="0.25">
      <c r="A3762" s="1">
        <v>44136</v>
      </c>
      <c r="B3762" s="2">
        <v>13698.19</v>
      </c>
    </row>
    <row r="3763" spans="1:2" x14ac:dyDescent="0.25">
      <c r="A3763" s="1">
        <v>44137</v>
      </c>
      <c r="B3763" s="2">
        <v>13581.91</v>
      </c>
    </row>
    <row r="3764" spans="1:2" x14ac:dyDescent="0.25">
      <c r="A3764" s="1">
        <v>44138</v>
      </c>
      <c r="B3764" s="2">
        <v>13832.39</v>
      </c>
    </row>
    <row r="3765" spans="1:2" x14ac:dyDescent="0.25">
      <c r="A3765" s="1">
        <v>44139</v>
      </c>
      <c r="B3765" s="2">
        <v>14122.59</v>
      </c>
    </row>
    <row r="3766" spans="1:2" x14ac:dyDescent="0.25">
      <c r="A3766" s="1">
        <v>44140</v>
      </c>
      <c r="B3766" s="2">
        <v>15558.93</v>
      </c>
    </row>
    <row r="3767" spans="1:2" x14ac:dyDescent="0.25">
      <c r="A3767" s="1">
        <v>44141</v>
      </c>
      <c r="B3767" s="2">
        <v>15612.12</v>
      </c>
    </row>
    <row r="3768" spans="1:2" x14ac:dyDescent="0.25">
      <c r="A3768" s="1">
        <v>44142</v>
      </c>
      <c r="B3768" s="2">
        <v>14831.86</v>
      </c>
    </row>
    <row r="3769" spans="1:2" x14ac:dyDescent="0.25">
      <c r="A3769" s="1">
        <v>44143</v>
      </c>
      <c r="B3769" s="2">
        <v>15520.06</v>
      </c>
    </row>
    <row r="3770" spans="1:2" x14ac:dyDescent="0.25">
      <c r="A3770" s="1">
        <v>44144</v>
      </c>
      <c r="B3770" s="2">
        <v>15253.8</v>
      </c>
    </row>
    <row r="3771" spans="1:2" x14ac:dyDescent="0.25">
      <c r="A3771" s="1">
        <v>44145</v>
      </c>
      <c r="B3771" s="2">
        <v>15381.51</v>
      </c>
    </row>
    <row r="3772" spans="1:2" x14ac:dyDescent="0.25">
      <c r="A3772" s="1">
        <v>44146</v>
      </c>
      <c r="B3772" s="2">
        <v>15810.4</v>
      </c>
    </row>
    <row r="3773" spans="1:2" x14ac:dyDescent="0.25">
      <c r="A3773" s="1">
        <v>44147</v>
      </c>
      <c r="B3773" s="2">
        <v>16226.29</v>
      </c>
    </row>
    <row r="3774" spans="1:2" x14ac:dyDescent="0.25">
      <c r="A3774" s="1">
        <v>44148</v>
      </c>
      <c r="B3774" s="2">
        <v>16319.21</v>
      </c>
    </row>
    <row r="3775" spans="1:2" x14ac:dyDescent="0.25">
      <c r="A3775" s="1">
        <v>44149</v>
      </c>
      <c r="B3775" s="2">
        <v>16035.72</v>
      </c>
    </row>
    <row r="3776" spans="1:2" x14ac:dyDescent="0.25">
      <c r="A3776" s="1">
        <v>44150</v>
      </c>
      <c r="B3776" s="2">
        <v>15942.33</v>
      </c>
    </row>
    <row r="3777" spans="1:2" x14ac:dyDescent="0.25">
      <c r="A3777" s="1">
        <v>44151</v>
      </c>
      <c r="B3777" s="2">
        <v>16728.02</v>
      </c>
    </row>
    <row r="3778" spans="1:2" x14ac:dyDescent="0.25">
      <c r="A3778" s="1">
        <v>44152</v>
      </c>
      <c r="B3778" s="2">
        <v>17604.11</v>
      </c>
    </row>
    <row r="3779" spans="1:2" x14ac:dyDescent="0.25">
      <c r="A3779" s="1">
        <v>44153</v>
      </c>
      <c r="B3779" s="2">
        <v>17835.16</v>
      </c>
    </row>
    <row r="3780" spans="1:2" x14ac:dyDescent="0.25">
      <c r="A3780" s="1">
        <v>44154</v>
      </c>
      <c r="B3780" s="2">
        <v>17886.25</v>
      </c>
    </row>
    <row r="3781" spans="1:2" x14ac:dyDescent="0.25">
      <c r="A3781" s="1">
        <v>44155</v>
      </c>
      <c r="B3781" s="2">
        <v>18626.02</v>
      </c>
    </row>
    <row r="3782" spans="1:2" x14ac:dyDescent="0.25">
      <c r="A3782" s="1">
        <v>44156</v>
      </c>
      <c r="B3782" s="2">
        <v>18631.79</v>
      </c>
    </row>
    <row r="3783" spans="1:2" x14ac:dyDescent="0.25">
      <c r="A3783" s="1">
        <v>44157</v>
      </c>
      <c r="B3783" s="2">
        <v>18627.71</v>
      </c>
    </row>
    <row r="3784" spans="1:2" x14ac:dyDescent="0.25">
      <c r="A3784" s="1">
        <v>44158</v>
      </c>
      <c r="B3784" s="2">
        <v>18421.21</v>
      </c>
    </row>
    <row r="3785" spans="1:2" x14ac:dyDescent="0.25">
      <c r="A3785" s="1">
        <v>44159</v>
      </c>
      <c r="B3785" s="2">
        <v>19126.95</v>
      </c>
    </row>
    <row r="3786" spans="1:2" x14ac:dyDescent="0.25">
      <c r="A3786" s="1">
        <v>44160</v>
      </c>
      <c r="B3786" s="2">
        <v>18777.45</v>
      </c>
    </row>
    <row r="3787" spans="1:2" x14ac:dyDescent="0.25">
      <c r="A3787" s="1">
        <v>44161</v>
      </c>
      <c r="B3787" s="2">
        <v>17199.82</v>
      </c>
    </row>
    <row r="3788" spans="1:2" x14ac:dyDescent="0.25">
      <c r="A3788" s="1">
        <v>44162</v>
      </c>
      <c r="B3788" s="2">
        <v>16991.34</v>
      </c>
    </row>
    <row r="3789" spans="1:2" x14ac:dyDescent="0.25">
      <c r="A3789" s="1">
        <v>44163</v>
      </c>
      <c r="B3789" s="2">
        <v>17784.84</v>
      </c>
    </row>
    <row r="3790" spans="1:2" x14ac:dyDescent="0.25">
      <c r="A3790" s="1">
        <v>44164</v>
      </c>
      <c r="B3790" s="2">
        <v>18161.34</v>
      </c>
    </row>
    <row r="3791" spans="1:2" x14ac:dyDescent="0.25">
      <c r="A3791" s="1">
        <v>44165</v>
      </c>
      <c r="B3791" s="2">
        <v>19490.32</v>
      </c>
    </row>
    <row r="3792" spans="1:2" x14ac:dyDescent="0.25">
      <c r="A3792" s="1">
        <v>44166</v>
      </c>
      <c r="B3792" s="2">
        <v>18952.18</v>
      </c>
    </row>
    <row r="3793" spans="1:2" x14ac:dyDescent="0.25">
      <c r="A3793" s="1">
        <v>44167</v>
      </c>
      <c r="B3793" s="2">
        <v>19134.12</v>
      </c>
    </row>
    <row r="3794" spans="1:2" x14ac:dyDescent="0.25">
      <c r="A3794" s="1">
        <v>44168</v>
      </c>
      <c r="B3794" s="2">
        <v>19482.7</v>
      </c>
    </row>
    <row r="3795" spans="1:2" x14ac:dyDescent="0.25">
      <c r="A3795" s="1">
        <v>44169</v>
      </c>
      <c r="B3795" s="2">
        <v>18670.060000000001</v>
      </c>
    </row>
    <row r="3796" spans="1:2" x14ac:dyDescent="0.25">
      <c r="A3796" s="1">
        <v>44170</v>
      </c>
      <c r="B3796" s="2">
        <v>19021.04</v>
      </c>
    </row>
    <row r="3797" spans="1:2" x14ac:dyDescent="0.25">
      <c r="A3797" s="1">
        <v>44171</v>
      </c>
      <c r="B3797" s="2">
        <v>19145.13</v>
      </c>
    </row>
    <row r="3798" spans="1:2" x14ac:dyDescent="0.25">
      <c r="A3798" s="1">
        <v>44172</v>
      </c>
      <c r="B3798" s="2">
        <v>19126.240000000002</v>
      </c>
    </row>
    <row r="3799" spans="1:2" x14ac:dyDescent="0.25">
      <c r="A3799" s="1">
        <v>44173</v>
      </c>
      <c r="B3799" s="2">
        <v>18471.96</v>
      </c>
    </row>
    <row r="3800" spans="1:2" x14ac:dyDescent="0.25">
      <c r="A3800" s="1">
        <v>44174</v>
      </c>
      <c r="B3800" s="2">
        <v>18560.060000000001</v>
      </c>
    </row>
    <row r="3801" spans="1:2" x14ac:dyDescent="0.25">
      <c r="A3801" s="1">
        <v>44175</v>
      </c>
      <c r="B3801" s="2">
        <v>18334.59</v>
      </c>
    </row>
    <row r="3802" spans="1:2" x14ac:dyDescent="0.25">
      <c r="A3802" s="1">
        <v>44176</v>
      </c>
      <c r="B3802" s="2">
        <v>18131.57</v>
      </c>
    </row>
    <row r="3803" spans="1:2" x14ac:dyDescent="0.25">
      <c r="A3803" s="1">
        <v>44177</v>
      </c>
      <c r="B3803" s="2">
        <v>18886.509999999998</v>
      </c>
    </row>
    <row r="3804" spans="1:2" x14ac:dyDescent="0.25">
      <c r="A3804" s="1">
        <v>44178</v>
      </c>
      <c r="B3804" s="2">
        <v>19111.32</v>
      </c>
    </row>
    <row r="3805" spans="1:2" x14ac:dyDescent="0.25">
      <c r="A3805" s="1">
        <v>44179</v>
      </c>
      <c r="B3805" s="2">
        <v>19285.96</v>
      </c>
    </row>
    <row r="3806" spans="1:2" x14ac:dyDescent="0.25">
      <c r="A3806" s="1">
        <v>44180</v>
      </c>
      <c r="B3806" s="2">
        <v>19472.689999999999</v>
      </c>
    </row>
    <row r="3807" spans="1:2" x14ac:dyDescent="0.25">
      <c r="A3807" s="1">
        <v>44181</v>
      </c>
      <c r="B3807" s="2">
        <v>21397.23</v>
      </c>
    </row>
    <row r="3808" spans="1:2" x14ac:dyDescent="0.25">
      <c r="A3808" s="1">
        <v>44182</v>
      </c>
      <c r="B3808" s="2">
        <v>22963.81</v>
      </c>
    </row>
    <row r="3809" spans="1:2" x14ac:dyDescent="0.25">
      <c r="A3809" s="1">
        <v>44183</v>
      </c>
      <c r="B3809" s="2">
        <v>23029.279999999999</v>
      </c>
    </row>
    <row r="3810" spans="1:2" x14ac:dyDescent="0.25">
      <c r="A3810" s="1">
        <v>44184</v>
      </c>
      <c r="B3810" s="2">
        <v>23919.63</v>
      </c>
    </row>
    <row r="3811" spans="1:2" x14ac:dyDescent="0.25">
      <c r="A3811" s="1">
        <v>44185</v>
      </c>
      <c r="B3811" s="2">
        <v>23484.48</v>
      </c>
    </row>
    <row r="3812" spans="1:2" x14ac:dyDescent="0.25">
      <c r="A3812" s="1">
        <v>44186</v>
      </c>
      <c r="B3812" s="2">
        <v>23184.78</v>
      </c>
    </row>
    <row r="3813" spans="1:2" x14ac:dyDescent="0.25">
      <c r="A3813" s="1">
        <v>44187</v>
      </c>
      <c r="B3813" s="2">
        <v>23723.85</v>
      </c>
    </row>
    <row r="3814" spans="1:2" x14ac:dyDescent="0.25">
      <c r="A3814" s="1">
        <v>44188</v>
      </c>
      <c r="B3814" s="2">
        <v>23270.639999999999</v>
      </c>
    </row>
    <row r="3815" spans="1:2" x14ac:dyDescent="0.25">
      <c r="A3815" s="1">
        <v>44189</v>
      </c>
      <c r="B3815" s="2">
        <v>23676.98</v>
      </c>
    </row>
    <row r="3816" spans="1:2" x14ac:dyDescent="0.25">
      <c r="A3816" s="1">
        <v>44190</v>
      </c>
      <c r="B3816" s="2">
        <v>24565.54</v>
      </c>
    </row>
    <row r="3817" spans="1:2" x14ac:dyDescent="0.25">
      <c r="A3817" s="1">
        <v>44191</v>
      </c>
      <c r="B3817" s="2">
        <v>26376.78</v>
      </c>
    </row>
    <row r="3818" spans="1:2" x14ac:dyDescent="0.25">
      <c r="A3818" s="1">
        <v>44192</v>
      </c>
      <c r="B3818" s="2">
        <v>26473.919999999998</v>
      </c>
    </row>
    <row r="3819" spans="1:2" x14ac:dyDescent="0.25">
      <c r="A3819" s="1">
        <v>44193</v>
      </c>
      <c r="B3819" s="2">
        <v>26826.48</v>
      </c>
    </row>
    <row r="3820" spans="1:2" x14ac:dyDescent="0.25">
      <c r="A3820" s="1">
        <v>44194</v>
      </c>
      <c r="B3820" s="2">
        <v>27011.57</v>
      </c>
    </row>
    <row r="3821" spans="1:2" x14ac:dyDescent="0.25">
      <c r="A3821" s="1">
        <v>44195</v>
      </c>
      <c r="B3821" s="2">
        <v>28731.52</v>
      </c>
    </row>
    <row r="3822" spans="1:2" x14ac:dyDescent="0.25">
      <c r="A3822" s="1">
        <v>44196</v>
      </c>
      <c r="B3822" s="2">
        <v>29110.37</v>
      </c>
    </row>
    <row r="3823" spans="1:2" x14ac:dyDescent="0.25">
      <c r="A3823" s="1">
        <v>44197</v>
      </c>
      <c r="B3823" s="2">
        <v>29340.43</v>
      </c>
    </row>
    <row r="3824" spans="1:2" x14ac:dyDescent="0.25">
      <c r="A3824" s="1">
        <v>44198</v>
      </c>
      <c r="B3824" s="2">
        <v>32198.69</v>
      </c>
    </row>
    <row r="3825" spans="1:2" x14ac:dyDescent="0.25">
      <c r="A3825" s="1">
        <v>44199</v>
      </c>
      <c r="B3825" s="2">
        <v>33148.120000000003</v>
      </c>
    </row>
    <row r="3826" spans="1:2" x14ac:dyDescent="0.25">
      <c r="A3826" s="1">
        <v>44200</v>
      </c>
      <c r="B3826" s="2">
        <v>31387.02</v>
      </c>
    </row>
    <row r="3827" spans="1:2" x14ac:dyDescent="0.25">
      <c r="A3827" s="1">
        <v>44201</v>
      </c>
      <c r="B3827" s="2">
        <v>34310.410000000003</v>
      </c>
    </row>
    <row r="3828" spans="1:2" x14ac:dyDescent="0.25">
      <c r="A3828" s="1">
        <v>44202</v>
      </c>
      <c r="B3828" s="2">
        <v>36058.42</v>
      </c>
    </row>
    <row r="3829" spans="1:2" x14ac:dyDescent="0.25">
      <c r="A3829" s="1">
        <v>44203</v>
      </c>
      <c r="B3829" s="2">
        <v>39675.410000000003</v>
      </c>
    </row>
    <row r="3830" spans="1:2" x14ac:dyDescent="0.25">
      <c r="A3830" s="1">
        <v>44204</v>
      </c>
      <c r="B3830" s="2">
        <v>40717.17</v>
      </c>
    </row>
    <row r="3831" spans="1:2" x14ac:dyDescent="0.25">
      <c r="A3831" s="1">
        <v>44205</v>
      </c>
      <c r="B3831" s="2">
        <v>40413.68</v>
      </c>
    </row>
    <row r="3832" spans="1:2" x14ac:dyDescent="0.25">
      <c r="A3832" s="1">
        <v>44206</v>
      </c>
      <c r="B3832" s="2">
        <v>38455.040000000001</v>
      </c>
    </row>
    <row r="3833" spans="1:2" x14ac:dyDescent="0.25">
      <c r="A3833" s="1">
        <v>44207</v>
      </c>
      <c r="B3833" s="2">
        <v>34470.160000000003</v>
      </c>
    </row>
    <row r="3834" spans="1:2" x14ac:dyDescent="0.25">
      <c r="A3834" s="1">
        <v>44208</v>
      </c>
      <c r="B3834" s="2">
        <v>33648.769999999997</v>
      </c>
    </row>
    <row r="3835" spans="1:2" x14ac:dyDescent="0.25">
      <c r="A3835" s="1">
        <v>44209</v>
      </c>
      <c r="B3835" s="2">
        <v>37164.99</v>
      </c>
    </row>
    <row r="3836" spans="1:2" x14ac:dyDescent="0.25">
      <c r="A3836" s="1">
        <v>44210</v>
      </c>
      <c r="B3836" s="2">
        <v>38872.58</v>
      </c>
    </row>
    <row r="3837" spans="1:2" x14ac:dyDescent="0.25">
      <c r="A3837" s="1">
        <v>44211</v>
      </c>
      <c r="B3837" s="2">
        <v>36632.160000000003</v>
      </c>
    </row>
    <row r="3838" spans="1:2" x14ac:dyDescent="0.25">
      <c r="A3838" s="1">
        <v>44212</v>
      </c>
      <c r="B3838" s="2">
        <v>36139.129999999997</v>
      </c>
    </row>
    <row r="3839" spans="1:2" x14ac:dyDescent="0.25">
      <c r="A3839" s="1">
        <v>44213</v>
      </c>
      <c r="B3839" s="2">
        <v>36214.230000000003</v>
      </c>
    </row>
    <row r="3840" spans="1:2" x14ac:dyDescent="0.25">
      <c r="A3840" s="1">
        <v>44214</v>
      </c>
      <c r="B3840" s="2">
        <v>36464.9</v>
      </c>
    </row>
    <row r="3841" spans="1:2" x14ac:dyDescent="0.25">
      <c r="A3841" s="1">
        <v>44215</v>
      </c>
      <c r="B3841" s="2">
        <v>36686.14</v>
      </c>
    </row>
    <row r="3842" spans="1:2" x14ac:dyDescent="0.25">
      <c r="A3842" s="1">
        <v>44216</v>
      </c>
      <c r="B3842" s="2">
        <v>35008.44</v>
      </c>
    </row>
    <row r="3843" spans="1:2" x14ac:dyDescent="0.25">
      <c r="A3843" s="1">
        <v>44217</v>
      </c>
      <c r="B3843" s="2">
        <v>30856.84</v>
      </c>
    </row>
    <row r="3844" spans="1:2" x14ac:dyDescent="0.25">
      <c r="A3844" s="1">
        <v>44218</v>
      </c>
      <c r="B3844" s="2">
        <v>32875.82</v>
      </c>
    </row>
    <row r="3845" spans="1:2" x14ac:dyDescent="0.25">
      <c r="A3845" s="1">
        <v>44219</v>
      </c>
      <c r="B3845" s="2">
        <v>32085.94</v>
      </c>
    </row>
    <row r="3846" spans="1:2" x14ac:dyDescent="0.25">
      <c r="A3846" s="1">
        <v>44220</v>
      </c>
      <c r="B3846" s="2">
        <v>32180.86</v>
      </c>
    </row>
    <row r="3847" spans="1:2" x14ac:dyDescent="0.25">
      <c r="A3847" s="1">
        <v>44221</v>
      </c>
      <c r="B3847" s="2">
        <v>32487.45</v>
      </c>
    </row>
    <row r="3848" spans="1:2" x14ac:dyDescent="0.25">
      <c r="A3848" s="1">
        <v>44222</v>
      </c>
      <c r="B3848" s="2">
        <v>32736.06</v>
      </c>
    </row>
    <row r="3849" spans="1:2" x14ac:dyDescent="0.25">
      <c r="A3849" s="1">
        <v>44223</v>
      </c>
      <c r="B3849" s="2">
        <v>30600.35</v>
      </c>
    </row>
    <row r="3850" spans="1:2" x14ac:dyDescent="0.25">
      <c r="A3850" s="1">
        <v>44224</v>
      </c>
      <c r="B3850" s="2">
        <v>33536.97</v>
      </c>
    </row>
    <row r="3851" spans="1:2" x14ac:dyDescent="0.25">
      <c r="A3851" s="1">
        <v>44225</v>
      </c>
      <c r="B3851" s="2">
        <v>34488.230000000003</v>
      </c>
    </row>
    <row r="3852" spans="1:2" x14ac:dyDescent="0.25">
      <c r="A3852" s="1">
        <v>44226</v>
      </c>
      <c r="B3852" s="2">
        <v>34601.79</v>
      </c>
    </row>
    <row r="3853" spans="1:2" x14ac:dyDescent="0.25">
      <c r="A3853" s="1">
        <v>44227</v>
      </c>
      <c r="B3853" s="2">
        <v>33006.07</v>
      </c>
    </row>
    <row r="3854" spans="1:2" x14ac:dyDescent="0.25">
      <c r="A3854" s="1">
        <v>44228</v>
      </c>
      <c r="B3854" s="2">
        <v>33561.360000000001</v>
      </c>
    </row>
    <row r="3855" spans="1:2" x14ac:dyDescent="0.25">
      <c r="A3855" s="1">
        <v>44229</v>
      </c>
      <c r="B3855" s="2">
        <v>35629.269999999997</v>
      </c>
    </row>
    <row r="3856" spans="1:2" x14ac:dyDescent="0.25">
      <c r="A3856" s="1">
        <v>44230</v>
      </c>
      <c r="B3856" s="2">
        <v>37315.17</v>
      </c>
    </row>
    <row r="3857" spans="1:2" x14ac:dyDescent="0.25">
      <c r="A3857" s="1">
        <v>44231</v>
      </c>
      <c r="B3857" s="2">
        <v>37293.47</v>
      </c>
    </row>
    <row r="3858" spans="1:2" x14ac:dyDescent="0.25">
      <c r="A3858" s="1">
        <v>44232</v>
      </c>
      <c r="B3858" s="2">
        <v>37839.97</v>
      </c>
    </row>
    <row r="3859" spans="1:2" x14ac:dyDescent="0.25">
      <c r="A3859" s="1">
        <v>44233</v>
      </c>
      <c r="B3859" s="2">
        <v>40060.730000000003</v>
      </c>
    </row>
    <row r="3860" spans="1:2" x14ac:dyDescent="0.25">
      <c r="A3860" s="1">
        <v>44234</v>
      </c>
      <c r="B3860" s="2">
        <v>38828.269999999997</v>
      </c>
    </row>
    <row r="3861" spans="1:2" x14ac:dyDescent="0.25">
      <c r="A3861" s="1">
        <v>44235</v>
      </c>
      <c r="B3861" s="2">
        <v>44667.93</v>
      </c>
    </row>
    <row r="3862" spans="1:2" x14ac:dyDescent="0.25">
      <c r="A3862" s="1">
        <v>44236</v>
      </c>
      <c r="B3862" s="2">
        <v>46880.5</v>
      </c>
    </row>
    <row r="3863" spans="1:2" x14ac:dyDescent="0.25">
      <c r="A3863" s="1">
        <v>44237</v>
      </c>
      <c r="B3863" s="2">
        <v>45229.53</v>
      </c>
    </row>
    <row r="3864" spans="1:2" x14ac:dyDescent="0.25">
      <c r="A3864" s="1">
        <v>44238</v>
      </c>
      <c r="B3864" s="2">
        <v>47709.69</v>
      </c>
    </row>
    <row r="3865" spans="1:2" x14ac:dyDescent="0.25">
      <c r="A3865" s="1">
        <v>44239</v>
      </c>
      <c r="B3865" s="2">
        <v>47951.53</v>
      </c>
    </row>
    <row r="3866" spans="1:2" x14ac:dyDescent="0.25">
      <c r="A3866" s="1">
        <v>44240</v>
      </c>
      <c r="B3866" s="2">
        <v>47141.16</v>
      </c>
    </row>
    <row r="3867" spans="1:2" x14ac:dyDescent="0.25">
      <c r="A3867" s="1">
        <v>44241</v>
      </c>
      <c r="B3867" s="2">
        <v>49113.17</v>
      </c>
    </row>
    <row r="3868" spans="1:2" x14ac:dyDescent="0.25">
      <c r="A3868" s="1">
        <v>44242</v>
      </c>
      <c r="B3868" s="2">
        <v>48259.33</v>
      </c>
    </row>
    <row r="3869" spans="1:2" x14ac:dyDescent="0.25">
      <c r="A3869" s="1">
        <v>44243</v>
      </c>
      <c r="B3869" s="2">
        <v>49134.75</v>
      </c>
    </row>
    <row r="3870" spans="1:2" x14ac:dyDescent="0.25">
      <c r="A3870" s="1">
        <v>44244</v>
      </c>
      <c r="B3870" s="2">
        <v>52142.73</v>
      </c>
    </row>
    <row r="3871" spans="1:2" x14ac:dyDescent="0.25">
      <c r="A3871" s="1">
        <v>44245</v>
      </c>
      <c r="B3871" s="2">
        <v>51876.35</v>
      </c>
    </row>
    <row r="3872" spans="1:2" x14ac:dyDescent="0.25">
      <c r="A3872" s="1">
        <v>44246</v>
      </c>
      <c r="B3872" s="2">
        <v>55466.76</v>
      </c>
    </row>
    <row r="3873" spans="1:2" x14ac:dyDescent="0.25">
      <c r="A3873" s="1">
        <v>44247</v>
      </c>
      <c r="B3873" s="2">
        <v>55509.93</v>
      </c>
    </row>
    <row r="3874" spans="1:2" x14ac:dyDescent="0.25">
      <c r="A3874" s="1">
        <v>44248</v>
      </c>
      <c r="B3874" s="2">
        <v>57354.87</v>
      </c>
    </row>
    <row r="3875" spans="1:2" x14ac:dyDescent="0.25">
      <c r="A3875" s="1">
        <v>44249</v>
      </c>
      <c r="B3875" s="2">
        <v>54157.86</v>
      </c>
    </row>
    <row r="3876" spans="1:2" x14ac:dyDescent="0.25">
      <c r="A3876" s="1">
        <v>44250</v>
      </c>
      <c r="B3876" s="2">
        <v>48697.14</v>
      </c>
    </row>
    <row r="3877" spans="1:2" x14ac:dyDescent="0.25">
      <c r="A3877" s="1">
        <v>44251</v>
      </c>
      <c r="B3877" s="2">
        <v>48885.21</v>
      </c>
    </row>
    <row r="3878" spans="1:2" x14ac:dyDescent="0.25">
      <c r="A3878" s="1">
        <v>44252</v>
      </c>
      <c r="B3878" s="2">
        <v>48125.8</v>
      </c>
    </row>
    <row r="3879" spans="1:2" x14ac:dyDescent="0.25">
      <c r="A3879" s="1">
        <v>44253</v>
      </c>
      <c r="B3879" s="2">
        <v>45526.6</v>
      </c>
    </row>
    <row r="3880" spans="1:2" x14ac:dyDescent="0.25">
      <c r="A3880" s="1">
        <v>44254</v>
      </c>
      <c r="B3880" s="2">
        <v>45874.17</v>
      </c>
    </row>
    <row r="3881" spans="1:2" x14ac:dyDescent="0.25">
      <c r="A3881" s="1">
        <v>44255</v>
      </c>
      <c r="B3881" s="2">
        <v>45272.13</v>
      </c>
    </row>
    <row r="3882" spans="1:2" x14ac:dyDescent="0.25">
      <c r="A3882" s="1">
        <v>44256</v>
      </c>
      <c r="B3882" s="2">
        <v>49169.25</v>
      </c>
    </row>
    <row r="3883" spans="1:2" x14ac:dyDescent="0.25">
      <c r="A3883" s="1">
        <v>44257</v>
      </c>
      <c r="B3883" s="2">
        <v>47845.16</v>
      </c>
    </row>
    <row r="3884" spans="1:2" x14ac:dyDescent="0.25">
      <c r="A3884" s="1">
        <v>44258</v>
      </c>
      <c r="B3884" s="2">
        <v>50601.83</v>
      </c>
    </row>
    <row r="3885" spans="1:2" x14ac:dyDescent="0.25">
      <c r="A3885" s="1">
        <v>44259</v>
      </c>
      <c r="B3885" s="2">
        <v>48251</v>
      </c>
    </row>
    <row r="3886" spans="1:2" x14ac:dyDescent="0.25">
      <c r="A3886" s="1">
        <v>44260</v>
      </c>
      <c r="B3886" s="2">
        <v>49094.77</v>
      </c>
    </row>
    <row r="3887" spans="1:2" x14ac:dyDescent="0.25">
      <c r="A3887" s="1">
        <v>44261</v>
      </c>
      <c r="B3887" s="2">
        <v>48959.95</v>
      </c>
    </row>
    <row r="3888" spans="1:2" x14ac:dyDescent="0.25">
      <c r="A3888" s="1">
        <v>44262</v>
      </c>
      <c r="B3888" s="2">
        <v>50515.62</v>
      </c>
    </row>
    <row r="3889" spans="1:2" x14ac:dyDescent="0.25">
      <c r="A3889" s="1">
        <v>44263</v>
      </c>
      <c r="B3889" s="2">
        <v>51602.47</v>
      </c>
    </row>
    <row r="3890" spans="1:2" x14ac:dyDescent="0.25">
      <c r="A3890" s="1">
        <v>44264</v>
      </c>
      <c r="B3890" s="2">
        <v>54807.49</v>
      </c>
    </row>
    <row r="3891" spans="1:2" x14ac:dyDescent="0.25">
      <c r="A3891" s="1">
        <v>44265</v>
      </c>
      <c r="B3891" s="2">
        <v>56941.26</v>
      </c>
    </row>
    <row r="3892" spans="1:2" x14ac:dyDescent="0.25">
      <c r="A3892" s="1">
        <v>44266</v>
      </c>
      <c r="B3892" s="2">
        <v>57954.85</v>
      </c>
    </row>
    <row r="3893" spans="1:2" x14ac:dyDescent="0.25">
      <c r="A3893" s="1">
        <v>44267</v>
      </c>
      <c r="B3893" s="2">
        <v>57253.43</v>
      </c>
    </row>
    <row r="3894" spans="1:2" x14ac:dyDescent="0.25">
      <c r="A3894" s="1">
        <v>44268</v>
      </c>
      <c r="B3894" s="2">
        <v>61086.16</v>
      </c>
    </row>
    <row r="3895" spans="1:2" x14ac:dyDescent="0.25">
      <c r="A3895" s="1">
        <v>44269</v>
      </c>
      <c r="B3895" s="2">
        <v>60209.01</v>
      </c>
    </row>
    <row r="3896" spans="1:2" x14ac:dyDescent="0.25">
      <c r="A3896" s="1">
        <v>44270</v>
      </c>
      <c r="B3896" s="2">
        <v>56148.67</v>
      </c>
    </row>
    <row r="3897" spans="1:2" x14ac:dyDescent="0.25">
      <c r="A3897" s="1">
        <v>44271</v>
      </c>
      <c r="B3897" s="2">
        <v>56308.07</v>
      </c>
    </row>
    <row r="3898" spans="1:2" x14ac:dyDescent="0.25">
      <c r="A3898" s="1">
        <v>44272</v>
      </c>
      <c r="B3898" s="2">
        <v>58356.59</v>
      </c>
    </row>
    <row r="3899" spans="1:2" x14ac:dyDescent="0.25">
      <c r="A3899" s="1">
        <v>44273</v>
      </c>
      <c r="B3899" s="2">
        <v>57695.57</v>
      </c>
    </row>
    <row r="3900" spans="1:2" x14ac:dyDescent="0.25">
      <c r="A3900" s="1">
        <v>44274</v>
      </c>
      <c r="B3900" s="2">
        <v>58531.77</v>
      </c>
    </row>
    <row r="3901" spans="1:2" x14ac:dyDescent="0.25">
      <c r="A3901" s="1">
        <v>44275</v>
      </c>
      <c r="B3901" s="2">
        <v>58538.37</v>
      </c>
    </row>
    <row r="3902" spans="1:2" x14ac:dyDescent="0.25">
      <c r="A3902" s="1">
        <v>44276</v>
      </c>
      <c r="B3902" s="2">
        <v>57637.37</v>
      </c>
    </row>
    <row r="3903" spans="1:2" x14ac:dyDescent="0.25">
      <c r="A3903" s="1">
        <v>44277</v>
      </c>
      <c r="B3903" s="2">
        <v>54574.879999999997</v>
      </c>
    </row>
    <row r="3904" spans="1:2" x14ac:dyDescent="0.25">
      <c r="A3904" s="1">
        <v>44278</v>
      </c>
      <c r="B3904" s="2">
        <v>54395.13</v>
      </c>
    </row>
    <row r="3905" spans="1:2" x14ac:dyDescent="0.25">
      <c r="A3905" s="1">
        <v>44279</v>
      </c>
      <c r="B3905" s="2">
        <v>52596.73</v>
      </c>
    </row>
    <row r="3906" spans="1:2" x14ac:dyDescent="0.25">
      <c r="A3906" s="1">
        <v>44280</v>
      </c>
      <c r="B3906" s="2">
        <v>51757.9</v>
      </c>
    </row>
    <row r="3907" spans="1:2" x14ac:dyDescent="0.25">
      <c r="A3907" s="1">
        <v>44281</v>
      </c>
      <c r="B3907" s="2">
        <v>54431.57</v>
      </c>
    </row>
    <row r="3908" spans="1:2" x14ac:dyDescent="0.25">
      <c r="A3908" s="1">
        <v>44282</v>
      </c>
      <c r="B3908" s="2">
        <v>56412.04</v>
      </c>
    </row>
    <row r="3909" spans="1:2" x14ac:dyDescent="0.25">
      <c r="A3909" s="1">
        <v>44283</v>
      </c>
      <c r="B3909" s="2">
        <v>55143.22</v>
      </c>
    </row>
    <row r="3910" spans="1:2" x14ac:dyDescent="0.25">
      <c r="A3910" s="1">
        <v>44284</v>
      </c>
      <c r="B3910" s="2">
        <v>57555.35</v>
      </c>
    </row>
    <row r="3911" spans="1:2" x14ac:dyDescent="0.25">
      <c r="A3911" s="1">
        <v>44285</v>
      </c>
      <c r="B3911" s="2">
        <v>58761.78</v>
      </c>
    </row>
    <row r="3912" spans="1:2" x14ac:dyDescent="0.25">
      <c r="A3912" s="1">
        <v>44286</v>
      </c>
      <c r="B3912" s="2">
        <v>58949.35</v>
      </c>
    </row>
    <row r="3913" spans="1:2" x14ac:dyDescent="0.25">
      <c r="A3913" s="1">
        <v>44287</v>
      </c>
      <c r="B3913" s="2">
        <v>58755.89</v>
      </c>
    </row>
    <row r="3914" spans="1:2" x14ac:dyDescent="0.25">
      <c r="A3914" s="1">
        <v>44288</v>
      </c>
      <c r="B3914" s="2">
        <v>58774.31</v>
      </c>
    </row>
    <row r="3915" spans="1:2" x14ac:dyDescent="0.25">
      <c r="A3915" s="1">
        <v>44289</v>
      </c>
      <c r="B3915" s="2">
        <v>57679.01</v>
      </c>
    </row>
    <row r="3916" spans="1:2" x14ac:dyDescent="0.25">
      <c r="A3916" s="1">
        <v>44290</v>
      </c>
      <c r="B3916" s="2">
        <v>58115.01</v>
      </c>
    </row>
    <row r="3917" spans="1:2" x14ac:dyDescent="0.25">
      <c r="A3917" s="1">
        <v>44291</v>
      </c>
      <c r="B3917" s="2">
        <v>58673.43</v>
      </c>
    </row>
    <row r="3918" spans="1:2" x14ac:dyDescent="0.25">
      <c r="A3918" s="1">
        <v>44292</v>
      </c>
      <c r="B3918" s="2">
        <v>57927.25</v>
      </c>
    </row>
    <row r="3919" spans="1:2" x14ac:dyDescent="0.25">
      <c r="A3919" s="1">
        <v>44293</v>
      </c>
      <c r="B3919" s="2">
        <v>56185.72</v>
      </c>
    </row>
    <row r="3920" spans="1:2" x14ac:dyDescent="0.25">
      <c r="A3920" s="1">
        <v>44294</v>
      </c>
      <c r="B3920" s="2">
        <v>57675.68</v>
      </c>
    </row>
    <row r="3921" spans="1:2" x14ac:dyDescent="0.25">
      <c r="A3921" s="1">
        <v>44295</v>
      </c>
      <c r="B3921" s="2">
        <v>58340.46</v>
      </c>
    </row>
    <row r="3922" spans="1:2" x14ac:dyDescent="0.25">
      <c r="A3922" s="1">
        <v>44296</v>
      </c>
      <c r="B3922" s="2">
        <v>59107.93</v>
      </c>
    </row>
    <row r="3923" spans="1:2" x14ac:dyDescent="0.25">
      <c r="A3923" s="1">
        <v>44297</v>
      </c>
      <c r="B3923" s="2">
        <v>59546.6</v>
      </c>
    </row>
    <row r="3924" spans="1:2" x14ac:dyDescent="0.25">
      <c r="A3924" s="1">
        <v>44298</v>
      </c>
      <c r="B3924" s="2">
        <v>60002.2</v>
      </c>
    </row>
    <row r="3925" spans="1:2" x14ac:dyDescent="0.25">
      <c r="A3925" s="1">
        <v>44299</v>
      </c>
      <c r="B3925" s="2">
        <v>63137.94</v>
      </c>
    </row>
    <row r="3926" spans="1:2" x14ac:dyDescent="0.25">
      <c r="A3926" s="1">
        <v>44300</v>
      </c>
      <c r="B3926" s="2">
        <v>62810.22</v>
      </c>
    </row>
    <row r="3927" spans="1:2" x14ac:dyDescent="0.25">
      <c r="A3927" s="1">
        <v>44301</v>
      </c>
      <c r="B3927" s="2">
        <v>63460.86</v>
      </c>
    </row>
    <row r="3928" spans="1:2" x14ac:dyDescent="0.25">
      <c r="A3928" s="1">
        <v>44302</v>
      </c>
      <c r="B3928" s="2">
        <v>61840.05</v>
      </c>
    </row>
    <row r="3929" spans="1:2" x14ac:dyDescent="0.25">
      <c r="A3929" s="1">
        <v>44303</v>
      </c>
      <c r="B3929" s="2">
        <v>60773.59</v>
      </c>
    </row>
    <row r="3930" spans="1:2" x14ac:dyDescent="0.25">
      <c r="A3930" s="1">
        <v>44304</v>
      </c>
      <c r="B3930" s="2">
        <v>56352.34</v>
      </c>
    </row>
    <row r="3931" spans="1:2" x14ac:dyDescent="0.25">
      <c r="A3931" s="1">
        <v>44305</v>
      </c>
      <c r="B3931" s="2">
        <v>56337.85</v>
      </c>
    </row>
    <row r="3932" spans="1:2" x14ac:dyDescent="0.25">
      <c r="A3932" s="1">
        <v>44306</v>
      </c>
      <c r="B3932" s="2">
        <v>57014.44</v>
      </c>
    </row>
    <row r="3933" spans="1:2" x14ac:dyDescent="0.25">
      <c r="A3933" s="1">
        <v>44307</v>
      </c>
      <c r="B3933" s="2">
        <v>54816.2</v>
      </c>
    </row>
    <row r="3934" spans="1:2" x14ac:dyDescent="0.25">
      <c r="A3934" s="1">
        <v>44308</v>
      </c>
      <c r="B3934" s="2">
        <v>51699.53</v>
      </c>
    </row>
    <row r="3935" spans="1:2" x14ac:dyDescent="0.25">
      <c r="A3935" s="1">
        <v>44309</v>
      </c>
      <c r="B3935" s="2">
        <v>50439.98</v>
      </c>
    </row>
    <row r="3936" spans="1:2" x14ac:dyDescent="0.25">
      <c r="A3936" s="1">
        <v>44310</v>
      </c>
      <c r="B3936" s="2">
        <v>50876.92</v>
      </c>
    </row>
    <row r="3937" spans="1:2" x14ac:dyDescent="0.25">
      <c r="A3937" s="1">
        <v>44311</v>
      </c>
      <c r="B3937" s="2">
        <v>47694.45</v>
      </c>
    </row>
    <row r="3938" spans="1:2" x14ac:dyDescent="0.25">
      <c r="A3938" s="1">
        <v>44312</v>
      </c>
      <c r="B3938" s="2">
        <v>53384.26</v>
      </c>
    </row>
    <row r="3939" spans="1:2" x14ac:dyDescent="0.25">
      <c r="A3939" s="1">
        <v>44313</v>
      </c>
      <c r="B3939" s="2">
        <v>55323.9</v>
      </c>
    </row>
    <row r="3940" spans="1:2" x14ac:dyDescent="0.25">
      <c r="A3940" s="1">
        <v>44314</v>
      </c>
      <c r="B3940" s="2">
        <v>54857.8</v>
      </c>
    </row>
    <row r="3941" spans="1:2" x14ac:dyDescent="0.25">
      <c r="A3941" s="1">
        <v>44315</v>
      </c>
      <c r="B3941" s="2">
        <v>53340.24</v>
      </c>
    </row>
    <row r="3942" spans="1:2" x14ac:dyDescent="0.25">
      <c r="A3942" s="1">
        <v>44316</v>
      </c>
      <c r="B3942" s="2">
        <v>57046.48</v>
      </c>
    </row>
    <row r="3943" spans="1:2" x14ac:dyDescent="0.25">
      <c r="A3943" s="1">
        <v>44317</v>
      </c>
      <c r="B3943" s="2">
        <v>57468.41</v>
      </c>
    </row>
    <row r="3944" spans="1:2" x14ac:dyDescent="0.25">
      <c r="A3944" s="1">
        <v>44318</v>
      </c>
      <c r="B3944" s="2">
        <v>56701.56</v>
      </c>
    </row>
    <row r="3945" spans="1:2" x14ac:dyDescent="0.25">
      <c r="A3945" s="1">
        <v>44319</v>
      </c>
      <c r="B3945" s="2">
        <v>57130.720000000001</v>
      </c>
    </row>
    <row r="3946" spans="1:2" x14ac:dyDescent="0.25">
      <c r="A3946" s="1">
        <v>44320</v>
      </c>
      <c r="B3946" s="2">
        <v>54386.58</v>
      </c>
    </row>
    <row r="3947" spans="1:2" x14ac:dyDescent="0.25">
      <c r="A3947" s="1">
        <v>44321</v>
      </c>
      <c r="B3947" s="2">
        <v>56844.82</v>
      </c>
    </row>
    <row r="3948" spans="1:2" x14ac:dyDescent="0.25">
      <c r="A3948" s="1">
        <v>44322</v>
      </c>
      <c r="B3948" s="2">
        <v>56386.41</v>
      </c>
    </row>
    <row r="3949" spans="1:2" x14ac:dyDescent="0.25">
      <c r="A3949" s="1">
        <v>44323</v>
      </c>
      <c r="B3949" s="2">
        <v>57426.57</v>
      </c>
    </row>
    <row r="3950" spans="1:2" x14ac:dyDescent="0.25">
      <c r="A3950" s="1">
        <v>44324</v>
      </c>
      <c r="B3950" s="2">
        <v>58863.02</v>
      </c>
    </row>
    <row r="3951" spans="1:2" x14ac:dyDescent="0.25">
      <c r="A3951" s="1">
        <v>44325</v>
      </c>
      <c r="B3951" s="2">
        <v>58101.36</v>
      </c>
    </row>
    <row r="3952" spans="1:2" x14ac:dyDescent="0.25">
      <c r="A3952" s="1">
        <v>44326</v>
      </c>
      <c r="B3952" s="2">
        <v>55755.62</v>
      </c>
    </row>
    <row r="3953" spans="1:2" x14ac:dyDescent="0.25">
      <c r="A3953" s="1">
        <v>44327</v>
      </c>
      <c r="B3953" s="2">
        <v>56571.94</v>
      </c>
    </row>
    <row r="3954" spans="1:2" x14ac:dyDescent="0.25">
      <c r="A3954" s="1">
        <v>44328</v>
      </c>
      <c r="B3954" s="2">
        <v>54579.29</v>
      </c>
    </row>
    <row r="3955" spans="1:2" x14ac:dyDescent="0.25">
      <c r="A3955" s="1">
        <v>44329</v>
      </c>
      <c r="B3955" s="2">
        <v>49594.18</v>
      </c>
    </row>
    <row r="3956" spans="1:2" x14ac:dyDescent="0.25">
      <c r="A3956" s="1">
        <v>44330</v>
      </c>
      <c r="B3956" s="2">
        <v>49864.94</v>
      </c>
    </row>
    <row r="3957" spans="1:2" x14ac:dyDescent="0.25">
      <c r="A3957" s="1">
        <v>44331</v>
      </c>
      <c r="B3957" s="2">
        <v>48449.38</v>
      </c>
    </row>
    <row r="3958" spans="1:2" x14ac:dyDescent="0.25">
      <c r="A3958" s="1">
        <v>44332</v>
      </c>
      <c r="B3958" s="2">
        <v>45245.65</v>
      </c>
    </row>
    <row r="3959" spans="1:2" x14ac:dyDescent="0.25">
      <c r="A3959" s="1">
        <v>44333</v>
      </c>
      <c r="B3959" s="2">
        <v>43547.62</v>
      </c>
    </row>
    <row r="3960" spans="1:2" x14ac:dyDescent="0.25">
      <c r="A3960" s="1">
        <v>44334</v>
      </c>
      <c r="B3960" s="2">
        <v>43010.06</v>
      </c>
    </row>
    <row r="3961" spans="1:2" x14ac:dyDescent="0.25">
      <c r="A3961" s="1">
        <v>44335</v>
      </c>
      <c r="B3961" s="2">
        <v>38872.519999999997</v>
      </c>
    </row>
    <row r="3962" spans="1:2" x14ac:dyDescent="0.25">
      <c r="A3962" s="1">
        <v>44336</v>
      </c>
      <c r="B3962" s="2">
        <v>40704.35</v>
      </c>
    </row>
    <row r="3963" spans="1:2" x14ac:dyDescent="0.25">
      <c r="A3963" s="1">
        <v>44337</v>
      </c>
      <c r="B3963" s="2">
        <v>36663.660000000003</v>
      </c>
    </row>
    <row r="3964" spans="1:2" x14ac:dyDescent="0.25">
      <c r="A3964" s="1">
        <v>44338</v>
      </c>
      <c r="B3964" s="2">
        <v>38188.39</v>
      </c>
    </row>
    <row r="3965" spans="1:2" x14ac:dyDescent="0.25">
      <c r="A3965" s="1">
        <v>44339</v>
      </c>
      <c r="B3965" s="2">
        <v>34057.919999999998</v>
      </c>
    </row>
    <row r="3966" spans="1:2" x14ac:dyDescent="0.25">
      <c r="A3966" s="1">
        <v>44340</v>
      </c>
      <c r="B3966" s="2">
        <v>38641.79</v>
      </c>
    </row>
    <row r="3967" spans="1:2" x14ac:dyDescent="0.25">
      <c r="A3967" s="1">
        <v>44341</v>
      </c>
      <c r="B3967" s="2">
        <v>37983.339999999997</v>
      </c>
    </row>
    <row r="3968" spans="1:2" x14ac:dyDescent="0.25">
      <c r="A3968" s="1">
        <v>44342</v>
      </c>
      <c r="B3968" s="2">
        <v>39102.29</v>
      </c>
    </row>
    <row r="3969" spans="1:2" x14ac:dyDescent="0.25">
      <c r="A3969" s="1">
        <v>44343</v>
      </c>
      <c r="B3969" s="2">
        <v>39048.18</v>
      </c>
    </row>
    <row r="3970" spans="1:2" x14ac:dyDescent="0.25">
      <c r="A3970" s="1">
        <v>44344</v>
      </c>
      <c r="B3970" s="2">
        <v>35041.21</v>
      </c>
    </row>
    <row r="3971" spans="1:2" x14ac:dyDescent="0.25">
      <c r="A3971" s="1">
        <v>44345</v>
      </c>
      <c r="B3971" s="2">
        <v>34679.949999999997</v>
      </c>
    </row>
    <row r="3972" spans="1:2" x14ac:dyDescent="0.25">
      <c r="A3972" s="1">
        <v>44346</v>
      </c>
      <c r="B3972" s="2">
        <v>35961.72</v>
      </c>
    </row>
    <row r="3973" spans="1:2" x14ac:dyDescent="0.25">
      <c r="A3973" s="1">
        <v>44347</v>
      </c>
      <c r="B3973" s="2">
        <v>36966.57</v>
      </c>
    </row>
    <row r="3974" spans="1:2" x14ac:dyDescent="0.25">
      <c r="A3974" s="1">
        <v>44348</v>
      </c>
      <c r="B3974" s="2">
        <v>36389.269999999997</v>
      </c>
    </row>
    <row r="3975" spans="1:2" x14ac:dyDescent="0.25">
      <c r="A3975" s="1">
        <v>44349</v>
      </c>
      <c r="B3975" s="2">
        <v>37809.74</v>
      </c>
    </row>
    <row r="3976" spans="1:2" x14ac:dyDescent="0.25">
      <c r="A3976" s="1">
        <v>44350</v>
      </c>
      <c r="B3976" s="2">
        <v>38779.5</v>
      </c>
    </row>
    <row r="3977" spans="1:2" x14ac:dyDescent="0.25">
      <c r="A3977" s="1">
        <v>44351</v>
      </c>
      <c r="B3977" s="2">
        <v>37220.06</v>
      </c>
    </row>
    <row r="3978" spans="1:2" x14ac:dyDescent="0.25">
      <c r="A3978" s="1">
        <v>44352</v>
      </c>
      <c r="B3978" s="2">
        <v>35000.07</v>
      </c>
    </row>
    <row r="3979" spans="1:2" x14ac:dyDescent="0.25">
      <c r="A3979" s="1">
        <v>44353</v>
      </c>
      <c r="B3979" s="2">
        <v>35940.32</v>
      </c>
    </row>
    <row r="3980" spans="1:2" x14ac:dyDescent="0.25">
      <c r="A3980" s="1">
        <v>44354</v>
      </c>
      <c r="B3980" s="2">
        <v>34136.83</v>
      </c>
    </row>
    <row r="3981" spans="1:2" x14ac:dyDescent="0.25">
      <c r="A3981" s="1">
        <v>44355</v>
      </c>
      <c r="B3981" s="2">
        <v>33526.18</v>
      </c>
    </row>
    <row r="3982" spans="1:2" x14ac:dyDescent="0.25">
      <c r="A3982" s="1">
        <v>44356</v>
      </c>
      <c r="B3982" s="2">
        <v>36648.449999999997</v>
      </c>
    </row>
    <row r="3983" spans="1:2" x14ac:dyDescent="0.25">
      <c r="A3983" s="1">
        <v>44357</v>
      </c>
      <c r="B3983" s="2">
        <v>36658.74</v>
      </c>
    </row>
    <row r="3984" spans="1:2" x14ac:dyDescent="0.25">
      <c r="A3984" s="1">
        <v>44358</v>
      </c>
      <c r="B3984" s="2">
        <v>36924.25</v>
      </c>
    </row>
    <row r="3985" spans="1:2" x14ac:dyDescent="0.25">
      <c r="A3985" s="1">
        <v>44359</v>
      </c>
      <c r="B3985" s="2">
        <v>35853.81</v>
      </c>
    </row>
    <row r="3986" spans="1:2" x14ac:dyDescent="0.25">
      <c r="A3986" s="1">
        <v>44360</v>
      </c>
      <c r="B3986" s="2">
        <v>38899.82</v>
      </c>
    </row>
    <row r="3987" spans="1:2" x14ac:dyDescent="0.25">
      <c r="A3987" s="1">
        <v>44361</v>
      </c>
      <c r="B3987" s="2">
        <v>40284.14</v>
      </c>
    </row>
    <row r="3988" spans="1:2" x14ac:dyDescent="0.25">
      <c r="A3988" s="1">
        <v>44362</v>
      </c>
      <c r="B3988" s="2">
        <v>39968.839999999997</v>
      </c>
    </row>
    <row r="3989" spans="1:2" x14ac:dyDescent="0.25">
      <c r="A3989" s="1">
        <v>44363</v>
      </c>
      <c r="B3989" s="2">
        <v>38756.050000000003</v>
      </c>
    </row>
    <row r="3990" spans="1:2" x14ac:dyDescent="0.25">
      <c r="A3990" s="1">
        <v>44364</v>
      </c>
      <c r="B3990" s="2">
        <v>37743.33</v>
      </c>
    </row>
    <row r="3991" spans="1:2" x14ac:dyDescent="0.25">
      <c r="A3991" s="1">
        <v>44365</v>
      </c>
      <c r="B3991" s="2">
        <v>35681.22</v>
      </c>
    </row>
    <row r="3992" spans="1:2" x14ac:dyDescent="0.25">
      <c r="A3992" s="1">
        <v>44366</v>
      </c>
      <c r="B3992" s="2">
        <v>35896.86</v>
      </c>
    </row>
    <row r="3993" spans="1:2" x14ac:dyDescent="0.25">
      <c r="A3993" s="1">
        <v>44367</v>
      </c>
      <c r="B3993" s="2">
        <v>35568.15</v>
      </c>
    </row>
    <row r="3994" spans="1:2" x14ac:dyDescent="0.25">
      <c r="A3994" s="1">
        <v>44368</v>
      </c>
      <c r="B3994" s="2">
        <v>31499.8</v>
      </c>
    </row>
    <row r="3995" spans="1:2" x14ac:dyDescent="0.25">
      <c r="A3995" s="1">
        <v>44369</v>
      </c>
      <c r="B3995" s="2">
        <v>32496.3</v>
      </c>
    </row>
    <row r="3996" spans="1:2" x14ac:dyDescent="0.25">
      <c r="A3996" s="1">
        <v>44370</v>
      </c>
      <c r="B3996" s="2">
        <v>33381.18</v>
      </c>
    </row>
    <row r="3997" spans="1:2" x14ac:dyDescent="0.25">
      <c r="A3997" s="1">
        <v>44371</v>
      </c>
      <c r="B3997" s="2">
        <v>34797.49</v>
      </c>
    </row>
    <row r="3998" spans="1:2" x14ac:dyDescent="0.25">
      <c r="A3998" s="1">
        <v>44372</v>
      </c>
      <c r="B3998" s="2">
        <v>31770.560000000001</v>
      </c>
    </row>
    <row r="3999" spans="1:2" x14ac:dyDescent="0.25">
      <c r="A3999" s="1">
        <v>44373</v>
      </c>
      <c r="B3999" s="2">
        <v>31445.119999999999</v>
      </c>
    </row>
    <row r="4000" spans="1:2" x14ac:dyDescent="0.25">
      <c r="A4000" s="1">
        <v>44374</v>
      </c>
      <c r="B4000" s="2">
        <v>32844.97</v>
      </c>
    </row>
    <row r="4001" spans="1:2" x14ac:dyDescent="0.25">
      <c r="A4001" s="1">
        <v>44375</v>
      </c>
      <c r="B4001" s="2">
        <v>34690.379999999997</v>
      </c>
    </row>
    <row r="4002" spans="1:2" x14ac:dyDescent="0.25">
      <c r="A4002" s="1">
        <v>44376</v>
      </c>
      <c r="B4002" s="2">
        <v>36249.43</v>
      </c>
    </row>
    <row r="4003" spans="1:2" x14ac:dyDescent="0.25">
      <c r="A4003" s="1">
        <v>44377</v>
      </c>
      <c r="B4003" s="2">
        <v>34809.39</v>
      </c>
    </row>
    <row r="4004" spans="1:2" x14ac:dyDescent="0.25">
      <c r="A4004" s="1">
        <v>44378</v>
      </c>
      <c r="B4004" s="2">
        <v>33505.08</v>
      </c>
    </row>
    <row r="4005" spans="1:2" x14ac:dyDescent="0.25">
      <c r="A4005" s="1">
        <v>44379</v>
      </c>
      <c r="B4005" s="2">
        <v>33465.910000000003</v>
      </c>
    </row>
    <row r="4006" spans="1:2" x14ac:dyDescent="0.25">
      <c r="A4006" s="1">
        <v>44380</v>
      </c>
      <c r="B4006" s="2">
        <v>34595.26</v>
      </c>
    </row>
    <row r="4007" spans="1:2" x14ac:dyDescent="0.25">
      <c r="A4007" s="1">
        <v>44381</v>
      </c>
      <c r="B4007" s="2">
        <v>35866.53</v>
      </c>
    </row>
    <row r="4008" spans="1:2" x14ac:dyDescent="0.25">
      <c r="A4008" s="1">
        <v>44382</v>
      </c>
      <c r="B4008" s="2">
        <v>34169.839999999997</v>
      </c>
    </row>
    <row r="4009" spans="1:2" x14ac:dyDescent="0.25">
      <c r="A4009" s="1">
        <v>44383</v>
      </c>
      <c r="B4009" s="2">
        <v>33766.68</v>
      </c>
    </row>
    <row r="4010" spans="1:2" x14ac:dyDescent="0.25">
      <c r="A4010" s="1">
        <v>44384</v>
      </c>
      <c r="B4010" s="2">
        <v>34250.120000000003</v>
      </c>
    </row>
    <row r="4011" spans="1:2" x14ac:dyDescent="0.25">
      <c r="A4011" s="1">
        <v>44385</v>
      </c>
      <c r="B4011" s="2">
        <v>32686.880000000001</v>
      </c>
    </row>
    <row r="4012" spans="1:2" x14ac:dyDescent="0.25">
      <c r="A4012" s="1">
        <v>44386</v>
      </c>
      <c r="B4012" s="2">
        <v>33871.269999999997</v>
      </c>
    </row>
    <row r="4013" spans="1:2" x14ac:dyDescent="0.25">
      <c r="A4013" s="1">
        <v>44387</v>
      </c>
      <c r="B4013" s="2">
        <v>33431.629999999997</v>
      </c>
    </row>
    <row r="4014" spans="1:2" x14ac:dyDescent="0.25">
      <c r="A4014" s="1">
        <v>44388</v>
      </c>
      <c r="B4014" s="2">
        <v>34473.46</v>
      </c>
    </row>
    <row r="4015" spans="1:2" x14ac:dyDescent="0.25">
      <c r="A4015" s="1">
        <v>44389</v>
      </c>
      <c r="B4015" s="2">
        <v>32868.730000000003</v>
      </c>
    </row>
    <row r="4016" spans="1:2" x14ac:dyDescent="0.25">
      <c r="A4016" s="1">
        <v>44390</v>
      </c>
      <c r="B4016" s="2">
        <v>32583.88</v>
      </c>
    </row>
    <row r="4017" spans="1:2" x14ac:dyDescent="0.25">
      <c r="A4017" s="1">
        <v>44391</v>
      </c>
      <c r="B4017" s="2">
        <v>32861.26</v>
      </c>
    </row>
    <row r="4018" spans="1:2" x14ac:dyDescent="0.25">
      <c r="A4018" s="1">
        <v>44392</v>
      </c>
      <c r="B4018" s="2">
        <v>31730.85</v>
      </c>
    </row>
    <row r="4019" spans="1:2" x14ac:dyDescent="0.25">
      <c r="A4019" s="1">
        <v>44393</v>
      </c>
      <c r="B4019" s="2">
        <v>31745.52</v>
      </c>
    </row>
    <row r="4020" spans="1:2" x14ac:dyDescent="0.25">
      <c r="A4020" s="1">
        <v>44394</v>
      </c>
      <c r="B4020" s="2">
        <v>31728.59</v>
      </c>
    </row>
    <row r="4021" spans="1:2" x14ac:dyDescent="0.25">
      <c r="A4021" s="1">
        <v>44395</v>
      </c>
      <c r="B4021" s="2">
        <v>31847.65</v>
      </c>
    </row>
    <row r="4022" spans="1:2" x14ac:dyDescent="0.25">
      <c r="A4022" s="1">
        <v>44396</v>
      </c>
      <c r="B4022" s="2">
        <v>30783.38</v>
      </c>
    </row>
    <row r="4023" spans="1:2" x14ac:dyDescent="0.25">
      <c r="A4023" s="1">
        <v>44397</v>
      </c>
      <c r="B4023" s="2">
        <v>29702.2</v>
      </c>
    </row>
    <row r="4024" spans="1:2" x14ac:dyDescent="0.25">
      <c r="A4024" s="1">
        <v>44398</v>
      </c>
      <c r="B4024" s="2">
        <v>31841.66</v>
      </c>
    </row>
    <row r="4025" spans="1:2" x14ac:dyDescent="0.25">
      <c r="A4025" s="1">
        <v>44399</v>
      </c>
      <c r="B4025" s="2">
        <v>32163.439999999999</v>
      </c>
    </row>
    <row r="4026" spans="1:2" x14ac:dyDescent="0.25">
      <c r="A4026" s="1">
        <v>44400</v>
      </c>
      <c r="B4026" s="2">
        <v>32647.71</v>
      </c>
    </row>
    <row r="4027" spans="1:2" x14ac:dyDescent="0.25">
      <c r="A4027" s="1">
        <v>44401</v>
      </c>
      <c r="B4027" s="2">
        <v>34124.620000000003</v>
      </c>
    </row>
    <row r="4028" spans="1:2" x14ac:dyDescent="0.25">
      <c r="A4028" s="1">
        <v>44402</v>
      </c>
      <c r="B4028" s="2">
        <v>34587.33</v>
      </c>
    </row>
    <row r="4029" spans="1:2" x14ac:dyDescent="0.25">
      <c r="A4029" s="1">
        <v>44403</v>
      </c>
      <c r="B4029" s="2">
        <v>37115.72</v>
      </c>
    </row>
    <row r="4030" spans="1:2" x14ac:dyDescent="0.25">
      <c r="A4030" s="1">
        <v>44404</v>
      </c>
      <c r="B4030" s="2">
        <v>38284.35</v>
      </c>
    </row>
    <row r="4031" spans="1:2" x14ac:dyDescent="0.25">
      <c r="A4031" s="1">
        <v>44405</v>
      </c>
      <c r="B4031" s="2">
        <v>40102.800000000003</v>
      </c>
    </row>
    <row r="4032" spans="1:2" x14ac:dyDescent="0.25">
      <c r="A4032" s="1">
        <v>44406</v>
      </c>
      <c r="B4032" s="2">
        <v>39560.89</v>
      </c>
    </row>
    <row r="4033" spans="1:2" x14ac:dyDescent="0.25">
      <c r="A4033" s="1">
        <v>44407</v>
      </c>
      <c r="B4033" s="2">
        <v>41175.53</v>
      </c>
    </row>
    <row r="4034" spans="1:2" x14ac:dyDescent="0.25">
      <c r="A4034" s="1">
        <v>44408</v>
      </c>
      <c r="B4034" s="2">
        <v>41980.21</v>
      </c>
    </row>
    <row r="4035" spans="1:2" x14ac:dyDescent="0.25">
      <c r="A4035" s="1">
        <v>44409</v>
      </c>
      <c r="B4035" s="2">
        <v>41092.28</v>
      </c>
    </row>
    <row r="4036" spans="1:2" x14ac:dyDescent="0.25">
      <c r="A4036" s="1">
        <v>44410</v>
      </c>
      <c r="B4036" s="2">
        <v>39210.46</v>
      </c>
    </row>
    <row r="4037" spans="1:2" x14ac:dyDescent="0.25">
      <c r="A4037" s="1">
        <v>44411</v>
      </c>
      <c r="B4037" s="2">
        <v>38322.67</v>
      </c>
    </row>
    <row r="4038" spans="1:2" x14ac:dyDescent="0.25">
      <c r="A4038" s="1">
        <v>44412</v>
      </c>
      <c r="B4038" s="2">
        <v>39833.769999999997</v>
      </c>
    </row>
    <row r="4039" spans="1:2" x14ac:dyDescent="0.25">
      <c r="A4039" s="1">
        <v>44413</v>
      </c>
      <c r="B4039" s="2">
        <v>40926.51</v>
      </c>
    </row>
    <row r="4040" spans="1:2" x14ac:dyDescent="0.25">
      <c r="A4040" s="1">
        <v>44414</v>
      </c>
      <c r="B4040" s="2">
        <v>42482.75</v>
      </c>
    </row>
    <row r="4041" spans="1:2" x14ac:dyDescent="0.25">
      <c r="A4041" s="1">
        <v>44415</v>
      </c>
      <c r="B4041" s="2">
        <v>43644.25</v>
      </c>
    </row>
    <row r="4042" spans="1:2" x14ac:dyDescent="0.25">
      <c r="A4042" s="1">
        <v>44416</v>
      </c>
      <c r="B4042" s="2">
        <v>44260.26</v>
      </c>
    </row>
    <row r="4043" spans="1:2" x14ac:dyDescent="0.25">
      <c r="A4043" s="1">
        <v>44417</v>
      </c>
      <c r="B4043" s="2">
        <v>45719.19</v>
      </c>
    </row>
    <row r="4044" spans="1:2" x14ac:dyDescent="0.25">
      <c r="A4044" s="1">
        <v>44418</v>
      </c>
      <c r="B4044" s="2">
        <v>45726.46</v>
      </c>
    </row>
    <row r="4045" spans="1:2" x14ac:dyDescent="0.25">
      <c r="A4045" s="1">
        <v>44419</v>
      </c>
      <c r="B4045" s="2">
        <v>46371.31</v>
      </c>
    </row>
    <row r="4046" spans="1:2" x14ac:dyDescent="0.25">
      <c r="A4046" s="1">
        <v>44420</v>
      </c>
      <c r="B4046" s="2">
        <v>44249.34</v>
      </c>
    </row>
    <row r="4047" spans="1:2" x14ac:dyDescent="0.25">
      <c r="A4047" s="1">
        <v>44421</v>
      </c>
      <c r="B4047" s="2">
        <v>47588.08</v>
      </c>
    </row>
    <row r="4048" spans="1:2" x14ac:dyDescent="0.25">
      <c r="A4048" s="1">
        <v>44422</v>
      </c>
      <c r="B4048" s="2">
        <v>47049.75</v>
      </c>
    </row>
    <row r="4049" spans="1:2" x14ac:dyDescent="0.25">
      <c r="A4049" s="1">
        <v>44423</v>
      </c>
      <c r="B4049" s="2">
        <v>46886.01</v>
      </c>
    </row>
    <row r="4050" spans="1:2" x14ac:dyDescent="0.25">
      <c r="A4050" s="1">
        <v>44424</v>
      </c>
      <c r="B4050" s="2">
        <v>46069.78</v>
      </c>
    </row>
    <row r="4051" spans="1:2" x14ac:dyDescent="0.25">
      <c r="A4051" s="1">
        <v>44425</v>
      </c>
      <c r="B4051" s="2">
        <v>44776.7</v>
      </c>
    </row>
    <row r="4052" spans="1:2" x14ac:dyDescent="0.25">
      <c r="A4052" s="1">
        <v>44426</v>
      </c>
      <c r="B4052" s="2">
        <v>44621.77</v>
      </c>
    </row>
    <row r="4053" spans="1:2" x14ac:dyDescent="0.25">
      <c r="A4053" s="1">
        <v>44427</v>
      </c>
      <c r="B4053" s="2">
        <v>46623.040000000001</v>
      </c>
    </row>
    <row r="4054" spans="1:2" x14ac:dyDescent="0.25">
      <c r="A4054" s="1">
        <v>44428</v>
      </c>
      <c r="B4054" s="2">
        <v>49303.87</v>
      </c>
    </row>
    <row r="4055" spans="1:2" x14ac:dyDescent="0.25">
      <c r="A4055" s="1">
        <v>44429</v>
      </c>
      <c r="B4055" s="2">
        <v>49209.17</v>
      </c>
    </row>
    <row r="4056" spans="1:2" x14ac:dyDescent="0.25">
      <c r="A4056" s="1">
        <v>44430</v>
      </c>
      <c r="B4056" s="2">
        <v>48713.75</v>
      </c>
    </row>
    <row r="4057" spans="1:2" x14ac:dyDescent="0.25">
      <c r="A4057" s="1">
        <v>44431</v>
      </c>
      <c r="B4057" s="2">
        <v>49563.33</v>
      </c>
    </row>
    <row r="4058" spans="1:2" x14ac:dyDescent="0.25">
      <c r="A4058" s="1">
        <v>44432</v>
      </c>
      <c r="B4058" s="2">
        <v>48200.97</v>
      </c>
    </row>
    <row r="4059" spans="1:2" x14ac:dyDescent="0.25">
      <c r="A4059" s="1">
        <v>44433</v>
      </c>
      <c r="B4059" s="2">
        <v>49076.18</v>
      </c>
    </row>
    <row r="4060" spans="1:2" x14ac:dyDescent="0.25">
      <c r="A4060" s="1">
        <v>44434</v>
      </c>
      <c r="B4060" s="2">
        <v>47263.73</v>
      </c>
    </row>
    <row r="4061" spans="1:2" x14ac:dyDescent="0.25">
      <c r="A4061" s="1">
        <v>44435</v>
      </c>
      <c r="B4061" s="2">
        <v>48999.27</v>
      </c>
    </row>
    <row r="4062" spans="1:2" x14ac:dyDescent="0.25">
      <c r="A4062" s="1">
        <v>44436</v>
      </c>
      <c r="B4062" s="2">
        <v>48972.05</v>
      </c>
    </row>
    <row r="4063" spans="1:2" x14ac:dyDescent="0.25">
      <c r="A4063" s="1">
        <v>44437</v>
      </c>
      <c r="B4063" s="2">
        <v>48912.45</v>
      </c>
    </row>
    <row r="4064" spans="1:2" x14ac:dyDescent="0.25">
      <c r="A4064" s="1">
        <v>44438</v>
      </c>
      <c r="B4064" s="2">
        <v>48407.41</v>
      </c>
    </row>
    <row r="4065" spans="1:2" x14ac:dyDescent="0.25">
      <c r="A4065" s="1">
        <v>44439</v>
      </c>
      <c r="B4065" s="2">
        <v>46958.78</v>
      </c>
    </row>
    <row r="4066" spans="1:2" x14ac:dyDescent="0.25">
      <c r="A4066" s="1">
        <v>44440</v>
      </c>
      <c r="B4066" s="2">
        <v>48447.06</v>
      </c>
    </row>
    <row r="4067" spans="1:2" x14ac:dyDescent="0.25">
      <c r="A4067" s="1">
        <v>44441</v>
      </c>
      <c r="B4067" s="2">
        <v>49831.8</v>
      </c>
    </row>
    <row r="4068" spans="1:2" x14ac:dyDescent="0.25">
      <c r="A4068" s="1">
        <v>44442</v>
      </c>
      <c r="B4068" s="2">
        <v>50250.58</v>
      </c>
    </row>
    <row r="4069" spans="1:2" x14ac:dyDescent="0.25">
      <c r="A4069" s="1">
        <v>44443</v>
      </c>
      <c r="B4069" s="2">
        <v>50227.48</v>
      </c>
    </row>
    <row r="4070" spans="1:2" x14ac:dyDescent="0.25">
      <c r="A4070" s="1">
        <v>44444</v>
      </c>
      <c r="B4070" s="2">
        <v>51728.37</v>
      </c>
    </row>
    <row r="4071" spans="1:2" x14ac:dyDescent="0.25">
      <c r="A4071" s="1">
        <v>44445</v>
      </c>
      <c r="B4071" s="2">
        <v>52114.15</v>
      </c>
    </row>
    <row r="4072" spans="1:2" x14ac:dyDescent="0.25">
      <c r="A4072" s="1">
        <v>44446</v>
      </c>
      <c r="B4072" s="2">
        <v>46502.89</v>
      </c>
    </row>
    <row r="4073" spans="1:2" x14ac:dyDescent="0.25">
      <c r="A4073" s="1">
        <v>44447</v>
      </c>
      <c r="B4073" s="2">
        <v>46076.86</v>
      </c>
    </row>
    <row r="4074" spans="1:2" x14ac:dyDescent="0.25">
      <c r="A4074" s="1">
        <v>44448</v>
      </c>
      <c r="B4074" s="2">
        <v>46487.16</v>
      </c>
    </row>
    <row r="4075" spans="1:2" x14ac:dyDescent="0.25">
      <c r="A4075" s="1">
        <v>44449</v>
      </c>
      <c r="B4075" s="2">
        <v>44618.11</v>
      </c>
    </row>
    <row r="4076" spans="1:2" x14ac:dyDescent="0.25">
      <c r="A4076" s="1">
        <v>44450</v>
      </c>
      <c r="B4076" s="2">
        <v>45403.88</v>
      </c>
    </row>
    <row r="4077" spans="1:2" x14ac:dyDescent="0.25">
      <c r="A4077" s="1">
        <v>44451</v>
      </c>
      <c r="B4077" s="2">
        <v>45287.95</v>
      </c>
    </row>
    <row r="4078" spans="1:2" x14ac:dyDescent="0.25">
      <c r="A4078" s="1">
        <v>44452</v>
      </c>
      <c r="B4078" s="2">
        <v>45162.28</v>
      </c>
    </row>
    <row r="4079" spans="1:2" x14ac:dyDescent="0.25">
      <c r="A4079" s="1">
        <v>44453</v>
      </c>
      <c r="B4079" s="2">
        <v>46689.74</v>
      </c>
    </row>
    <row r="4080" spans="1:2" x14ac:dyDescent="0.25">
      <c r="A4080" s="1">
        <v>44454</v>
      </c>
      <c r="B4080" s="2">
        <v>48183.23</v>
      </c>
    </row>
    <row r="4081" spans="1:2" x14ac:dyDescent="0.25">
      <c r="A4081" s="1">
        <v>44455</v>
      </c>
      <c r="B4081" s="2">
        <v>47672.82</v>
      </c>
    </row>
    <row r="4082" spans="1:2" x14ac:dyDescent="0.25">
      <c r="A4082" s="1">
        <v>44456</v>
      </c>
      <c r="B4082" s="2">
        <v>47246.82</v>
      </c>
    </row>
    <row r="4083" spans="1:2" x14ac:dyDescent="0.25">
      <c r="A4083" s="1">
        <v>44457</v>
      </c>
      <c r="B4083" s="2">
        <v>47908.27</v>
      </c>
    </row>
    <row r="4084" spans="1:2" x14ac:dyDescent="0.25">
      <c r="A4084" s="1">
        <v>44458</v>
      </c>
      <c r="B4084" s="2">
        <v>47461.24</v>
      </c>
    </row>
    <row r="4085" spans="1:2" x14ac:dyDescent="0.25">
      <c r="A4085" s="1">
        <v>44459</v>
      </c>
      <c r="B4085" s="2">
        <v>43507.05</v>
      </c>
    </row>
    <row r="4086" spans="1:2" x14ac:dyDescent="0.25">
      <c r="A4086" s="1">
        <v>44460</v>
      </c>
      <c r="B4086" s="2">
        <v>41435.94</v>
      </c>
    </row>
    <row r="4087" spans="1:2" x14ac:dyDescent="0.25">
      <c r="A4087" s="1">
        <v>44461</v>
      </c>
      <c r="B4087" s="2">
        <v>43259.93</v>
      </c>
    </row>
    <row r="4088" spans="1:2" x14ac:dyDescent="0.25">
      <c r="A4088" s="1">
        <v>44462</v>
      </c>
      <c r="B4088" s="2">
        <v>44692.63</v>
      </c>
    </row>
    <row r="4089" spans="1:2" x14ac:dyDescent="0.25">
      <c r="A4089" s="1">
        <v>44463</v>
      </c>
      <c r="B4089" s="2">
        <v>42953.04</v>
      </c>
    </row>
    <row r="4090" spans="1:2" x14ac:dyDescent="0.25">
      <c r="A4090" s="1">
        <v>44464</v>
      </c>
      <c r="B4090" s="2">
        <v>42724.43</v>
      </c>
    </row>
    <row r="4091" spans="1:2" x14ac:dyDescent="0.25">
      <c r="A4091" s="1">
        <v>44465</v>
      </c>
      <c r="B4091" s="2">
        <v>43581.93</v>
      </c>
    </row>
    <row r="4092" spans="1:2" x14ac:dyDescent="0.25">
      <c r="A4092" s="1">
        <v>44466</v>
      </c>
      <c r="B4092" s="2">
        <v>43096.22</v>
      </c>
    </row>
    <row r="4093" spans="1:2" x14ac:dyDescent="0.25">
      <c r="A4093" s="1">
        <v>44467</v>
      </c>
      <c r="B4093" s="2">
        <v>41877.43</v>
      </c>
    </row>
    <row r="4094" spans="1:2" x14ac:dyDescent="0.25">
      <c r="A4094" s="1">
        <v>44468</v>
      </c>
      <c r="B4094" s="2">
        <v>41250.15</v>
      </c>
    </row>
    <row r="4095" spans="1:2" x14ac:dyDescent="0.25">
      <c r="A4095" s="1">
        <v>44469</v>
      </c>
      <c r="B4095" s="2">
        <v>43774.71</v>
      </c>
    </row>
    <row r="4096" spans="1:2" x14ac:dyDescent="0.25">
      <c r="A4096" s="1">
        <v>44470</v>
      </c>
      <c r="B4096" s="2">
        <v>48378.75</v>
      </c>
    </row>
    <row r="4097" spans="1:2" x14ac:dyDescent="0.25">
      <c r="A4097" s="1">
        <v>44471</v>
      </c>
      <c r="B4097" s="2">
        <v>48168.25</v>
      </c>
    </row>
    <row r="4098" spans="1:2" x14ac:dyDescent="0.25">
      <c r="A4098" s="1">
        <v>44472</v>
      </c>
      <c r="B4098" s="2">
        <v>47809.81</v>
      </c>
    </row>
    <row r="4099" spans="1:2" x14ac:dyDescent="0.25">
      <c r="A4099" s="1">
        <v>44473</v>
      </c>
      <c r="B4099" s="2">
        <v>48921.919999999998</v>
      </c>
    </row>
    <row r="4100" spans="1:2" x14ac:dyDescent="0.25">
      <c r="A4100" s="1">
        <v>44474</v>
      </c>
      <c r="B4100" s="2">
        <v>51762.19</v>
      </c>
    </row>
    <row r="4101" spans="1:2" x14ac:dyDescent="0.25">
      <c r="A4101" s="1">
        <v>44475</v>
      </c>
      <c r="B4101" s="2">
        <v>55108.19</v>
      </c>
    </row>
    <row r="4102" spans="1:2" x14ac:dyDescent="0.25">
      <c r="A4102" s="1">
        <v>44476</v>
      </c>
      <c r="B4102" s="2">
        <v>54293.55</v>
      </c>
    </row>
    <row r="4103" spans="1:2" x14ac:dyDescent="0.25">
      <c r="A4103" s="1">
        <v>44477</v>
      </c>
      <c r="B4103" s="2">
        <v>54190.68</v>
      </c>
    </row>
    <row r="4104" spans="1:2" x14ac:dyDescent="0.25">
      <c r="A4104" s="1">
        <v>44478</v>
      </c>
      <c r="B4104" s="2">
        <v>54865.73</v>
      </c>
    </row>
    <row r="4105" spans="1:2" x14ac:dyDescent="0.25">
      <c r="A4105" s="1">
        <v>44479</v>
      </c>
      <c r="B4105" s="2">
        <v>54866.04</v>
      </c>
    </row>
    <row r="4106" spans="1:2" x14ac:dyDescent="0.25">
      <c r="A4106" s="1">
        <v>44480</v>
      </c>
      <c r="B4106" s="2">
        <v>57143.78</v>
      </c>
    </row>
    <row r="4107" spans="1:2" x14ac:dyDescent="0.25">
      <c r="A4107" s="1">
        <v>44481</v>
      </c>
      <c r="B4107" s="2">
        <v>56046.720000000001</v>
      </c>
    </row>
    <row r="4108" spans="1:2" x14ac:dyDescent="0.25">
      <c r="A4108" s="1">
        <v>44482</v>
      </c>
      <c r="B4108" s="2">
        <v>57516.62</v>
      </c>
    </row>
    <row r="4109" spans="1:2" x14ac:dyDescent="0.25">
      <c r="A4109" s="1">
        <v>44483</v>
      </c>
      <c r="B4109" s="2">
        <v>57758.19</v>
      </c>
    </row>
    <row r="4110" spans="1:2" x14ac:dyDescent="0.25">
      <c r="A4110" s="1">
        <v>44484</v>
      </c>
      <c r="B4110" s="2">
        <v>61199.95</v>
      </c>
    </row>
    <row r="4111" spans="1:2" x14ac:dyDescent="0.25">
      <c r="A4111" s="1">
        <v>44485</v>
      </c>
      <c r="B4111" s="2">
        <v>60704.21</v>
      </c>
    </row>
    <row r="4112" spans="1:2" x14ac:dyDescent="0.25">
      <c r="A4112" s="1">
        <v>44486</v>
      </c>
      <c r="B4112" s="2">
        <v>60609.91</v>
      </c>
    </row>
    <row r="4113" spans="1:2" x14ac:dyDescent="0.25">
      <c r="A4113" s="1">
        <v>44487</v>
      </c>
      <c r="B4113" s="2">
        <v>61780.07</v>
      </c>
    </row>
    <row r="4114" spans="1:2" x14ac:dyDescent="0.25">
      <c r="A4114" s="1">
        <v>44488</v>
      </c>
      <c r="B4114" s="2">
        <v>64094.95</v>
      </c>
    </row>
    <row r="4115" spans="1:2" x14ac:dyDescent="0.25">
      <c r="A4115" s="1">
        <v>44489</v>
      </c>
      <c r="B4115" s="2">
        <v>65813.09</v>
      </c>
    </row>
    <row r="4116" spans="1:2" x14ac:dyDescent="0.25">
      <c r="A4116" s="1">
        <v>44490</v>
      </c>
      <c r="B4116" s="2">
        <v>62698.17</v>
      </c>
    </row>
    <row r="4117" spans="1:2" x14ac:dyDescent="0.25">
      <c r="A4117" s="1">
        <v>44491</v>
      </c>
      <c r="B4117" s="2">
        <v>60414.78</v>
      </c>
    </row>
    <row r="4118" spans="1:2" x14ac:dyDescent="0.25">
      <c r="A4118" s="1">
        <v>44492</v>
      </c>
      <c r="B4118" s="2">
        <v>61040.65</v>
      </c>
    </row>
    <row r="4119" spans="1:2" x14ac:dyDescent="0.25">
      <c r="A4119" s="1">
        <v>44493</v>
      </c>
      <c r="B4119" s="2">
        <v>60964.75</v>
      </c>
    </row>
    <row r="4120" spans="1:2" x14ac:dyDescent="0.25">
      <c r="A4120" s="1">
        <v>44494</v>
      </c>
      <c r="B4120" s="2">
        <v>62839.91</v>
      </c>
    </row>
    <row r="4121" spans="1:2" x14ac:dyDescent="0.25">
      <c r="A4121" s="1">
        <v>44495</v>
      </c>
      <c r="B4121" s="2">
        <v>60734.57</v>
      </c>
    </row>
    <row r="4122" spans="1:2" x14ac:dyDescent="0.25">
      <c r="A4122" s="1">
        <v>44496</v>
      </c>
      <c r="B4122" s="2">
        <v>58801.19</v>
      </c>
    </row>
    <row r="4123" spans="1:2" x14ac:dyDescent="0.25">
      <c r="A4123" s="1">
        <v>44497</v>
      </c>
      <c r="B4123" s="2">
        <v>60732.61</v>
      </c>
    </row>
    <row r="4124" spans="1:2" x14ac:dyDescent="0.25">
      <c r="A4124" s="1">
        <v>44498</v>
      </c>
      <c r="B4124" s="2">
        <v>62384.75</v>
      </c>
    </row>
    <row r="4125" spans="1:2" x14ac:dyDescent="0.25">
      <c r="A4125" s="1">
        <v>44499</v>
      </c>
      <c r="B4125" s="2">
        <v>61503.46</v>
      </c>
    </row>
    <row r="4126" spans="1:2" x14ac:dyDescent="0.25">
      <c r="A4126" s="1">
        <v>44500</v>
      </c>
      <c r="B4126" s="2">
        <v>61428.18</v>
      </c>
    </row>
    <row r="4127" spans="1:2" x14ac:dyDescent="0.25">
      <c r="A4127" s="1">
        <v>44501</v>
      </c>
      <c r="B4127" s="2">
        <v>61140.2</v>
      </c>
    </row>
    <row r="4128" spans="1:2" x14ac:dyDescent="0.25">
      <c r="A4128" s="1">
        <v>44502</v>
      </c>
      <c r="B4128" s="2">
        <v>62980.01</v>
      </c>
    </row>
    <row r="4129" spans="1:2" x14ac:dyDescent="0.25">
      <c r="A4129" s="1">
        <v>44503</v>
      </c>
      <c r="B4129" s="2">
        <v>62811.45</v>
      </c>
    </row>
    <row r="4130" spans="1:2" x14ac:dyDescent="0.25">
      <c r="A4130" s="1">
        <v>44504</v>
      </c>
      <c r="B4130" s="2">
        <v>61186.79</v>
      </c>
    </row>
    <row r="4131" spans="1:2" x14ac:dyDescent="0.25">
      <c r="A4131" s="1">
        <v>44505</v>
      </c>
      <c r="B4131" s="2">
        <v>61133.95</v>
      </c>
    </row>
    <row r="4132" spans="1:2" x14ac:dyDescent="0.25">
      <c r="A4132" s="1">
        <v>44506</v>
      </c>
      <c r="B4132" s="2">
        <v>61402.83</v>
      </c>
    </row>
    <row r="4133" spans="1:2" x14ac:dyDescent="0.25">
      <c r="A4133" s="1">
        <v>44507</v>
      </c>
      <c r="B4133" s="2">
        <v>62832.63</v>
      </c>
    </row>
    <row r="4134" spans="1:2" x14ac:dyDescent="0.25">
      <c r="A4134" s="1">
        <v>44508</v>
      </c>
      <c r="B4134" s="2">
        <v>66539.23</v>
      </c>
    </row>
    <row r="4135" spans="1:2" x14ac:dyDescent="0.25">
      <c r="A4135" s="1">
        <v>44509</v>
      </c>
      <c r="B4135" s="2">
        <v>67305.13</v>
      </c>
    </row>
    <row r="4136" spans="1:2" x14ac:dyDescent="0.25">
      <c r="A4136" s="1">
        <v>44510</v>
      </c>
      <c r="B4136" s="2">
        <v>65145.62</v>
      </c>
    </row>
    <row r="4137" spans="1:2" x14ac:dyDescent="0.25">
      <c r="A4137" s="1">
        <v>44511</v>
      </c>
      <c r="B4137" s="2">
        <v>65210.86</v>
      </c>
    </row>
    <row r="4138" spans="1:2" x14ac:dyDescent="0.25">
      <c r="A4138" s="1">
        <v>44512</v>
      </c>
      <c r="B4138" s="2">
        <v>63929</v>
      </c>
    </row>
    <row r="4139" spans="1:2" x14ac:dyDescent="0.25">
      <c r="A4139" s="1">
        <v>44513</v>
      </c>
      <c r="B4139" s="2">
        <v>64258.57</v>
      </c>
    </row>
    <row r="4140" spans="1:2" x14ac:dyDescent="0.25">
      <c r="A4140" s="1">
        <v>44514</v>
      </c>
      <c r="B4140" s="2">
        <v>64526.58</v>
      </c>
    </row>
    <row r="4141" spans="1:2" x14ac:dyDescent="0.25">
      <c r="A4141" s="1">
        <v>44515</v>
      </c>
      <c r="B4141" s="2">
        <v>63962.9</v>
      </c>
    </row>
    <row r="4142" spans="1:2" x14ac:dyDescent="0.25">
      <c r="A4142" s="1">
        <v>44516</v>
      </c>
      <c r="B4142" s="2">
        <v>60615.35</v>
      </c>
    </row>
    <row r="4143" spans="1:2" x14ac:dyDescent="0.25">
      <c r="A4143" s="1">
        <v>44517</v>
      </c>
      <c r="B4143" s="2">
        <v>59992.05</v>
      </c>
    </row>
    <row r="4144" spans="1:2" x14ac:dyDescent="0.25">
      <c r="A4144" s="1">
        <v>44518</v>
      </c>
      <c r="B4144" s="2">
        <v>56614.61</v>
      </c>
    </row>
    <row r="4145" spans="1:2" x14ac:dyDescent="0.25">
      <c r="A4145" s="1">
        <v>44519</v>
      </c>
      <c r="B4145" s="2">
        <v>57906.76</v>
      </c>
    </row>
    <row r="4146" spans="1:2" x14ac:dyDescent="0.25">
      <c r="A4146" s="1">
        <v>44520</v>
      </c>
      <c r="B4146" s="2">
        <v>59779.29</v>
      </c>
    </row>
    <row r="4147" spans="1:2" x14ac:dyDescent="0.25">
      <c r="A4147" s="1">
        <v>44521</v>
      </c>
      <c r="B4147" s="2">
        <v>59160.08</v>
      </c>
    </row>
    <row r="4148" spans="1:2" x14ac:dyDescent="0.25">
      <c r="A4148" s="1">
        <v>44522</v>
      </c>
      <c r="B4148" s="2">
        <v>56741.71</v>
      </c>
    </row>
    <row r="4149" spans="1:2" x14ac:dyDescent="0.25">
      <c r="A4149" s="1">
        <v>44523</v>
      </c>
      <c r="B4149" s="2">
        <v>57586.02</v>
      </c>
    </row>
    <row r="4150" spans="1:2" x14ac:dyDescent="0.25">
      <c r="A4150" s="1">
        <v>44524</v>
      </c>
      <c r="B4150" s="2">
        <v>57010.68</v>
      </c>
    </row>
    <row r="4151" spans="1:2" x14ac:dyDescent="0.25">
      <c r="A4151" s="1">
        <v>44525</v>
      </c>
      <c r="B4151" s="2">
        <v>58931.25</v>
      </c>
    </row>
    <row r="4152" spans="1:2" x14ac:dyDescent="0.25">
      <c r="A4152" s="1">
        <v>44526</v>
      </c>
      <c r="B4152" s="2">
        <v>54098.98</v>
      </c>
    </row>
    <row r="4153" spans="1:2" x14ac:dyDescent="0.25">
      <c r="A4153" s="1">
        <v>44527</v>
      </c>
      <c r="B4153" s="2">
        <v>54917.54</v>
      </c>
    </row>
    <row r="4154" spans="1:2" x14ac:dyDescent="0.25">
      <c r="A4154" s="1">
        <v>44528</v>
      </c>
      <c r="B4154" s="2">
        <v>56094.7</v>
      </c>
    </row>
    <row r="4155" spans="1:2" x14ac:dyDescent="0.25">
      <c r="A4155" s="1">
        <v>44529</v>
      </c>
      <c r="B4155" s="2">
        <v>58117.120000000003</v>
      </c>
    </row>
    <row r="4156" spans="1:2" x14ac:dyDescent="0.25">
      <c r="A4156" s="1">
        <v>44530</v>
      </c>
      <c r="B4156" s="2">
        <v>57345.01</v>
      </c>
    </row>
    <row r="4157" spans="1:2" x14ac:dyDescent="0.25">
      <c r="A4157" s="1">
        <v>44531</v>
      </c>
      <c r="B4157" s="2">
        <v>57077.67</v>
      </c>
    </row>
    <row r="4158" spans="1:2" x14ac:dyDescent="0.25">
      <c r="A4158" s="1">
        <v>44532</v>
      </c>
      <c r="B4158" s="2">
        <v>56887.65</v>
      </c>
    </row>
    <row r="4159" spans="1:2" x14ac:dyDescent="0.25">
      <c r="A4159" s="1">
        <v>44533</v>
      </c>
      <c r="B4159" s="2">
        <v>53440.27</v>
      </c>
    </row>
    <row r="4160" spans="1:2" x14ac:dyDescent="0.25">
      <c r="A4160" s="1">
        <v>44534</v>
      </c>
      <c r="B4160" s="2">
        <v>49303.19</v>
      </c>
    </row>
    <row r="4161" spans="1:2" x14ac:dyDescent="0.25">
      <c r="A4161" s="1">
        <v>44535</v>
      </c>
      <c r="B4161" s="2">
        <v>49338.3</v>
      </c>
    </row>
    <row r="4162" spans="1:2" x14ac:dyDescent="0.25">
      <c r="A4162" s="1">
        <v>44536</v>
      </c>
      <c r="B4162" s="2">
        <v>50891.360000000001</v>
      </c>
    </row>
    <row r="4163" spans="1:2" x14ac:dyDescent="0.25">
      <c r="A4163" s="1">
        <v>44537</v>
      </c>
      <c r="B4163" s="2">
        <v>50261.86</v>
      </c>
    </row>
    <row r="4164" spans="1:2" x14ac:dyDescent="0.25">
      <c r="A4164" s="1">
        <v>44538</v>
      </c>
      <c r="B4164" s="2">
        <v>50230.87</v>
      </c>
    </row>
    <row r="4165" spans="1:2" x14ac:dyDescent="0.25">
      <c r="A4165" s="1">
        <v>44539</v>
      </c>
      <c r="B4165" s="2">
        <v>47958.52</v>
      </c>
    </row>
    <row r="4166" spans="1:2" x14ac:dyDescent="0.25">
      <c r="A4166" s="1">
        <v>44540</v>
      </c>
      <c r="B4166" s="2">
        <v>47523.61</v>
      </c>
    </row>
    <row r="4167" spans="1:2" x14ac:dyDescent="0.25">
      <c r="A4167" s="1">
        <v>44541</v>
      </c>
      <c r="B4167" s="2">
        <v>48854.78</v>
      </c>
    </row>
    <row r="4168" spans="1:2" x14ac:dyDescent="0.25">
      <c r="A4168" s="1">
        <v>44542</v>
      </c>
      <c r="B4168" s="2">
        <v>50330.79</v>
      </c>
    </row>
    <row r="4169" spans="1:2" x14ac:dyDescent="0.25">
      <c r="A4169" s="1">
        <v>44543</v>
      </c>
      <c r="B4169" s="2">
        <v>46913.46</v>
      </c>
    </row>
    <row r="4170" spans="1:2" x14ac:dyDescent="0.25">
      <c r="A4170" s="1">
        <v>44544</v>
      </c>
      <c r="B4170" s="2">
        <v>48285.9</v>
      </c>
    </row>
    <row r="4171" spans="1:2" x14ac:dyDescent="0.25">
      <c r="A4171" s="1">
        <v>44545</v>
      </c>
      <c r="B4171" s="2">
        <v>48752.81</v>
      </c>
    </row>
    <row r="4172" spans="1:2" x14ac:dyDescent="0.25">
      <c r="A4172" s="1">
        <v>44546</v>
      </c>
      <c r="B4172" s="2">
        <v>47830.03</v>
      </c>
    </row>
    <row r="4173" spans="1:2" x14ac:dyDescent="0.25">
      <c r="A4173" s="1">
        <v>44547</v>
      </c>
      <c r="B4173" s="2">
        <v>46533.98</v>
      </c>
    </row>
    <row r="4174" spans="1:2" x14ac:dyDescent="0.25">
      <c r="A4174" s="1">
        <v>44548</v>
      </c>
      <c r="B4174" s="2">
        <v>46807.88</v>
      </c>
    </row>
    <row r="4175" spans="1:2" x14ac:dyDescent="0.25">
      <c r="A4175" s="1">
        <v>44549</v>
      </c>
      <c r="B4175" s="2">
        <v>47360.86</v>
      </c>
    </row>
    <row r="4176" spans="1:2" x14ac:dyDescent="0.25">
      <c r="A4176" s="1">
        <v>44550</v>
      </c>
      <c r="B4176" s="2">
        <v>46792.05</v>
      </c>
    </row>
    <row r="4177" spans="1:2" x14ac:dyDescent="0.25">
      <c r="A4177" s="1">
        <v>44551</v>
      </c>
      <c r="B4177" s="2">
        <v>49286.28</v>
      </c>
    </row>
    <row r="4178" spans="1:2" x14ac:dyDescent="0.25">
      <c r="A4178" s="1">
        <v>44552</v>
      </c>
      <c r="B4178" s="2">
        <v>48997.68</v>
      </c>
    </row>
    <row r="4179" spans="1:2" x14ac:dyDescent="0.25">
      <c r="A4179" s="1">
        <v>44553</v>
      </c>
      <c r="B4179" s="2">
        <v>50777.37</v>
      </c>
    </row>
    <row r="4180" spans="1:2" x14ac:dyDescent="0.25">
      <c r="A4180" s="1">
        <v>44554</v>
      </c>
      <c r="B4180" s="2">
        <v>50785.3</v>
      </c>
    </row>
    <row r="4181" spans="1:2" x14ac:dyDescent="0.25">
      <c r="A4181" s="1">
        <v>44555</v>
      </c>
      <c r="B4181" s="2">
        <v>50633.48</v>
      </c>
    </row>
    <row r="4182" spans="1:2" x14ac:dyDescent="0.25">
      <c r="A4182" s="1">
        <v>44556</v>
      </c>
      <c r="B4182" s="2">
        <v>50999.91</v>
      </c>
    </row>
    <row r="4183" spans="1:2" x14ac:dyDescent="0.25">
      <c r="A4183" s="1">
        <v>44557</v>
      </c>
      <c r="B4183" s="2">
        <v>51035.360000000001</v>
      </c>
    </row>
    <row r="4184" spans="1:2" x14ac:dyDescent="0.25">
      <c r="A4184" s="1">
        <v>44558</v>
      </c>
      <c r="B4184" s="2">
        <v>47701.16</v>
      </c>
    </row>
    <row r="4185" spans="1:2" x14ac:dyDescent="0.25">
      <c r="A4185" s="1">
        <v>44559</v>
      </c>
      <c r="B4185" s="2">
        <v>47284.05</v>
      </c>
    </row>
    <row r="4186" spans="1:2" x14ac:dyDescent="0.25">
      <c r="A4186" s="1">
        <v>44560</v>
      </c>
      <c r="B4186" s="2">
        <v>47083.41</v>
      </c>
    </row>
    <row r="4187" spans="1:2" x14ac:dyDescent="0.25">
      <c r="A4187" s="1">
        <v>44561</v>
      </c>
      <c r="B4187" s="2">
        <v>46308.62</v>
      </c>
    </row>
    <row r="4188" spans="1:2" x14ac:dyDescent="0.25">
      <c r="A4188" s="1">
        <v>44562</v>
      </c>
      <c r="B4188" s="2">
        <v>47450.239999999998</v>
      </c>
    </row>
    <row r="4189" spans="1:2" x14ac:dyDescent="0.25">
      <c r="A4189" s="1">
        <v>44563</v>
      </c>
      <c r="B4189" s="2">
        <v>47264.84</v>
      </c>
    </row>
    <row r="4190" spans="1:2" x14ac:dyDescent="0.25">
      <c r="A4190" s="1">
        <v>44564</v>
      </c>
      <c r="B4190" s="2">
        <v>46222.53</v>
      </c>
    </row>
    <row r="4191" spans="1:2" x14ac:dyDescent="0.25">
      <c r="A4191" s="1">
        <v>44565</v>
      </c>
      <c r="B4191" s="2">
        <v>46155.29</v>
      </c>
    </row>
    <row r="4192" spans="1:2" x14ac:dyDescent="0.25">
      <c r="A4192" s="1">
        <v>44566</v>
      </c>
      <c r="B4192" s="2">
        <v>43439.93</v>
      </c>
    </row>
    <row r="4193" spans="1:2" x14ac:dyDescent="0.25">
      <c r="A4193" s="1">
        <v>44567</v>
      </c>
      <c r="B4193" s="2">
        <v>43176.65</v>
      </c>
    </row>
    <row r="4194" spans="1:2" x14ac:dyDescent="0.25">
      <c r="A4194" s="1">
        <v>44568</v>
      </c>
      <c r="B4194" s="2">
        <v>41537.67</v>
      </c>
    </row>
    <row r="4195" spans="1:2" x14ac:dyDescent="0.25">
      <c r="A4195" s="1">
        <v>44569</v>
      </c>
      <c r="B4195" s="2">
        <v>41912.120000000003</v>
      </c>
    </row>
    <row r="4196" spans="1:2" x14ac:dyDescent="0.25">
      <c r="A4196" s="1">
        <v>44570</v>
      </c>
      <c r="B4196" s="2">
        <v>42205.36</v>
      </c>
    </row>
    <row r="4197" spans="1:2" x14ac:dyDescent="0.25">
      <c r="A4197" s="1">
        <v>44571</v>
      </c>
      <c r="B4197" s="2">
        <v>41604.980000000003</v>
      </c>
    </row>
    <row r="4198" spans="1:2" x14ac:dyDescent="0.25">
      <c r="A4198" s="1">
        <v>44572</v>
      </c>
      <c r="B4198" s="2">
        <v>42717.4</v>
      </c>
    </row>
    <row r="4199" spans="1:2" x14ac:dyDescent="0.25">
      <c r="A4199" s="1">
        <v>44573</v>
      </c>
      <c r="B4199" s="2">
        <v>43860.480000000003</v>
      </c>
    </row>
    <row r="4200" spans="1:2" x14ac:dyDescent="0.25">
      <c r="A4200" s="1">
        <v>44574</v>
      </c>
      <c r="B4200" s="2">
        <v>42614.48</v>
      </c>
    </row>
    <row r="4201" spans="1:2" x14ac:dyDescent="0.25">
      <c r="A4201" s="1">
        <v>44575</v>
      </c>
      <c r="B4201" s="2">
        <v>43263.54</v>
      </c>
    </row>
    <row r="4202" spans="1:2" x14ac:dyDescent="0.25">
      <c r="A4202" s="1">
        <v>44576</v>
      </c>
      <c r="B4202" s="2">
        <v>43259.02</v>
      </c>
    </row>
    <row r="4203" spans="1:2" x14ac:dyDescent="0.25">
      <c r="A4203" s="1">
        <v>44577</v>
      </c>
      <c r="B4203" s="2">
        <v>43207.28</v>
      </c>
    </row>
    <row r="4204" spans="1:2" x14ac:dyDescent="0.25">
      <c r="A4204" s="1">
        <v>44578</v>
      </c>
      <c r="B4204" s="2">
        <v>42094.02</v>
      </c>
    </row>
    <row r="4205" spans="1:2" x14ac:dyDescent="0.25">
      <c r="A4205" s="1">
        <v>44579</v>
      </c>
      <c r="B4205" s="2">
        <v>42495.57</v>
      </c>
    </row>
    <row r="4206" spans="1:2" x14ac:dyDescent="0.25">
      <c r="A4206" s="1">
        <v>44580</v>
      </c>
      <c r="B4206" s="2">
        <v>41989.48</v>
      </c>
    </row>
    <row r="4207" spans="1:2" x14ac:dyDescent="0.25">
      <c r="A4207" s="1">
        <v>44581</v>
      </c>
      <c r="B4207" s="2">
        <v>41175.47</v>
      </c>
    </row>
    <row r="4208" spans="1:2" x14ac:dyDescent="0.25">
      <c r="A4208" s="1">
        <v>44582</v>
      </c>
      <c r="B4208" s="2">
        <v>36138.81</v>
      </c>
    </row>
    <row r="4209" spans="1:2" x14ac:dyDescent="0.25">
      <c r="A4209" s="1">
        <v>44583</v>
      </c>
      <c r="B4209" s="2">
        <v>34885.46</v>
      </c>
    </row>
    <row r="4210" spans="1:2" x14ac:dyDescent="0.25">
      <c r="A4210" s="1">
        <v>44584</v>
      </c>
      <c r="B4210" s="2">
        <v>35518.32</v>
      </c>
    </row>
    <row r="4211" spans="1:2" x14ac:dyDescent="0.25">
      <c r="A4211" s="1">
        <v>44585</v>
      </c>
      <c r="B4211" s="2">
        <v>36382.17</v>
      </c>
    </row>
    <row r="4212" spans="1:2" x14ac:dyDescent="0.25">
      <c r="A4212" s="1">
        <v>44586</v>
      </c>
      <c r="B4212" s="2">
        <v>36796.39</v>
      </c>
    </row>
    <row r="4213" spans="1:2" x14ac:dyDescent="0.25">
      <c r="A4213" s="1">
        <v>44587</v>
      </c>
      <c r="B4213" s="2">
        <v>36535.42</v>
      </c>
    </row>
    <row r="4214" spans="1:2" x14ac:dyDescent="0.25">
      <c r="A4214" s="1">
        <v>44588</v>
      </c>
      <c r="B4214" s="2">
        <v>36727.230000000003</v>
      </c>
    </row>
    <row r="4215" spans="1:2" x14ac:dyDescent="0.25">
      <c r="A4215" s="1">
        <v>44589</v>
      </c>
      <c r="B4215" s="2">
        <v>37667.11</v>
      </c>
    </row>
    <row r="4216" spans="1:2" x14ac:dyDescent="0.25">
      <c r="A4216" s="1">
        <v>44590</v>
      </c>
      <c r="B4216" s="2">
        <v>38154.67</v>
      </c>
    </row>
    <row r="4217" spans="1:2" x14ac:dyDescent="0.25">
      <c r="A4217" s="1">
        <v>44591</v>
      </c>
      <c r="B4217" s="2">
        <v>37800.89</v>
      </c>
    </row>
    <row r="4218" spans="1:2" x14ac:dyDescent="0.25">
      <c r="A4218" s="1">
        <v>44592</v>
      </c>
      <c r="B4218" s="2">
        <v>38431.67</v>
      </c>
    </row>
    <row r="4219" spans="1:2" x14ac:dyDescent="0.25">
      <c r="A4219" s="1">
        <v>44593</v>
      </c>
      <c r="B4219" s="2">
        <v>38717.660000000003</v>
      </c>
    </row>
    <row r="4220" spans="1:2" x14ac:dyDescent="0.25">
      <c r="A4220" s="1">
        <v>44594</v>
      </c>
      <c r="B4220" s="2">
        <v>37036.9</v>
      </c>
    </row>
    <row r="4221" spans="1:2" x14ac:dyDescent="0.25">
      <c r="A4221" s="1">
        <v>44595</v>
      </c>
      <c r="B4221" s="2">
        <v>36951.629999999997</v>
      </c>
    </row>
    <row r="4222" spans="1:2" x14ac:dyDescent="0.25">
      <c r="A4222" s="1">
        <v>44596</v>
      </c>
      <c r="B4222" s="2">
        <v>40674.239999999998</v>
      </c>
    </row>
    <row r="4223" spans="1:2" x14ac:dyDescent="0.25">
      <c r="A4223" s="1">
        <v>44597</v>
      </c>
      <c r="B4223" s="2">
        <v>41604.83</v>
      </c>
    </row>
    <row r="4224" spans="1:2" x14ac:dyDescent="0.25">
      <c r="A4224" s="1">
        <v>44598</v>
      </c>
      <c r="B4224" s="2">
        <v>41611.97</v>
      </c>
    </row>
    <row r="4225" spans="1:2" x14ac:dyDescent="0.25">
      <c r="A4225" s="1">
        <v>44599</v>
      </c>
      <c r="B4225" s="2">
        <v>44096.97</v>
      </c>
    </row>
    <row r="4226" spans="1:2" x14ac:dyDescent="0.25">
      <c r="A4226" s="1">
        <v>44600</v>
      </c>
      <c r="B4226" s="2">
        <v>44102.46</v>
      </c>
    </row>
    <row r="4227" spans="1:2" x14ac:dyDescent="0.25">
      <c r="A4227" s="1">
        <v>44601</v>
      </c>
      <c r="B4227" s="2">
        <v>44606.76</v>
      </c>
    </row>
    <row r="4228" spans="1:2" x14ac:dyDescent="0.25">
      <c r="A4228" s="1">
        <v>44602</v>
      </c>
      <c r="B4228" s="2">
        <v>43980.32</v>
      </c>
    </row>
    <row r="4229" spans="1:2" x14ac:dyDescent="0.25">
      <c r="A4229" s="1">
        <v>44603</v>
      </c>
      <c r="B4229" s="2">
        <v>42167.65</v>
      </c>
    </row>
    <row r="4230" spans="1:2" x14ac:dyDescent="0.25">
      <c r="A4230" s="1">
        <v>44604</v>
      </c>
      <c r="B4230" s="2">
        <v>42196.6</v>
      </c>
    </row>
    <row r="4231" spans="1:2" x14ac:dyDescent="0.25">
      <c r="A4231" s="1">
        <v>44605</v>
      </c>
      <c r="B4231" s="2">
        <v>42405.43</v>
      </c>
    </row>
    <row r="4232" spans="1:2" x14ac:dyDescent="0.25">
      <c r="A4232" s="1">
        <v>44606</v>
      </c>
      <c r="B4232" s="2">
        <v>42690.91</v>
      </c>
    </row>
    <row r="4233" spans="1:2" x14ac:dyDescent="0.25">
      <c r="A4233" s="1">
        <v>44607</v>
      </c>
      <c r="B4233" s="2">
        <v>44195.68</v>
      </c>
    </row>
    <row r="4234" spans="1:2" x14ac:dyDescent="0.25">
      <c r="A4234" s="1">
        <v>44608</v>
      </c>
      <c r="B4234" s="2">
        <v>44032.5</v>
      </c>
    </row>
    <row r="4235" spans="1:2" x14ac:dyDescent="0.25">
      <c r="A4235" s="1">
        <v>44609</v>
      </c>
      <c r="B4235" s="2">
        <v>40737.019999999997</v>
      </c>
    </row>
    <row r="4236" spans="1:2" x14ac:dyDescent="0.25">
      <c r="A4236" s="1">
        <v>44610</v>
      </c>
      <c r="B4236" s="2">
        <v>39964.42</v>
      </c>
    </row>
    <row r="4237" spans="1:2" x14ac:dyDescent="0.25">
      <c r="A4237" s="1">
        <v>44611</v>
      </c>
      <c r="B4237" s="2">
        <v>40035.4</v>
      </c>
    </row>
    <row r="4238" spans="1:2" x14ac:dyDescent="0.25">
      <c r="A4238" s="1">
        <v>44612</v>
      </c>
      <c r="B4238" s="2">
        <v>38838.25</v>
      </c>
    </row>
    <row r="4239" spans="1:2" x14ac:dyDescent="0.25">
      <c r="A4239" s="1">
        <v>44613</v>
      </c>
      <c r="B4239" s="2">
        <v>37562.07</v>
      </c>
    </row>
    <row r="4240" spans="1:2" x14ac:dyDescent="0.25">
      <c r="A4240" s="1">
        <v>44614</v>
      </c>
      <c r="B4240" s="2">
        <v>37936.29</v>
      </c>
    </row>
    <row r="4241" spans="1:2" x14ac:dyDescent="0.25">
      <c r="A4241" s="1">
        <v>44615</v>
      </c>
      <c r="B4241" s="2">
        <v>37670.82</v>
      </c>
    </row>
    <row r="4242" spans="1:2" x14ac:dyDescent="0.25">
      <c r="A4242" s="1">
        <v>44616</v>
      </c>
      <c r="B4242" s="2">
        <v>37885.21</v>
      </c>
    </row>
    <row r="4243" spans="1:2" x14ac:dyDescent="0.25">
      <c r="A4243" s="1">
        <v>44617</v>
      </c>
      <c r="B4243" s="2">
        <v>39454.36</v>
      </c>
    </row>
    <row r="4244" spans="1:2" x14ac:dyDescent="0.25">
      <c r="A4244" s="1">
        <v>44618</v>
      </c>
      <c r="B4244" s="2">
        <v>39160.85</v>
      </c>
    </row>
    <row r="4245" spans="1:2" x14ac:dyDescent="0.25">
      <c r="A4245" s="1">
        <v>44619</v>
      </c>
      <c r="B4245" s="2">
        <v>37825.79</v>
      </c>
    </row>
    <row r="4246" spans="1:2" x14ac:dyDescent="0.25">
      <c r="A4246" s="1">
        <v>44620</v>
      </c>
      <c r="B4246" s="2">
        <v>42965.94</v>
      </c>
    </row>
    <row r="4247" spans="1:2" x14ac:dyDescent="0.25">
      <c r="A4247" s="1">
        <v>44621</v>
      </c>
      <c r="B4247" s="2">
        <v>44168.92</v>
      </c>
    </row>
    <row r="4248" spans="1:2" x14ac:dyDescent="0.25">
      <c r="A4248" s="1">
        <v>44622</v>
      </c>
      <c r="B4248" s="2">
        <v>44076.21</v>
      </c>
    </row>
    <row r="4249" spans="1:2" x14ac:dyDescent="0.25">
      <c r="A4249" s="1">
        <v>44623</v>
      </c>
      <c r="B4249" s="2">
        <v>42493.2</v>
      </c>
    </row>
    <row r="4250" spans="1:2" x14ac:dyDescent="0.25">
      <c r="A4250" s="1">
        <v>44624</v>
      </c>
      <c r="B4250" s="2">
        <v>39016.43</v>
      </c>
    </row>
    <row r="4251" spans="1:2" x14ac:dyDescent="0.25">
      <c r="A4251" s="1">
        <v>44625</v>
      </c>
      <c r="B4251" s="2">
        <v>39476.78</v>
      </c>
    </row>
    <row r="4252" spans="1:2" x14ac:dyDescent="0.25">
      <c r="A4252" s="1">
        <v>44626</v>
      </c>
      <c r="B4252" s="2">
        <v>38985.79</v>
      </c>
    </row>
    <row r="4253" spans="1:2" x14ac:dyDescent="0.25">
      <c r="A4253" s="1">
        <v>44627</v>
      </c>
      <c r="B4253" s="2">
        <v>38222.93</v>
      </c>
    </row>
    <row r="4254" spans="1:2" x14ac:dyDescent="0.25">
      <c r="A4254" s="1">
        <v>44628</v>
      </c>
      <c r="B4254" s="2">
        <v>38560</v>
      </c>
    </row>
    <row r="4255" spans="1:2" x14ac:dyDescent="0.25">
      <c r="A4255" s="1">
        <v>44629</v>
      </c>
      <c r="B4255" s="2">
        <v>41900.449999999997</v>
      </c>
    </row>
    <row r="4256" spans="1:2" x14ac:dyDescent="0.25">
      <c r="A4256" s="1">
        <v>44630</v>
      </c>
      <c r="B4256" s="2">
        <v>39457.839999999997</v>
      </c>
    </row>
    <row r="4257" spans="1:2" x14ac:dyDescent="0.25">
      <c r="A4257" s="1">
        <v>44631</v>
      </c>
      <c r="B4257" s="2">
        <v>38924.47</v>
      </c>
    </row>
    <row r="4258" spans="1:2" x14ac:dyDescent="0.25">
      <c r="A4258" s="1">
        <v>44632</v>
      </c>
      <c r="B4258" s="2">
        <v>39105.89</v>
      </c>
    </row>
    <row r="4259" spans="1:2" x14ac:dyDescent="0.25">
      <c r="A4259" s="1">
        <v>44633</v>
      </c>
      <c r="B4259" s="2">
        <v>37750.36</v>
      </c>
    </row>
    <row r="4260" spans="1:2" x14ac:dyDescent="0.25">
      <c r="A4260" s="1">
        <v>44634</v>
      </c>
      <c r="B4260" s="2">
        <v>39331.61</v>
      </c>
    </row>
    <row r="4261" spans="1:2" x14ac:dyDescent="0.25">
      <c r="A4261" s="1">
        <v>44635</v>
      </c>
      <c r="B4261" s="2">
        <v>39481.83</v>
      </c>
    </row>
    <row r="4262" spans="1:2" x14ac:dyDescent="0.25">
      <c r="A4262" s="1">
        <v>44636</v>
      </c>
      <c r="B4262" s="2">
        <v>40895.26</v>
      </c>
    </row>
    <row r="4263" spans="1:2" x14ac:dyDescent="0.25">
      <c r="A4263" s="1">
        <v>44637</v>
      </c>
      <c r="B4263" s="2">
        <v>41008.32</v>
      </c>
    </row>
    <row r="4264" spans="1:2" x14ac:dyDescent="0.25">
      <c r="A4264" s="1">
        <v>44638</v>
      </c>
      <c r="B4264" s="2">
        <v>41707.99</v>
      </c>
    </row>
    <row r="4265" spans="1:2" x14ac:dyDescent="0.25">
      <c r="A4265" s="1">
        <v>44639</v>
      </c>
      <c r="B4265" s="2">
        <v>41971.3</v>
      </c>
    </row>
    <row r="4266" spans="1:2" x14ac:dyDescent="0.25">
      <c r="A4266" s="1">
        <v>44640</v>
      </c>
      <c r="B4266" s="2">
        <v>41428.879999999997</v>
      </c>
    </row>
    <row r="4267" spans="1:2" x14ac:dyDescent="0.25">
      <c r="A4267" s="1">
        <v>44641</v>
      </c>
      <c r="B4267" s="2">
        <v>41136.46</v>
      </c>
    </row>
    <row r="4268" spans="1:2" x14ac:dyDescent="0.25">
      <c r="A4268" s="1">
        <v>44642</v>
      </c>
      <c r="B4268" s="2">
        <v>42550</v>
      </c>
    </row>
    <row r="4269" spans="1:2" x14ac:dyDescent="0.25">
      <c r="A4269" s="1">
        <v>44643</v>
      </c>
      <c r="B4269" s="2">
        <v>42509.91</v>
      </c>
    </row>
    <row r="4270" spans="1:2" x14ac:dyDescent="0.25">
      <c r="A4270" s="1">
        <v>44644</v>
      </c>
      <c r="B4270" s="2">
        <v>43969.42</v>
      </c>
    </row>
    <row r="4271" spans="1:2" x14ac:dyDescent="0.25">
      <c r="A4271" s="1">
        <v>44645</v>
      </c>
      <c r="B4271" s="2">
        <v>44321.64</v>
      </c>
    </row>
    <row r="4272" spans="1:2" x14ac:dyDescent="0.25">
      <c r="A4272" s="1">
        <v>44646</v>
      </c>
      <c r="B4272" s="2">
        <v>44381.89</v>
      </c>
    </row>
    <row r="4273" spans="1:2" x14ac:dyDescent="0.25">
      <c r="A4273" s="1">
        <v>44647</v>
      </c>
      <c r="B4273" s="2">
        <v>46562.57</v>
      </c>
    </row>
    <row r="4274" spans="1:2" x14ac:dyDescent="0.25">
      <c r="A4274" s="1">
        <v>44648</v>
      </c>
      <c r="B4274" s="2">
        <v>47633.04</v>
      </c>
    </row>
    <row r="4275" spans="1:2" x14ac:dyDescent="0.25">
      <c r="A4275" s="1">
        <v>44649</v>
      </c>
      <c r="B4275" s="2">
        <v>47295.35</v>
      </c>
    </row>
    <row r="4276" spans="1:2" x14ac:dyDescent="0.25">
      <c r="A4276" s="1">
        <v>44650</v>
      </c>
      <c r="B4276" s="2">
        <v>47001.599999999999</v>
      </c>
    </row>
    <row r="4277" spans="1:2" x14ac:dyDescent="0.25">
      <c r="A4277" s="1">
        <v>44651</v>
      </c>
      <c r="B4277" s="2">
        <v>45766.34</v>
      </c>
    </row>
    <row r="4278" spans="1:2" x14ac:dyDescent="0.25">
      <c r="A4278" s="1">
        <v>44652</v>
      </c>
      <c r="B4278" s="2">
        <v>46323.59</v>
      </c>
    </row>
    <row r="4279" spans="1:2" x14ac:dyDescent="0.25">
      <c r="A4279" s="1">
        <v>44653</v>
      </c>
      <c r="B4279" s="2">
        <v>46249.5</v>
      </c>
    </row>
    <row r="4280" spans="1:2" x14ac:dyDescent="0.25">
      <c r="A4280" s="1">
        <v>44654</v>
      </c>
      <c r="B4280" s="2">
        <v>46853.01</v>
      </c>
    </row>
    <row r="4281" spans="1:2" x14ac:dyDescent="0.25">
      <c r="A4281" s="1">
        <v>44655</v>
      </c>
      <c r="B4281" s="2">
        <v>46458.36</v>
      </c>
    </row>
    <row r="4282" spans="1:2" x14ac:dyDescent="0.25">
      <c r="A4282" s="1">
        <v>44656</v>
      </c>
      <c r="B4282" s="2">
        <v>45958.15</v>
      </c>
    </row>
    <row r="4283" spans="1:2" x14ac:dyDescent="0.25">
      <c r="A4283" s="1">
        <v>44657</v>
      </c>
      <c r="B4283" s="2">
        <v>43845.81</v>
      </c>
    </row>
    <row r="4284" spans="1:2" x14ac:dyDescent="0.25">
      <c r="A4284" s="1">
        <v>44658</v>
      </c>
      <c r="B4284" s="2">
        <v>43524.41</v>
      </c>
    </row>
    <row r="4285" spans="1:2" x14ac:dyDescent="0.25">
      <c r="A4285" s="1">
        <v>44659</v>
      </c>
      <c r="B4285" s="2">
        <v>42580.38</v>
      </c>
    </row>
    <row r="4286" spans="1:2" x14ac:dyDescent="0.25">
      <c r="A4286" s="1">
        <v>44660</v>
      </c>
      <c r="B4286" s="2">
        <v>42570.84</v>
      </c>
    </row>
    <row r="4287" spans="1:2" x14ac:dyDescent="0.25">
      <c r="A4287" s="1">
        <v>44661</v>
      </c>
      <c r="B4287" s="2">
        <v>42678.19</v>
      </c>
    </row>
    <row r="4288" spans="1:2" x14ac:dyDescent="0.25">
      <c r="A4288" s="1">
        <v>44662</v>
      </c>
      <c r="B4288" s="2">
        <v>39400.620000000003</v>
      </c>
    </row>
    <row r="4289" spans="1:2" x14ac:dyDescent="0.25">
      <c r="A4289" s="1">
        <v>44663</v>
      </c>
      <c r="B4289" s="2">
        <v>39701.730000000003</v>
      </c>
    </row>
    <row r="4290" spans="1:2" x14ac:dyDescent="0.25">
      <c r="A4290" s="1">
        <v>44664</v>
      </c>
      <c r="B4290" s="2">
        <v>41232.089999999997</v>
      </c>
    </row>
    <row r="4291" spans="1:2" x14ac:dyDescent="0.25">
      <c r="A4291" s="1">
        <v>44665</v>
      </c>
      <c r="B4291" s="2">
        <v>39973.99</v>
      </c>
    </row>
    <row r="4292" spans="1:2" x14ac:dyDescent="0.25">
      <c r="A4292" s="1">
        <v>44666</v>
      </c>
      <c r="B4292" s="2">
        <v>40434.080000000002</v>
      </c>
    </row>
    <row r="4293" spans="1:2" x14ac:dyDescent="0.25">
      <c r="A4293" s="1">
        <v>44667</v>
      </c>
      <c r="B4293" s="2">
        <v>40490.080000000002</v>
      </c>
    </row>
    <row r="4294" spans="1:2" x14ac:dyDescent="0.25">
      <c r="A4294" s="1">
        <v>44668</v>
      </c>
      <c r="B4294" s="2">
        <v>40216.18</v>
      </c>
    </row>
    <row r="4295" spans="1:2" x14ac:dyDescent="0.25">
      <c r="A4295" s="1">
        <v>44669</v>
      </c>
      <c r="B4295" s="2">
        <v>40813.53</v>
      </c>
    </row>
    <row r="4296" spans="1:2" x14ac:dyDescent="0.25">
      <c r="A4296" s="1">
        <v>44670</v>
      </c>
      <c r="B4296" s="2">
        <v>41321.339999999997</v>
      </c>
    </row>
    <row r="4297" spans="1:2" x14ac:dyDescent="0.25">
      <c r="A4297" s="1">
        <v>44671</v>
      </c>
      <c r="B4297" s="2">
        <v>41504.75</v>
      </c>
    </row>
    <row r="4298" spans="1:2" x14ac:dyDescent="0.25">
      <c r="A4298" s="1">
        <v>44672</v>
      </c>
      <c r="B4298" s="2">
        <v>40730.54</v>
      </c>
    </row>
    <row r="4299" spans="1:2" x14ac:dyDescent="0.25">
      <c r="A4299" s="1">
        <v>44673</v>
      </c>
      <c r="B4299" s="2">
        <v>39619.18</v>
      </c>
    </row>
    <row r="4300" spans="1:2" x14ac:dyDescent="0.25">
      <c r="A4300" s="1">
        <v>44674</v>
      </c>
      <c r="B4300" s="2">
        <v>39902.99</v>
      </c>
    </row>
    <row r="4301" spans="1:2" x14ac:dyDescent="0.25">
      <c r="A4301" s="1">
        <v>44675</v>
      </c>
      <c r="B4301" s="2">
        <v>39641.31</v>
      </c>
    </row>
    <row r="4302" spans="1:2" x14ac:dyDescent="0.25">
      <c r="A4302" s="1">
        <v>44676</v>
      </c>
      <c r="B4302" s="2">
        <v>40235.629999999997</v>
      </c>
    </row>
    <row r="4303" spans="1:2" x14ac:dyDescent="0.25">
      <c r="A4303" s="1">
        <v>44677</v>
      </c>
      <c r="B4303" s="2">
        <v>38333.86</v>
      </c>
    </row>
    <row r="4304" spans="1:2" x14ac:dyDescent="0.25">
      <c r="A4304" s="1">
        <v>44678</v>
      </c>
      <c r="B4304" s="2">
        <v>39225.89</v>
      </c>
    </row>
    <row r="4305" spans="1:2" x14ac:dyDescent="0.25">
      <c r="A4305" s="1">
        <v>44679</v>
      </c>
      <c r="B4305" s="2">
        <v>39848.71</v>
      </c>
    </row>
    <row r="4306" spans="1:2" x14ac:dyDescent="0.25">
      <c r="A4306" s="1">
        <v>44680</v>
      </c>
      <c r="B4306" s="2">
        <v>38564.01</v>
      </c>
    </row>
    <row r="4307" spans="1:2" x14ac:dyDescent="0.25">
      <c r="A4307" s="1">
        <v>44681</v>
      </c>
      <c r="B4307" s="2">
        <v>38301.14</v>
      </c>
    </row>
    <row r="4308" spans="1:2" x14ac:dyDescent="0.25">
      <c r="A4308" s="1">
        <v>44682</v>
      </c>
      <c r="B4308" s="2">
        <v>38342.629999999997</v>
      </c>
    </row>
    <row r="4309" spans="1:2" x14ac:dyDescent="0.25">
      <c r="A4309" s="1">
        <v>44683</v>
      </c>
      <c r="B4309" s="2">
        <v>38643.53</v>
      </c>
    </row>
    <row r="4310" spans="1:2" x14ac:dyDescent="0.25">
      <c r="A4310" s="1">
        <v>44684</v>
      </c>
      <c r="B4310" s="2">
        <v>37791.800000000003</v>
      </c>
    </row>
    <row r="4311" spans="1:2" x14ac:dyDescent="0.25">
      <c r="A4311" s="1">
        <v>44685</v>
      </c>
      <c r="B4311" s="2">
        <v>39741.07</v>
      </c>
    </row>
    <row r="4312" spans="1:2" x14ac:dyDescent="0.25">
      <c r="A4312" s="1">
        <v>44686</v>
      </c>
      <c r="B4312" s="2">
        <v>36451.279999999999</v>
      </c>
    </row>
    <row r="4313" spans="1:2" x14ac:dyDescent="0.25">
      <c r="A4313" s="1">
        <v>44687</v>
      </c>
      <c r="B4313" s="2">
        <v>35956.29</v>
      </c>
    </row>
    <row r="4314" spans="1:2" x14ac:dyDescent="0.25">
      <c r="A4314" s="1">
        <v>44688</v>
      </c>
      <c r="B4314" s="2">
        <v>35088.99</v>
      </c>
    </row>
    <row r="4315" spans="1:2" x14ac:dyDescent="0.25">
      <c r="A4315" s="1">
        <v>44689</v>
      </c>
      <c r="B4315" s="2">
        <v>34450.36</v>
      </c>
    </row>
    <row r="4316" spans="1:2" x14ac:dyDescent="0.25">
      <c r="A4316" s="1">
        <v>44690</v>
      </c>
      <c r="B4316" s="2">
        <v>30800.7</v>
      </c>
    </row>
    <row r="4317" spans="1:2" x14ac:dyDescent="0.25">
      <c r="A4317" s="1">
        <v>44691</v>
      </c>
      <c r="B4317" s="2">
        <v>30286.12</v>
      </c>
    </row>
    <row r="4318" spans="1:2" x14ac:dyDescent="0.25">
      <c r="A4318" s="1">
        <v>44692</v>
      </c>
      <c r="B4318" s="2">
        <v>28893.19</v>
      </c>
    </row>
    <row r="4319" spans="1:2" x14ac:dyDescent="0.25">
      <c r="A4319" s="1">
        <v>44693</v>
      </c>
      <c r="B4319" s="2">
        <v>28368.39</v>
      </c>
    </row>
    <row r="4320" spans="1:2" x14ac:dyDescent="0.25">
      <c r="A4320" s="1">
        <v>44694</v>
      </c>
      <c r="B4320" s="2">
        <v>29995.57</v>
      </c>
    </row>
    <row r="4321" spans="1:2" x14ac:dyDescent="0.25">
      <c r="A4321" s="1">
        <v>44695</v>
      </c>
      <c r="B4321" s="2">
        <v>29661.39</v>
      </c>
    </row>
    <row r="4322" spans="1:2" x14ac:dyDescent="0.25">
      <c r="A4322" s="1">
        <v>44696</v>
      </c>
      <c r="B4322" s="2">
        <v>31029.62</v>
      </c>
    </row>
    <row r="4323" spans="1:2" x14ac:dyDescent="0.25">
      <c r="A4323" s="1">
        <v>44697</v>
      </c>
      <c r="B4323" s="2">
        <v>30135.19</v>
      </c>
    </row>
    <row r="4324" spans="1:2" x14ac:dyDescent="0.25">
      <c r="A4324" s="1">
        <v>44698</v>
      </c>
      <c r="B4324" s="2">
        <v>30512.09</v>
      </c>
    </row>
    <row r="4325" spans="1:2" x14ac:dyDescent="0.25">
      <c r="A4325" s="1">
        <v>44699</v>
      </c>
      <c r="B4325" s="2">
        <v>29152.05</v>
      </c>
    </row>
    <row r="4326" spans="1:2" x14ac:dyDescent="0.25">
      <c r="A4326" s="1">
        <v>44700</v>
      </c>
      <c r="B4326" s="2">
        <v>30245.95</v>
      </c>
    </row>
    <row r="4327" spans="1:2" x14ac:dyDescent="0.25">
      <c r="A4327" s="1">
        <v>44701</v>
      </c>
      <c r="B4327" s="2">
        <v>29148.57</v>
      </c>
    </row>
    <row r="4328" spans="1:2" x14ac:dyDescent="0.25">
      <c r="A4328" s="1">
        <v>44702</v>
      </c>
      <c r="B4328" s="2">
        <v>29314.400000000001</v>
      </c>
    </row>
    <row r="4329" spans="1:2" x14ac:dyDescent="0.25">
      <c r="A4329" s="1">
        <v>44703</v>
      </c>
      <c r="B4329" s="2">
        <v>29981.68</v>
      </c>
    </row>
    <row r="4330" spans="1:2" x14ac:dyDescent="0.25">
      <c r="A4330" s="1">
        <v>44704</v>
      </c>
      <c r="B4330" s="2">
        <v>29311.11</v>
      </c>
    </row>
    <row r="4331" spans="1:2" x14ac:dyDescent="0.25">
      <c r="A4331" s="1">
        <v>44705</v>
      </c>
      <c r="B4331" s="2">
        <v>29548.3</v>
      </c>
    </row>
    <row r="4332" spans="1:2" x14ac:dyDescent="0.25">
      <c r="A4332" s="1">
        <v>44706</v>
      </c>
      <c r="B4332" s="2">
        <v>29789.19</v>
      </c>
    </row>
    <row r="4333" spans="1:2" x14ac:dyDescent="0.25">
      <c r="A4333" s="1">
        <v>44707</v>
      </c>
      <c r="B4333" s="2">
        <v>29546.38</v>
      </c>
    </row>
    <row r="4334" spans="1:2" x14ac:dyDescent="0.25">
      <c r="A4334" s="1">
        <v>44708</v>
      </c>
      <c r="B4334" s="2">
        <v>28690.59</v>
      </c>
    </row>
    <row r="4335" spans="1:2" x14ac:dyDescent="0.25">
      <c r="A4335" s="1">
        <v>44709</v>
      </c>
      <c r="B4335" s="2">
        <v>28983.51</v>
      </c>
    </row>
    <row r="4336" spans="1:2" x14ac:dyDescent="0.25">
      <c r="A4336" s="1">
        <v>44710</v>
      </c>
      <c r="B4336" s="2">
        <v>29203.48</v>
      </c>
    </row>
    <row r="4337" spans="1:2" x14ac:dyDescent="0.25">
      <c r="A4337" s="1">
        <v>44711</v>
      </c>
      <c r="B4337" s="2">
        <v>31780.48</v>
      </c>
    </row>
    <row r="4338" spans="1:2" x14ac:dyDescent="0.25">
      <c r="A4338" s="1">
        <v>44712</v>
      </c>
      <c r="B4338" s="2">
        <v>31682.33</v>
      </c>
    </row>
    <row r="4339" spans="1:2" x14ac:dyDescent="0.25">
      <c r="A4339" s="1">
        <v>44713</v>
      </c>
      <c r="B4339" s="2">
        <v>29564.09</v>
      </c>
    </row>
    <row r="4340" spans="1:2" x14ac:dyDescent="0.25">
      <c r="A4340" s="1">
        <v>44714</v>
      </c>
      <c r="B4340" s="2">
        <v>30340.05</v>
      </c>
    </row>
    <row r="4341" spans="1:2" x14ac:dyDescent="0.25">
      <c r="A4341" s="1">
        <v>44715</v>
      </c>
      <c r="B4341" s="2">
        <v>29786.17</v>
      </c>
    </row>
    <row r="4342" spans="1:2" x14ac:dyDescent="0.25">
      <c r="A4342" s="1">
        <v>44716</v>
      </c>
      <c r="B4342" s="2">
        <v>29823.65</v>
      </c>
    </row>
    <row r="4343" spans="1:2" x14ac:dyDescent="0.25">
      <c r="A4343" s="1">
        <v>44717</v>
      </c>
      <c r="B4343" s="2">
        <v>29937.06</v>
      </c>
    </row>
    <row r="4344" spans="1:2" x14ac:dyDescent="0.25">
      <c r="A4344" s="1">
        <v>44718</v>
      </c>
      <c r="B4344" s="2">
        <v>31462.1</v>
      </c>
    </row>
    <row r="4345" spans="1:2" x14ac:dyDescent="0.25">
      <c r="A4345" s="1">
        <v>44719</v>
      </c>
      <c r="B4345" s="2">
        <v>31383.37</v>
      </c>
    </row>
    <row r="4346" spans="1:2" x14ac:dyDescent="0.25">
      <c r="A4346" s="1">
        <v>44720</v>
      </c>
      <c r="B4346" s="2">
        <v>30404.47</v>
      </c>
    </row>
    <row r="4347" spans="1:2" x14ac:dyDescent="0.25">
      <c r="A4347" s="1">
        <v>44721</v>
      </c>
      <c r="B4347" s="2">
        <v>30113.99</v>
      </c>
    </row>
    <row r="4348" spans="1:2" x14ac:dyDescent="0.25">
      <c r="A4348" s="1">
        <v>44722</v>
      </c>
      <c r="B4348" s="2">
        <v>29162.63</v>
      </c>
    </row>
    <row r="4349" spans="1:2" x14ac:dyDescent="0.25">
      <c r="A4349" s="1">
        <v>44723</v>
      </c>
      <c r="B4349" s="2">
        <v>28528.78</v>
      </c>
    </row>
    <row r="4350" spans="1:2" x14ac:dyDescent="0.25">
      <c r="A4350" s="1">
        <v>44724</v>
      </c>
      <c r="B4350" s="2">
        <v>27335.68</v>
      </c>
    </row>
    <row r="4351" spans="1:2" x14ac:dyDescent="0.25">
      <c r="A4351" s="1">
        <v>44725</v>
      </c>
      <c r="B4351" s="2">
        <v>23031.69</v>
      </c>
    </row>
    <row r="4352" spans="1:2" x14ac:dyDescent="0.25">
      <c r="A4352" s="1">
        <v>44726</v>
      </c>
      <c r="B4352" s="2">
        <v>21463.24</v>
      </c>
    </row>
    <row r="4353" spans="1:2" x14ac:dyDescent="0.25">
      <c r="A4353" s="1">
        <v>44727</v>
      </c>
      <c r="B4353" s="2">
        <v>22157.83</v>
      </c>
    </row>
    <row r="4354" spans="1:2" x14ac:dyDescent="0.25">
      <c r="A4354" s="1">
        <v>44728</v>
      </c>
      <c r="B4354" s="2">
        <v>20985.89</v>
      </c>
    </row>
    <row r="4355" spans="1:2" x14ac:dyDescent="0.25">
      <c r="A4355" s="1">
        <v>44729</v>
      </c>
      <c r="B4355" s="2">
        <v>20533.07</v>
      </c>
    </row>
    <row r="4356" spans="1:2" x14ac:dyDescent="0.25">
      <c r="A4356" s="1">
        <v>44730</v>
      </c>
      <c r="B4356" s="2">
        <v>18494.650000000001</v>
      </c>
    </row>
    <row r="4357" spans="1:2" x14ac:dyDescent="0.25">
      <c r="A4357" s="1">
        <v>44731</v>
      </c>
      <c r="B4357" s="2">
        <v>20369.12</v>
      </c>
    </row>
    <row r="4358" spans="1:2" x14ac:dyDescent="0.25">
      <c r="A4358" s="1">
        <v>44732</v>
      </c>
      <c r="B4358" s="2">
        <v>20395.990000000002</v>
      </c>
    </row>
    <row r="4359" spans="1:2" x14ac:dyDescent="0.25">
      <c r="A4359" s="1">
        <v>44733</v>
      </c>
      <c r="B4359" s="2">
        <v>20950.45</v>
      </c>
    </row>
    <row r="4360" spans="1:2" x14ac:dyDescent="0.25">
      <c r="A4360" s="1">
        <v>44734</v>
      </c>
      <c r="B4360" s="2">
        <v>19985.28</v>
      </c>
    </row>
    <row r="4361" spans="1:2" x14ac:dyDescent="0.25">
      <c r="A4361" s="1">
        <v>44735</v>
      </c>
      <c r="B4361" s="2">
        <v>20667.060000000001</v>
      </c>
    </row>
    <row r="4362" spans="1:2" x14ac:dyDescent="0.25">
      <c r="A4362" s="1">
        <v>44736</v>
      </c>
      <c r="B4362" s="2">
        <v>21295.54</v>
      </c>
    </row>
    <row r="4363" spans="1:2" x14ac:dyDescent="0.25">
      <c r="A4363" s="1">
        <v>44737</v>
      </c>
      <c r="B4363" s="2">
        <v>21495.68</v>
      </c>
    </row>
    <row r="4364" spans="1:2" x14ac:dyDescent="0.25">
      <c r="A4364" s="1">
        <v>44738</v>
      </c>
      <c r="B4364" s="2">
        <v>21368.59</v>
      </c>
    </row>
    <row r="4365" spans="1:2" x14ac:dyDescent="0.25">
      <c r="A4365" s="1">
        <v>44739</v>
      </c>
      <c r="B4365" s="2">
        <v>20784.580000000002</v>
      </c>
    </row>
    <row r="4366" spans="1:2" x14ac:dyDescent="0.25">
      <c r="A4366" s="1">
        <v>44740</v>
      </c>
      <c r="B4366" s="2">
        <v>20368.150000000001</v>
      </c>
    </row>
    <row r="4367" spans="1:2" x14ac:dyDescent="0.25">
      <c r="A4367" s="1">
        <v>44741</v>
      </c>
      <c r="B4367" s="2">
        <v>20270.78</v>
      </c>
    </row>
    <row r="4368" spans="1:2" x14ac:dyDescent="0.25">
      <c r="A4368" s="1">
        <v>44742</v>
      </c>
      <c r="B4368" s="2">
        <v>18797.22</v>
      </c>
    </row>
    <row r="4369" spans="1:2" x14ac:dyDescent="0.25">
      <c r="A4369" s="1">
        <v>44743</v>
      </c>
      <c r="B4369" s="2">
        <v>19375.68</v>
      </c>
    </row>
    <row r="4370" spans="1:2" x14ac:dyDescent="0.25">
      <c r="A4370" s="1">
        <v>44744</v>
      </c>
      <c r="B4370" s="2">
        <v>19332.02</v>
      </c>
    </row>
    <row r="4371" spans="1:2" x14ac:dyDescent="0.25">
      <c r="A4371" s="1">
        <v>44745</v>
      </c>
      <c r="B4371" s="2">
        <v>19279.71</v>
      </c>
    </row>
    <row r="4372" spans="1:2" x14ac:dyDescent="0.25">
      <c r="A4372" s="1">
        <v>44746</v>
      </c>
      <c r="B4372" s="2">
        <v>19934.810000000001</v>
      </c>
    </row>
    <row r="4373" spans="1:2" x14ac:dyDescent="0.25">
      <c r="A4373" s="1">
        <v>44747</v>
      </c>
      <c r="B4373" s="2">
        <v>20350.7</v>
      </c>
    </row>
    <row r="4374" spans="1:2" x14ac:dyDescent="0.25">
      <c r="A4374" s="1">
        <v>44748</v>
      </c>
      <c r="B4374" s="2">
        <v>20332.509999999998</v>
      </c>
    </row>
    <row r="4375" spans="1:2" x14ac:dyDescent="0.25">
      <c r="A4375" s="1">
        <v>44749</v>
      </c>
      <c r="B4375" s="2">
        <v>21654.400000000001</v>
      </c>
    </row>
    <row r="4376" spans="1:2" x14ac:dyDescent="0.25">
      <c r="A4376" s="1">
        <v>44750</v>
      </c>
      <c r="B4376" s="2">
        <v>21706.84</v>
      </c>
    </row>
    <row r="4377" spans="1:2" x14ac:dyDescent="0.25">
      <c r="A4377" s="1">
        <v>44751</v>
      </c>
      <c r="B4377" s="2">
        <v>21695.82</v>
      </c>
    </row>
    <row r="4378" spans="1:2" x14ac:dyDescent="0.25">
      <c r="A4378" s="1">
        <v>44752</v>
      </c>
      <c r="B4378" s="2">
        <v>21022.87</v>
      </c>
    </row>
    <row r="4379" spans="1:2" x14ac:dyDescent="0.25">
      <c r="A4379" s="1">
        <v>44753</v>
      </c>
      <c r="B4379" s="2">
        <v>20224.12</v>
      </c>
    </row>
    <row r="4380" spans="1:2" x14ac:dyDescent="0.25">
      <c r="A4380" s="1">
        <v>44754</v>
      </c>
      <c r="B4380" s="2">
        <v>19328.689999999999</v>
      </c>
    </row>
    <row r="4381" spans="1:2" x14ac:dyDescent="0.25">
      <c r="A4381" s="1">
        <v>44755</v>
      </c>
      <c r="B4381" s="2">
        <v>19908.88</v>
      </c>
    </row>
    <row r="4382" spans="1:2" x14ac:dyDescent="0.25">
      <c r="A4382" s="1">
        <v>44756</v>
      </c>
      <c r="B4382" s="2">
        <v>20468.05</v>
      </c>
    </row>
    <row r="4383" spans="1:2" x14ac:dyDescent="0.25">
      <c r="A4383" s="1">
        <v>44757</v>
      </c>
      <c r="B4383" s="2">
        <v>20960.89</v>
      </c>
    </row>
    <row r="4384" spans="1:2" x14ac:dyDescent="0.25">
      <c r="A4384" s="1">
        <v>44758</v>
      </c>
      <c r="B4384" s="2">
        <v>21190.78</v>
      </c>
    </row>
    <row r="4385" spans="1:2" x14ac:dyDescent="0.25">
      <c r="A4385" s="1">
        <v>44759</v>
      </c>
      <c r="B4385" s="2">
        <v>21016.7</v>
      </c>
    </row>
    <row r="4386" spans="1:2" x14ac:dyDescent="0.25">
      <c r="A4386" s="1">
        <v>44760</v>
      </c>
      <c r="B4386" s="2">
        <v>21653.39</v>
      </c>
    </row>
    <row r="4387" spans="1:2" x14ac:dyDescent="0.25">
      <c r="A4387" s="1">
        <v>44761</v>
      </c>
      <c r="B4387" s="2">
        <v>23656.48</v>
      </c>
    </row>
    <row r="4388" spans="1:2" x14ac:dyDescent="0.25">
      <c r="A4388" s="1">
        <v>44762</v>
      </c>
      <c r="B4388" s="2">
        <v>23608.53</v>
      </c>
    </row>
    <row r="4389" spans="1:2" x14ac:dyDescent="0.25">
      <c r="A4389" s="1">
        <v>44763</v>
      </c>
      <c r="B4389" s="2">
        <v>23212.42</v>
      </c>
    </row>
    <row r="4390" spans="1:2" x14ac:dyDescent="0.25">
      <c r="A4390" s="1">
        <v>44764</v>
      </c>
      <c r="B4390" s="2">
        <v>22739.13</v>
      </c>
    </row>
    <row r="4391" spans="1:2" x14ac:dyDescent="0.25">
      <c r="A4391" s="1">
        <v>44765</v>
      </c>
      <c r="B4391" s="2">
        <v>22249.040000000001</v>
      </c>
    </row>
    <row r="4392" spans="1:2" x14ac:dyDescent="0.25">
      <c r="A4392" s="1">
        <v>44766</v>
      </c>
      <c r="B4392" s="2">
        <v>22811.49</v>
      </c>
    </row>
    <row r="4393" spans="1:2" x14ac:dyDescent="0.25">
      <c r="A4393" s="1">
        <v>44767</v>
      </c>
      <c r="B4393" s="2">
        <v>22026.959999999999</v>
      </c>
    </row>
    <row r="4394" spans="1:2" x14ac:dyDescent="0.25">
      <c r="A4394" s="1">
        <v>44768</v>
      </c>
      <c r="B4394" s="2">
        <v>20944.96</v>
      </c>
    </row>
    <row r="4395" spans="1:2" x14ac:dyDescent="0.25">
      <c r="A4395" s="1">
        <v>44769</v>
      </c>
      <c r="B4395" s="2">
        <v>22680.95</v>
      </c>
    </row>
    <row r="4396" spans="1:2" x14ac:dyDescent="0.25">
      <c r="A4396" s="1">
        <v>44770</v>
      </c>
      <c r="B4396" s="2">
        <v>23931.75</v>
      </c>
    </row>
    <row r="4397" spans="1:2" x14ac:dyDescent="0.25">
      <c r="A4397" s="1">
        <v>44771</v>
      </c>
      <c r="B4397" s="2">
        <v>23828.87</v>
      </c>
    </row>
    <row r="4398" spans="1:2" x14ac:dyDescent="0.25">
      <c r="A4398" s="1">
        <v>44772</v>
      </c>
      <c r="B4398" s="2">
        <v>23868.85</v>
      </c>
    </row>
    <row r="4399" spans="1:2" x14ac:dyDescent="0.25">
      <c r="A4399" s="1">
        <v>44773</v>
      </c>
      <c r="B4399" s="2">
        <v>23595.85</v>
      </c>
    </row>
    <row r="4400" spans="1:2" x14ac:dyDescent="0.25">
      <c r="A4400" s="1">
        <v>44774</v>
      </c>
      <c r="B4400" s="2">
        <v>23027.45</v>
      </c>
    </row>
    <row r="4401" spans="1:2" x14ac:dyDescent="0.25">
      <c r="A4401" s="1">
        <v>44775</v>
      </c>
      <c r="B4401" s="2">
        <v>23097.65</v>
      </c>
    </row>
    <row r="4402" spans="1:2" x14ac:dyDescent="0.25">
      <c r="A4402" s="1">
        <v>44776</v>
      </c>
      <c r="B4402" s="2">
        <v>23274.31</v>
      </c>
    </row>
    <row r="4403" spans="1:2" x14ac:dyDescent="0.25">
      <c r="A4403" s="1">
        <v>44777</v>
      </c>
      <c r="B4403" s="2">
        <v>22496.04</v>
      </c>
    </row>
    <row r="4404" spans="1:2" x14ac:dyDescent="0.25">
      <c r="A4404" s="1">
        <v>44778</v>
      </c>
      <c r="B4404" s="2">
        <v>23111.39</v>
      </c>
    </row>
    <row r="4405" spans="1:2" x14ac:dyDescent="0.25">
      <c r="A4405" s="1">
        <v>44779</v>
      </c>
      <c r="B4405" s="2">
        <v>23183.94</v>
      </c>
    </row>
    <row r="4406" spans="1:2" x14ac:dyDescent="0.25">
      <c r="A4406" s="1">
        <v>44780</v>
      </c>
      <c r="B4406" s="2">
        <v>23315.4</v>
      </c>
    </row>
    <row r="4407" spans="1:2" x14ac:dyDescent="0.25">
      <c r="A4407" s="1">
        <v>44781</v>
      </c>
      <c r="B4407" s="2">
        <v>23852.22</v>
      </c>
    </row>
    <row r="4408" spans="1:2" x14ac:dyDescent="0.25">
      <c r="A4408" s="1">
        <v>44782</v>
      </c>
      <c r="B4408" s="2">
        <v>23195.85</v>
      </c>
    </row>
    <row r="4409" spans="1:2" x14ac:dyDescent="0.25">
      <c r="A4409" s="1">
        <v>44783</v>
      </c>
      <c r="B4409" s="2">
        <v>23966.22</v>
      </c>
    </row>
    <row r="4410" spans="1:2" x14ac:dyDescent="0.25">
      <c r="A4410" s="1">
        <v>44784</v>
      </c>
      <c r="B4410" s="2">
        <v>24195.31</v>
      </c>
    </row>
    <row r="4411" spans="1:2" x14ac:dyDescent="0.25">
      <c r="A4411" s="1">
        <v>44785</v>
      </c>
      <c r="B4411" s="2">
        <v>24125.53</v>
      </c>
    </row>
    <row r="4412" spans="1:2" x14ac:dyDescent="0.25">
      <c r="A4412" s="1">
        <v>44786</v>
      </c>
      <c r="B4412" s="2">
        <v>24508.51</v>
      </c>
    </row>
    <row r="4413" spans="1:2" x14ac:dyDescent="0.25">
      <c r="A4413" s="1">
        <v>44787</v>
      </c>
      <c r="B4413" s="2">
        <v>24352.35</v>
      </c>
    </row>
    <row r="4414" spans="1:2" x14ac:dyDescent="0.25">
      <c r="A4414" s="1">
        <v>44788</v>
      </c>
      <c r="B4414" s="2">
        <v>24031.01</v>
      </c>
    </row>
    <row r="4415" spans="1:2" x14ac:dyDescent="0.25">
      <c r="A4415" s="1">
        <v>44789</v>
      </c>
      <c r="B4415" s="2">
        <v>23950.75</v>
      </c>
    </row>
    <row r="4416" spans="1:2" x14ac:dyDescent="0.25">
      <c r="A4416" s="1">
        <v>44790</v>
      </c>
      <c r="B4416" s="2">
        <v>23332.880000000001</v>
      </c>
    </row>
    <row r="4417" spans="1:2" x14ac:dyDescent="0.25">
      <c r="A4417" s="1">
        <v>44791</v>
      </c>
      <c r="B4417" s="2">
        <v>23363.27</v>
      </c>
    </row>
    <row r="4418" spans="1:2" x14ac:dyDescent="0.25">
      <c r="A4418" s="1">
        <v>44792</v>
      </c>
      <c r="B4418" s="2">
        <v>21024.57</v>
      </c>
    </row>
    <row r="4419" spans="1:2" x14ac:dyDescent="0.25">
      <c r="A4419" s="1">
        <v>44793</v>
      </c>
      <c r="B4419" s="2">
        <v>21121.05</v>
      </c>
    </row>
    <row r="4420" spans="1:2" x14ac:dyDescent="0.25">
      <c r="A4420" s="1">
        <v>44794</v>
      </c>
      <c r="B4420" s="2">
        <v>21534.39</v>
      </c>
    </row>
    <row r="4421" spans="1:2" x14ac:dyDescent="0.25">
      <c r="A4421" s="1">
        <v>44795</v>
      </c>
      <c r="B4421" s="2">
        <v>21097.37</v>
      </c>
    </row>
    <row r="4422" spans="1:2" x14ac:dyDescent="0.25">
      <c r="A4422" s="1">
        <v>44796</v>
      </c>
      <c r="B4422" s="2">
        <v>21489.23</v>
      </c>
    </row>
    <row r="4423" spans="1:2" x14ac:dyDescent="0.25">
      <c r="A4423" s="1">
        <v>44797</v>
      </c>
      <c r="B4423" s="2">
        <v>21594.09</v>
      </c>
    </row>
    <row r="4424" spans="1:2" x14ac:dyDescent="0.25">
      <c r="A4424" s="1">
        <v>44798</v>
      </c>
      <c r="B4424" s="2">
        <v>21584.46</v>
      </c>
    </row>
    <row r="4425" spans="1:2" x14ac:dyDescent="0.25">
      <c r="A4425" s="1">
        <v>44799</v>
      </c>
      <c r="B4425" s="2">
        <v>20641.09</v>
      </c>
    </row>
    <row r="4426" spans="1:2" x14ac:dyDescent="0.25">
      <c r="A4426" s="1">
        <v>44800</v>
      </c>
      <c r="B4426" s="2">
        <v>19891.84</v>
      </c>
    </row>
    <row r="4427" spans="1:2" x14ac:dyDescent="0.25">
      <c r="A4427" s="1">
        <v>44801</v>
      </c>
      <c r="B4427" s="2">
        <v>19965.240000000002</v>
      </c>
    </row>
    <row r="4428" spans="1:2" x14ac:dyDescent="0.25">
      <c r="A4428" s="1">
        <v>44802</v>
      </c>
      <c r="B4428" s="2">
        <v>20205.89</v>
      </c>
    </row>
    <row r="4429" spans="1:2" x14ac:dyDescent="0.25">
      <c r="A4429" s="1">
        <v>44803</v>
      </c>
      <c r="B4429" s="2">
        <v>19882.11</v>
      </c>
    </row>
    <row r="4430" spans="1:2" x14ac:dyDescent="0.25">
      <c r="A4430" s="1">
        <v>44804</v>
      </c>
      <c r="B4430" s="2">
        <v>20281.98</v>
      </c>
    </row>
    <row r="4431" spans="1:2" x14ac:dyDescent="0.25">
      <c r="A4431" s="1">
        <v>44805</v>
      </c>
      <c r="B4431" s="2">
        <v>20083.7</v>
      </c>
    </row>
    <row r="4432" spans="1:2" x14ac:dyDescent="0.25">
      <c r="A4432" s="1">
        <v>44806</v>
      </c>
      <c r="B4432" s="2">
        <v>19978.97</v>
      </c>
    </row>
    <row r="4433" spans="1:2" x14ac:dyDescent="0.25">
      <c r="A4433" s="1">
        <v>44807</v>
      </c>
      <c r="B4433" s="2">
        <v>19751.75</v>
      </c>
    </row>
    <row r="4434" spans="1:2" x14ac:dyDescent="0.25">
      <c r="A4434" s="1">
        <v>44808</v>
      </c>
      <c r="B4434" s="2">
        <v>19857.22</v>
      </c>
    </row>
    <row r="4435" spans="1:2" x14ac:dyDescent="0.25">
      <c r="A4435" s="1">
        <v>44809</v>
      </c>
      <c r="B4435" s="2">
        <v>19752.39</v>
      </c>
    </row>
    <row r="4436" spans="1:2" x14ac:dyDescent="0.25">
      <c r="A4436" s="1">
        <v>44810</v>
      </c>
      <c r="B4436" s="2">
        <v>18979.919999999998</v>
      </c>
    </row>
    <row r="4437" spans="1:2" x14ac:dyDescent="0.25">
      <c r="A4437" s="1">
        <v>44811</v>
      </c>
      <c r="B4437" s="2">
        <v>19364.71</v>
      </c>
    </row>
    <row r="4438" spans="1:2" x14ac:dyDescent="0.25">
      <c r="A4438" s="1">
        <v>44812</v>
      </c>
      <c r="B4438" s="2">
        <v>19334.580000000002</v>
      </c>
    </row>
    <row r="4439" spans="1:2" x14ac:dyDescent="0.25">
      <c r="A4439" s="1">
        <v>44813</v>
      </c>
      <c r="B4439" s="2">
        <v>21257.79</v>
      </c>
    </row>
    <row r="4440" spans="1:2" x14ac:dyDescent="0.25">
      <c r="A4440" s="1">
        <v>44814</v>
      </c>
      <c r="B4440" s="2">
        <v>21606.77</v>
      </c>
    </row>
    <row r="4441" spans="1:2" x14ac:dyDescent="0.25">
      <c r="A4441" s="1">
        <v>44815</v>
      </c>
      <c r="B4441" s="2">
        <v>21515.02</v>
      </c>
    </row>
    <row r="4442" spans="1:2" x14ac:dyDescent="0.25">
      <c r="A4442" s="1">
        <v>44816</v>
      </c>
      <c r="B4442" s="2">
        <v>22341.3</v>
      </c>
    </row>
    <row r="4443" spans="1:2" x14ac:dyDescent="0.25">
      <c r="A4443" s="1">
        <v>44817</v>
      </c>
      <c r="B4443" s="2">
        <v>20133.2</v>
      </c>
    </row>
    <row r="4444" spans="1:2" x14ac:dyDescent="0.25">
      <c r="A4444" s="1">
        <v>44818</v>
      </c>
      <c r="B4444" s="2">
        <v>20206.75</v>
      </c>
    </row>
    <row r="4445" spans="1:2" x14ac:dyDescent="0.25">
      <c r="A4445" s="1">
        <v>44819</v>
      </c>
      <c r="B4445" s="2">
        <v>19828.37</v>
      </c>
    </row>
    <row r="4446" spans="1:2" x14ac:dyDescent="0.25">
      <c r="A4446" s="1">
        <v>44820</v>
      </c>
      <c r="B4446" s="2">
        <v>19744.419999999998</v>
      </c>
    </row>
    <row r="4447" spans="1:2" x14ac:dyDescent="0.25">
      <c r="A4447" s="1">
        <v>44821</v>
      </c>
      <c r="B4447" s="2">
        <v>20034.490000000002</v>
      </c>
    </row>
    <row r="4448" spans="1:2" x14ac:dyDescent="0.25">
      <c r="A4448" s="1">
        <v>44822</v>
      </c>
      <c r="B4448" s="2">
        <v>19463.509999999998</v>
      </c>
    </row>
    <row r="4449" spans="1:2" x14ac:dyDescent="0.25">
      <c r="A4449" s="1">
        <v>44823</v>
      </c>
      <c r="B4449" s="2">
        <v>19519.52</v>
      </c>
    </row>
    <row r="4450" spans="1:2" x14ac:dyDescent="0.25">
      <c r="A4450" s="1">
        <v>44824</v>
      </c>
      <c r="B4450" s="2">
        <v>18898.240000000002</v>
      </c>
    </row>
    <row r="4451" spans="1:2" x14ac:dyDescent="0.25">
      <c r="A4451" s="1">
        <v>44825</v>
      </c>
      <c r="B4451" s="2">
        <v>18468.2</v>
      </c>
    </row>
    <row r="4452" spans="1:2" x14ac:dyDescent="0.25">
      <c r="A4452" s="1">
        <v>44826</v>
      </c>
      <c r="B4452" s="2">
        <v>19173.59</v>
      </c>
    </row>
    <row r="4453" spans="1:2" x14ac:dyDescent="0.25">
      <c r="A4453" s="1">
        <v>44827</v>
      </c>
      <c r="B4453" s="2">
        <v>19008.810000000001</v>
      </c>
    </row>
    <row r="4454" spans="1:2" x14ac:dyDescent="0.25">
      <c r="A4454" s="1">
        <v>44828</v>
      </c>
      <c r="B4454" s="2">
        <v>18952.3</v>
      </c>
    </row>
    <row r="4455" spans="1:2" x14ac:dyDescent="0.25">
      <c r="A4455" s="1">
        <v>44829</v>
      </c>
      <c r="B4455" s="2">
        <v>18744.7</v>
      </c>
    </row>
    <row r="4456" spans="1:2" x14ac:dyDescent="0.25">
      <c r="A4456" s="1">
        <v>44830</v>
      </c>
      <c r="B4456" s="2">
        <v>19096.36</v>
      </c>
    </row>
    <row r="4457" spans="1:2" x14ac:dyDescent="0.25">
      <c r="A4457" s="1">
        <v>44831</v>
      </c>
      <c r="B4457" s="2">
        <v>18992.689999999999</v>
      </c>
    </row>
    <row r="4458" spans="1:2" x14ac:dyDescent="0.25">
      <c r="A4458" s="1">
        <v>44832</v>
      </c>
      <c r="B4458" s="2">
        <v>19618.79</v>
      </c>
    </row>
    <row r="4459" spans="1:2" x14ac:dyDescent="0.25">
      <c r="A4459" s="1">
        <v>44833</v>
      </c>
      <c r="B4459" s="2">
        <v>19432.79</v>
      </c>
    </row>
    <row r="4460" spans="1:2" x14ac:dyDescent="0.25">
      <c r="A4460" s="1">
        <v>44834</v>
      </c>
      <c r="B4460" s="2">
        <v>19360.169999999998</v>
      </c>
    </row>
    <row r="4461" spans="1:2" x14ac:dyDescent="0.25">
      <c r="A4461" s="1">
        <v>44835</v>
      </c>
      <c r="B4461" s="2">
        <v>19288.32</v>
      </c>
    </row>
    <row r="4462" spans="1:2" x14ac:dyDescent="0.25">
      <c r="A4462" s="1">
        <v>44836</v>
      </c>
      <c r="B4462" s="2">
        <v>19197.09</v>
      </c>
    </row>
    <row r="4463" spans="1:2" x14ac:dyDescent="0.25">
      <c r="A4463" s="1">
        <v>44837</v>
      </c>
      <c r="B4463" s="2">
        <v>19555.18</v>
      </c>
    </row>
    <row r="4464" spans="1:2" x14ac:dyDescent="0.25">
      <c r="A4464" s="1">
        <v>44838</v>
      </c>
      <c r="B4464" s="2">
        <v>20296.28</v>
      </c>
    </row>
    <row r="4465" spans="1:2" x14ac:dyDescent="0.25">
      <c r="A4465" s="1">
        <v>44839</v>
      </c>
      <c r="B4465" s="2">
        <v>20055.41</v>
      </c>
    </row>
    <row r="4466" spans="1:2" x14ac:dyDescent="0.25">
      <c r="A4466" s="1">
        <v>44840</v>
      </c>
      <c r="B4466" s="2">
        <v>19913.3</v>
      </c>
    </row>
    <row r="4467" spans="1:2" x14ac:dyDescent="0.25">
      <c r="A4467" s="1">
        <v>44841</v>
      </c>
      <c r="B4467" s="2">
        <v>19572.740000000002</v>
      </c>
    </row>
    <row r="4468" spans="1:2" x14ac:dyDescent="0.25">
      <c r="A4468" s="1">
        <v>44842</v>
      </c>
      <c r="B4468" s="2">
        <v>19322.650000000001</v>
      </c>
    </row>
    <row r="4469" spans="1:2" x14ac:dyDescent="0.25">
      <c r="A4469" s="1">
        <v>44843</v>
      </c>
      <c r="B4469" s="2">
        <v>19482.2</v>
      </c>
    </row>
    <row r="4470" spans="1:2" x14ac:dyDescent="0.25">
      <c r="A4470" s="1">
        <v>44844</v>
      </c>
      <c r="B4470" s="2">
        <v>19243.53</v>
      </c>
    </row>
    <row r="4471" spans="1:2" x14ac:dyDescent="0.25">
      <c r="A4471" s="1">
        <v>44845</v>
      </c>
      <c r="B4471" s="2">
        <v>19004.52</v>
      </c>
    </row>
    <row r="4472" spans="1:2" x14ac:dyDescent="0.25">
      <c r="A4472" s="1">
        <v>44846</v>
      </c>
      <c r="B4472" s="2">
        <v>19181.560000000001</v>
      </c>
    </row>
    <row r="4473" spans="1:2" x14ac:dyDescent="0.25">
      <c r="A4473" s="1">
        <v>44847</v>
      </c>
      <c r="B4473" s="2">
        <v>19403.55</v>
      </c>
    </row>
    <row r="4474" spans="1:2" x14ac:dyDescent="0.25">
      <c r="A4474" s="1">
        <v>44848</v>
      </c>
      <c r="B4474" s="2">
        <v>19108.47</v>
      </c>
    </row>
    <row r="4475" spans="1:2" x14ac:dyDescent="0.25">
      <c r="A4475" s="1">
        <v>44849</v>
      </c>
      <c r="B4475" s="2">
        <v>19070.099999999999</v>
      </c>
    </row>
    <row r="4476" spans="1:2" x14ac:dyDescent="0.25">
      <c r="A4476" s="1">
        <v>44850</v>
      </c>
      <c r="B4476" s="2">
        <v>19148.52</v>
      </c>
    </row>
    <row r="4477" spans="1:2" x14ac:dyDescent="0.25">
      <c r="A4477" s="1">
        <v>44851</v>
      </c>
      <c r="B4477" s="2">
        <v>19515.39</v>
      </c>
    </row>
    <row r="4478" spans="1:2" x14ac:dyDescent="0.25">
      <c r="A4478" s="1">
        <v>44852</v>
      </c>
      <c r="B4478" s="2">
        <v>19296.169999999998</v>
      </c>
    </row>
    <row r="4479" spans="1:2" x14ac:dyDescent="0.25">
      <c r="A4479" s="1">
        <v>44853</v>
      </c>
      <c r="B4479" s="2">
        <v>19194.98</v>
      </c>
    </row>
    <row r="4480" spans="1:2" x14ac:dyDescent="0.25">
      <c r="A4480" s="1">
        <v>44854</v>
      </c>
      <c r="B4480" s="2">
        <v>19070.86</v>
      </c>
    </row>
    <row r="4481" spans="1:2" x14ac:dyDescent="0.25">
      <c r="A4481" s="1">
        <v>44855</v>
      </c>
      <c r="B4481" s="2">
        <v>19155.91</v>
      </c>
    </row>
    <row r="4482" spans="1:2" x14ac:dyDescent="0.25">
      <c r="A4482" s="1">
        <v>44856</v>
      </c>
      <c r="B4482" s="2">
        <v>19204.400000000001</v>
      </c>
    </row>
    <row r="4483" spans="1:2" x14ac:dyDescent="0.25">
      <c r="A4483" s="1">
        <v>44857</v>
      </c>
      <c r="B4483" s="2">
        <v>19540.98</v>
      </c>
    </row>
    <row r="4484" spans="1:2" x14ac:dyDescent="0.25">
      <c r="A4484" s="1">
        <v>44858</v>
      </c>
      <c r="B4484" s="2">
        <v>19366.349999999999</v>
      </c>
    </row>
    <row r="4485" spans="1:2" x14ac:dyDescent="0.25">
      <c r="A4485" s="1">
        <v>44859</v>
      </c>
      <c r="B4485" s="2">
        <v>20234.41</v>
      </c>
    </row>
    <row r="4486" spans="1:2" x14ac:dyDescent="0.25">
      <c r="A4486" s="1">
        <v>44860</v>
      </c>
      <c r="B4486" s="2">
        <v>20745.34</v>
      </c>
    </row>
    <row r="4487" spans="1:2" x14ac:dyDescent="0.25">
      <c r="A4487" s="1">
        <v>44861</v>
      </c>
      <c r="B4487" s="2">
        <v>20407.22</v>
      </c>
    </row>
    <row r="4488" spans="1:2" x14ac:dyDescent="0.25">
      <c r="A4488" s="1">
        <v>44862</v>
      </c>
      <c r="B4488" s="2">
        <v>20599.759999999998</v>
      </c>
    </row>
    <row r="4489" spans="1:2" x14ac:dyDescent="0.25">
      <c r="A4489" s="1">
        <v>44863</v>
      </c>
      <c r="B4489" s="2">
        <v>20850.3</v>
      </c>
    </row>
    <row r="4490" spans="1:2" x14ac:dyDescent="0.25">
      <c r="A4490" s="1">
        <v>44864</v>
      </c>
      <c r="B4490" s="2">
        <v>20591.03</v>
      </c>
    </row>
    <row r="4491" spans="1:2" x14ac:dyDescent="0.25">
      <c r="A4491" s="1">
        <v>44865</v>
      </c>
      <c r="B4491" s="2">
        <v>20478.7</v>
      </c>
    </row>
    <row r="4492" spans="1:2" x14ac:dyDescent="0.25">
      <c r="A4492" s="1">
        <v>44866</v>
      </c>
      <c r="B4492" s="2">
        <v>20476.09</v>
      </c>
    </row>
    <row r="4493" spans="1:2" x14ac:dyDescent="0.25">
      <c r="A4493" s="1">
        <v>44867</v>
      </c>
      <c r="B4493" s="2">
        <v>20107.98</v>
      </c>
    </row>
    <row r="4494" spans="1:2" x14ac:dyDescent="0.25">
      <c r="A4494" s="1">
        <v>44868</v>
      </c>
      <c r="B4494" s="2">
        <v>20195.5</v>
      </c>
    </row>
    <row r="4495" spans="1:2" x14ac:dyDescent="0.25">
      <c r="A4495" s="1">
        <v>44869</v>
      </c>
      <c r="B4495" s="2">
        <v>21179.35</v>
      </c>
    </row>
    <row r="4496" spans="1:2" x14ac:dyDescent="0.25">
      <c r="A4496" s="1">
        <v>44870</v>
      </c>
      <c r="B4496" s="2">
        <v>21297.66</v>
      </c>
    </row>
    <row r="4497" spans="1:2" x14ac:dyDescent="0.25">
      <c r="A4497" s="1">
        <v>44871</v>
      </c>
      <c r="B4497" s="2">
        <v>21140.29</v>
      </c>
    </row>
    <row r="4498" spans="1:2" x14ac:dyDescent="0.25">
      <c r="A4498" s="1">
        <v>44872</v>
      </c>
      <c r="B4498" s="2">
        <v>20463.73</v>
      </c>
    </row>
    <row r="4499" spans="1:2" x14ac:dyDescent="0.25">
      <c r="A4499" s="1">
        <v>44873</v>
      </c>
      <c r="B4499" s="2">
        <v>18514.25</v>
      </c>
    </row>
    <row r="4500" spans="1:2" x14ac:dyDescent="0.25">
      <c r="A4500" s="1">
        <v>44874</v>
      </c>
      <c r="B4500" s="2">
        <v>16102.99</v>
      </c>
    </row>
    <row r="4501" spans="1:2" x14ac:dyDescent="0.25">
      <c r="A4501" s="1">
        <v>44875</v>
      </c>
      <c r="B4501" s="2">
        <v>17887.71</v>
      </c>
    </row>
    <row r="4502" spans="1:2" x14ac:dyDescent="0.25">
      <c r="A4502" s="1">
        <v>44876</v>
      </c>
      <c r="B4502" s="2">
        <v>16949.22</v>
      </c>
    </row>
    <row r="4503" spans="1:2" x14ac:dyDescent="0.25">
      <c r="A4503" s="1">
        <v>44877</v>
      </c>
      <c r="B4503" s="2">
        <v>16805.71</v>
      </c>
    </row>
    <row r="4504" spans="1:2" x14ac:dyDescent="0.25">
      <c r="A4504" s="1">
        <v>44878</v>
      </c>
      <c r="B4504" s="2">
        <v>16414</v>
      </c>
    </row>
    <row r="4505" spans="1:2" x14ac:dyDescent="0.25">
      <c r="A4505" s="1">
        <v>44879</v>
      </c>
      <c r="B4505" s="2">
        <v>16386.87</v>
      </c>
    </row>
    <row r="4506" spans="1:2" x14ac:dyDescent="0.25">
      <c r="A4506" s="1">
        <v>44880</v>
      </c>
      <c r="B4506" s="2">
        <v>16859.689999999999</v>
      </c>
    </row>
    <row r="4507" spans="1:2" x14ac:dyDescent="0.25">
      <c r="A4507" s="1">
        <v>44881</v>
      </c>
      <c r="B4507" s="2">
        <v>16653.759999999998</v>
      </c>
    </row>
    <row r="4508" spans="1:2" x14ac:dyDescent="0.25">
      <c r="A4508" s="1">
        <v>44882</v>
      </c>
      <c r="B4508" s="2">
        <v>16697.2</v>
      </c>
    </row>
    <row r="4509" spans="1:2" x14ac:dyDescent="0.25">
      <c r="A4509" s="1">
        <v>44883</v>
      </c>
      <c r="B4509" s="2">
        <v>16647.03</v>
      </c>
    </row>
    <row r="4510" spans="1:2" x14ac:dyDescent="0.25">
      <c r="A4510" s="1">
        <v>44884</v>
      </c>
      <c r="B4510" s="2">
        <v>16720.080000000002</v>
      </c>
    </row>
    <row r="4511" spans="1:2" x14ac:dyDescent="0.25">
      <c r="A4511" s="1">
        <v>44885</v>
      </c>
      <c r="B4511" s="2">
        <v>16272.45</v>
      </c>
    </row>
    <row r="4512" spans="1:2" x14ac:dyDescent="0.25">
      <c r="A4512" s="1">
        <v>44886</v>
      </c>
      <c r="B4512" s="2">
        <v>15720.49</v>
      </c>
    </row>
    <row r="4513" spans="1:2" x14ac:dyDescent="0.25">
      <c r="A4513" s="1">
        <v>44887</v>
      </c>
      <c r="B4513" s="2">
        <v>16165.23</v>
      </c>
    </row>
    <row r="4514" spans="1:2" x14ac:dyDescent="0.25">
      <c r="A4514" s="1">
        <v>44888</v>
      </c>
      <c r="B4514" s="2">
        <v>16494.189999999999</v>
      </c>
    </row>
    <row r="4515" spans="1:2" x14ac:dyDescent="0.25">
      <c r="A4515" s="1">
        <v>44889</v>
      </c>
      <c r="B4515" s="2">
        <v>16597.5</v>
      </c>
    </row>
    <row r="4516" spans="1:2" x14ac:dyDescent="0.25">
      <c r="A4516" s="1">
        <v>44890</v>
      </c>
      <c r="B4516" s="2">
        <v>16519.599999999999</v>
      </c>
    </row>
    <row r="4517" spans="1:2" x14ac:dyDescent="0.25">
      <c r="A4517" s="1">
        <v>44891</v>
      </c>
      <c r="B4517" s="2">
        <v>16416.060000000001</v>
      </c>
    </row>
    <row r="4518" spans="1:2" x14ac:dyDescent="0.25">
      <c r="A4518" s="1">
        <v>44892</v>
      </c>
      <c r="B4518" s="2">
        <v>16563.310000000001</v>
      </c>
    </row>
    <row r="4519" spans="1:2" x14ac:dyDescent="0.25">
      <c r="A4519" s="1">
        <v>44893</v>
      </c>
      <c r="B4519" s="2">
        <v>16212.5</v>
      </c>
    </row>
    <row r="4520" spans="1:2" x14ac:dyDescent="0.25">
      <c r="A4520" s="1">
        <v>44894</v>
      </c>
      <c r="B4520" s="2">
        <v>16488.740000000002</v>
      </c>
    </row>
    <row r="4521" spans="1:2" x14ac:dyDescent="0.25">
      <c r="A4521" s="1">
        <v>44895</v>
      </c>
      <c r="B4521" s="2">
        <v>17153.689999999999</v>
      </c>
    </row>
    <row r="4522" spans="1:2" x14ac:dyDescent="0.25">
      <c r="A4522" s="1">
        <v>44896</v>
      </c>
      <c r="B4522" s="2">
        <v>16966.53</v>
      </c>
    </row>
    <row r="4523" spans="1:2" x14ac:dyDescent="0.25">
      <c r="A4523" s="1">
        <v>44897</v>
      </c>
      <c r="B4523" s="2">
        <v>17042.2</v>
      </c>
    </row>
    <row r="4524" spans="1:2" x14ac:dyDescent="0.25">
      <c r="A4524" s="1">
        <v>44898</v>
      </c>
      <c r="B4524" s="2">
        <v>16902.849999999999</v>
      </c>
    </row>
    <row r="4525" spans="1:2" x14ac:dyDescent="0.25">
      <c r="A4525" s="1">
        <v>44899</v>
      </c>
      <c r="B4525" s="2">
        <v>17104.560000000001</v>
      </c>
    </row>
    <row r="4526" spans="1:2" x14ac:dyDescent="0.25">
      <c r="A4526" s="1">
        <v>44900</v>
      </c>
      <c r="B4526" s="2">
        <v>16943.939999999999</v>
      </c>
    </row>
    <row r="4527" spans="1:2" x14ac:dyDescent="0.25">
      <c r="A4527" s="1">
        <v>44901</v>
      </c>
      <c r="B4527" s="2">
        <v>16973.72</v>
      </c>
    </row>
    <row r="4528" spans="1:2" x14ac:dyDescent="0.25">
      <c r="A4528" s="1">
        <v>44902</v>
      </c>
      <c r="B4528" s="2">
        <v>16842.5</v>
      </c>
    </row>
    <row r="4529" spans="1:2" x14ac:dyDescent="0.25">
      <c r="A4529" s="1">
        <v>44903</v>
      </c>
      <c r="B4529" s="2">
        <v>17203.79</v>
      </c>
    </row>
    <row r="4530" spans="1:2" x14ac:dyDescent="0.25">
      <c r="A4530" s="1">
        <v>44904</v>
      </c>
      <c r="B4530" s="2">
        <v>17133.32</v>
      </c>
    </row>
    <row r="4531" spans="1:2" x14ac:dyDescent="0.25">
      <c r="A4531" s="1">
        <v>44905</v>
      </c>
      <c r="B4531" s="2">
        <v>17137.599999999999</v>
      </c>
    </row>
    <row r="4532" spans="1:2" x14ac:dyDescent="0.25">
      <c r="A4532" s="1">
        <v>44906</v>
      </c>
      <c r="B4532" s="2">
        <v>17104.669999999998</v>
      </c>
    </row>
    <row r="4533" spans="1:2" x14ac:dyDescent="0.25">
      <c r="A4533" s="1">
        <v>44907</v>
      </c>
      <c r="B4533" s="2">
        <v>17159.68</v>
      </c>
    </row>
    <row r="4534" spans="1:2" x14ac:dyDescent="0.25">
      <c r="A4534" s="1">
        <v>44908</v>
      </c>
      <c r="B4534" s="2">
        <v>17772.04</v>
      </c>
    </row>
    <row r="4535" spans="1:2" x14ac:dyDescent="0.25">
      <c r="A4535" s="1">
        <v>44909</v>
      </c>
      <c r="B4535" s="2">
        <v>17837.689999999999</v>
      </c>
    </row>
    <row r="4536" spans="1:2" x14ac:dyDescent="0.25">
      <c r="A4536" s="1">
        <v>44910</v>
      </c>
      <c r="B4536" s="2">
        <v>17344.3</v>
      </c>
    </row>
    <row r="4537" spans="1:2" x14ac:dyDescent="0.25">
      <c r="A4537" s="1">
        <v>44911</v>
      </c>
      <c r="B4537" s="2">
        <v>16725.009999999998</v>
      </c>
    </row>
    <row r="4538" spans="1:2" x14ac:dyDescent="0.25">
      <c r="A4538" s="1">
        <v>44912</v>
      </c>
      <c r="B4538" s="2">
        <v>16741.689999999999</v>
      </c>
    </row>
    <row r="4539" spans="1:2" x14ac:dyDescent="0.25">
      <c r="A4539" s="1">
        <v>44913</v>
      </c>
      <c r="B4539" s="2">
        <v>16763.8</v>
      </c>
    </row>
    <row r="4540" spans="1:2" x14ac:dyDescent="0.25">
      <c r="A4540" s="1">
        <v>44914</v>
      </c>
      <c r="B4540" s="2">
        <v>16416.29</v>
      </c>
    </row>
    <row r="4541" spans="1:2" x14ac:dyDescent="0.25">
      <c r="A4541" s="1">
        <v>44915</v>
      </c>
      <c r="B4541" s="2">
        <v>16869.68</v>
      </c>
    </row>
    <row r="4542" spans="1:2" x14ac:dyDescent="0.25">
      <c r="A4542" s="1">
        <v>44916</v>
      </c>
      <c r="B4542" s="2">
        <v>16765.439999999999</v>
      </c>
    </row>
    <row r="4543" spans="1:2" x14ac:dyDescent="0.25">
      <c r="A4543" s="1">
        <v>44917</v>
      </c>
      <c r="B4543" s="2">
        <v>16795.009999999998</v>
      </c>
    </row>
    <row r="4544" spans="1:2" x14ac:dyDescent="0.25">
      <c r="A4544" s="1">
        <v>44918</v>
      </c>
      <c r="B4544" s="2">
        <v>16790.97</v>
      </c>
    </row>
    <row r="4545" spans="1:2" x14ac:dyDescent="0.25">
      <c r="A4545" s="1">
        <v>44919</v>
      </c>
      <c r="B4545" s="2">
        <v>16824.88</v>
      </c>
    </row>
    <row r="4546" spans="1:2" x14ac:dyDescent="0.25">
      <c r="A4546" s="1">
        <v>44920</v>
      </c>
      <c r="B4546" s="2">
        <v>16819.580000000002</v>
      </c>
    </row>
    <row r="4547" spans="1:2" x14ac:dyDescent="0.25">
      <c r="A4547" s="1">
        <v>44921</v>
      </c>
      <c r="B4547" s="2">
        <v>16835.310000000001</v>
      </c>
    </row>
    <row r="4548" spans="1:2" x14ac:dyDescent="0.25">
      <c r="A4548" s="1">
        <v>44922</v>
      </c>
      <c r="B4548" s="2">
        <v>16684.11</v>
      </c>
    </row>
    <row r="4549" spans="1:2" x14ac:dyDescent="0.25">
      <c r="A4549" s="1">
        <v>44923</v>
      </c>
      <c r="B4549" s="2">
        <v>16509.22</v>
      </c>
    </row>
    <row r="4550" spans="1:2" x14ac:dyDescent="0.25">
      <c r="A4550" s="1">
        <v>44924</v>
      </c>
      <c r="B4550" s="2">
        <v>16612.53</v>
      </c>
    </row>
    <row r="4551" spans="1:2" x14ac:dyDescent="0.25">
      <c r="A4551" s="1">
        <v>44925</v>
      </c>
      <c r="B4551" s="2">
        <v>16575.22</v>
      </c>
    </row>
    <row r="4552" spans="1:2" x14ac:dyDescent="0.25">
      <c r="A4552" s="1">
        <v>44926</v>
      </c>
      <c r="B4552" s="2">
        <v>16512.62</v>
      </c>
    </row>
    <row r="4553" spans="1:2" x14ac:dyDescent="0.25">
      <c r="A4553" s="1">
        <v>44927</v>
      </c>
      <c r="B4553" s="2">
        <v>16594.55</v>
      </c>
    </row>
    <row r="4554" spans="1:2" x14ac:dyDescent="0.25">
      <c r="A4554" s="1">
        <v>44928</v>
      </c>
      <c r="B4554" s="2">
        <v>16692.939999999999</v>
      </c>
    </row>
    <row r="4555" spans="1:2" x14ac:dyDescent="0.25">
      <c r="A4555" s="1">
        <v>44929</v>
      </c>
      <c r="B4555" s="2">
        <v>16670.72</v>
      </c>
    </row>
    <row r="4556" spans="1:2" x14ac:dyDescent="0.25">
      <c r="A4556" s="1">
        <v>44930</v>
      </c>
      <c r="B4556" s="2">
        <v>16821.5</v>
      </c>
    </row>
    <row r="4557" spans="1:2" x14ac:dyDescent="0.25">
      <c r="A4557" s="1">
        <v>44931</v>
      </c>
      <c r="B4557" s="2">
        <v>16832.669999999998</v>
      </c>
    </row>
    <row r="4558" spans="1:2" x14ac:dyDescent="0.25">
      <c r="A4558" s="1">
        <v>44932</v>
      </c>
      <c r="B4558" s="2">
        <v>16953.009999999998</v>
      </c>
    </row>
    <row r="4559" spans="1:2" x14ac:dyDescent="0.25">
      <c r="A4559" s="1">
        <v>44933</v>
      </c>
      <c r="B4559" s="2">
        <v>16932.5</v>
      </c>
    </row>
    <row r="4560" spans="1:2" x14ac:dyDescent="0.25">
      <c r="A4560" s="1">
        <v>44934</v>
      </c>
      <c r="B4560" s="2">
        <v>16961.240000000002</v>
      </c>
    </row>
    <row r="4561" spans="1:2" x14ac:dyDescent="0.25">
      <c r="A4561" s="1">
        <v>44935</v>
      </c>
      <c r="B4561" s="2">
        <v>17204.3</v>
      </c>
    </row>
    <row r="4562" spans="1:2" x14ac:dyDescent="0.25">
      <c r="A4562" s="1">
        <v>44936</v>
      </c>
      <c r="B4562" s="2">
        <v>17433.560000000001</v>
      </c>
    </row>
    <row r="4563" spans="1:2" x14ac:dyDescent="0.25">
      <c r="A4563" s="1">
        <v>44937</v>
      </c>
      <c r="B4563" s="2">
        <v>17555.009999999998</v>
      </c>
    </row>
    <row r="4564" spans="1:2" x14ac:dyDescent="0.25">
      <c r="A4564" s="1">
        <v>44938</v>
      </c>
      <c r="B4564" s="2">
        <v>18916.849999999999</v>
      </c>
    </row>
    <row r="4565" spans="1:2" x14ac:dyDescent="0.25">
      <c r="A4565" s="1">
        <v>44939</v>
      </c>
      <c r="B4565" s="2">
        <v>19851.05</v>
      </c>
    </row>
    <row r="4566" spans="1:2" x14ac:dyDescent="0.25">
      <c r="A4566" s="1">
        <v>44940</v>
      </c>
      <c r="B4566" s="2">
        <v>20987.85</v>
      </c>
    </row>
    <row r="4567" spans="1:2" x14ac:dyDescent="0.25">
      <c r="A4567" s="1">
        <v>44941</v>
      </c>
      <c r="B4567" s="2">
        <v>20916.330000000002</v>
      </c>
    </row>
    <row r="4568" spans="1:2" x14ac:dyDescent="0.25">
      <c r="A4568" s="1">
        <v>44942</v>
      </c>
      <c r="B4568" s="2">
        <v>21188.27</v>
      </c>
    </row>
    <row r="4569" spans="1:2" x14ac:dyDescent="0.25">
      <c r="A4569" s="1">
        <v>44943</v>
      </c>
      <c r="B4569" s="2">
        <v>21234.11</v>
      </c>
    </row>
    <row r="4570" spans="1:2" x14ac:dyDescent="0.25">
      <c r="A4570" s="1">
        <v>44944</v>
      </c>
      <c r="B4570" s="2">
        <v>20807.830000000002</v>
      </c>
    </row>
    <row r="4571" spans="1:2" x14ac:dyDescent="0.25">
      <c r="A4571" s="1">
        <v>44945</v>
      </c>
      <c r="B4571" s="2">
        <v>21064.89</v>
      </c>
    </row>
    <row r="4572" spans="1:2" x14ac:dyDescent="0.25">
      <c r="A4572" s="1">
        <v>44946</v>
      </c>
      <c r="B4572" s="2">
        <v>22594.95</v>
      </c>
    </row>
    <row r="4573" spans="1:2" x14ac:dyDescent="0.25">
      <c r="A4573" s="1">
        <v>44947</v>
      </c>
      <c r="B4573" s="2">
        <v>22948.89</v>
      </c>
    </row>
    <row r="4574" spans="1:2" x14ac:dyDescent="0.25">
      <c r="A4574" s="1">
        <v>44948</v>
      </c>
      <c r="B4574" s="2">
        <v>22681.54</v>
      </c>
    </row>
    <row r="4575" spans="1:2" x14ac:dyDescent="0.25">
      <c r="A4575" s="1">
        <v>44949</v>
      </c>
      <c r="B4575" s="2">
        <v>22930.959999999999</v>
      </c>
    </row>
    <row r="4576" spans="1:2" x14ac:dyDescent="0.25">
      <c r="A4576" s="1">
        <v>44950</v>
      </c>
      <c r="B4576" s="2">
        <v>22756.85</v>
      </c>
    </row>
    <row r="4577" spans="1:2" x14ac:dyDescent="0.25">
      <c r="A4577" s="1">
        <v>44951</v>
      </c>
      <c r="B4577" s="2">
        <v>22939.25</v>
      </c>
    </row>
    <row r="4578" spans="1:2" x14ac:dyDescent="0.25">
      <c r="A4578" s="1">
        <v>44952</v>
      </c>
      <c r="B4578" s="2">
        <v>23005.85</v>
      </c>
    </row>
    <row r="4579" spans="1:2" x14ac:dyDescent="0.25">
      <c r="A4579" s="1">
        <v>44953</v>
      </c>
      <c r="B4579" s="2">
        <v>23015.57</v>
      </c>
    </row>
    <row r="4580" spans="1:2" x14ac:dyDescent="0.25">
      <c r="A4580" s="1">
        <v>44954</v>
      </c>
      <c r="B4580" s="2">
        <v>22982.45</v>
      </c>
    </row>
    <row r="4581" spans="1:2" x14ac:dyDescent="0.25">
      <c r="A4581" s="1">
        <v>44955</v>
      </c>
      <c r="B4581" s="2">
        <v>23767.1</v>
      </c>
    </row>
    <row r="4582" spans="1:2" x14ac:dyDescent="0.25">
      <c r="A4582" s="1">
        <v>44956</v>
      </c>
      <c r="B4582" s="2">
        <v>22731.31</v>
      </c>
    </row>
    <row r="4583" spans="1:2" x14ac:dyDescent="0.25">
      <c r="A4583" s="1">
        <v>44957</v>
      </c>
      <c r="B4583" s="2">
        <v>23183.72</v>
      </c>
    </row>
    <row r="4584" spans="1:2" x14ac:dyDescent="0.25">
      <c r="A4584" s="1">
        <v>44958</v>
      </c>
      <c r="B4584" s="2">
        <v>23714.81</v>
      </c>
    </row>
    <row r="4585" spans="1:2" x14ac:dyDescent="0.25">
      <c r="A4585" s="1">
        <v>44959</v>
      </c>
      <c r="B4585" s="2">
        <v>23561.5</v>
      </c>
    </row>
    <row r="4586" spans="1:2" x14ac:dyDescent="0.25">
      <c r="A4586" s="1">
        <v>44960</v>
      </c>
      <c r="B4586" s="2">
        <v>23423.51</v>
      </c>
    </row>
    <row r="4587" spans="1:2" x14ac:dyDescent="0.25">
      <c r="A4587" s="1">
        <v>44961</v>
      </c>
      <c r="B4587" s="2">
        <v>23405.02</v>
      </c>
    </row>
    <row r="4588" spans="1:2" x14ac:dyDescent="0.25">
      <c r="A4588" s="1">
        <v>44962</v>
      </c>
      <c r="B4588" s="2">
        <v>22986.06</v>
      </c>
    </row>
    <row r="4589" spans="1:2" x14ac:dyDescent="0.25">
      <c r="A4589" s="1">
        <v>44963</v>
      </c>
      <c r="B4589" s="2">
        <v>22882.23</v>
      </c>
    </row>
    <row r="4590" spans="1:2" x14ac:dyDescent="0.25">
      <c r="A4590" s="1">
        <v>44964</v>
      </c>
      <c r="B4590" s="2">
        <v>23230.15</v>
      </c>
    </row>
    <row r="4591" spans="1:2" x14ac:dyDescent="0.25">
      <c r="A4591" s="1">
        <v>44965</v>
      </c>
      <c r="B4591" s="2">
        <v>22931.09</v>
      </c>
    </row>
    <row r="4592" spans="1:2" x14ac:dyDescent="0.25">
      <c r="A4592" s="1">
        <v>44966</v>
      </c>
      <c r="B4592" s="2">
        <v>21767.64</v>
      </c>
    </row>
    <row r="4593" spans="1:2" x14ac:dyDescent="0.25">
      <c r="A4593" s="1">
        <v>44967</v>
      </c>
      <c r="B4593" s="2">
        <v>21573.69</v>
      </c>
    </row>
    <row r="4594" spans="1:2" x14ac:dyDescent="0.25">
      <c r="A4594" s="1">
        <v>44968</v>
      </c>
      <c r="B4594" s="2">
        <v>21826.01</v>
      </c>
    </row>
    <row r="4595" spans="1:2" x14ac:dyDescent="0.25">
      <c r="A4595" s="1">
        <v>44969</v>
      </c>
      <c r="B4595" s="2">
        <v>21797.040000000001</v>
      </c>
    </row>
    <row r="4596" spans="1:2" x14ac:dyDescent="0.25">
      <c r="A4596" s="1">
        <v>44970</v>
      </c>
      <c r="B4596" s="2">
        <v>21651.99</v>
      </c>
    </row>
    <row r="4597" spans="1:2" x14ac:dyDescent="0.25">
      <c r="A4597" s="1">
        <v>44971</v>
      </c>
      <c r="B4597" s="2">
        <v>22197.16</v>
      </c>
    </row>
    <row r="4598" spans="1:2" x14ac:dyDescent="0.25">
      <c r="A4598" s="1">
        <v>44972</v>
      </c>
      <c r="B4598" s="2">
        <v>24154.2</v>
      </c>
    </row>
    <row r="4599" spans="1:2" x14ac:dyDescent="0.25">
      <c r="A4599" s="1">
        <v>44973</v>
      </c>
      <c r="B4599" s="2">
        <v>24013.83</v>
      </c>
    </row>
    <row r="4600" spans="1:2" x14ac:dyDescent="0.25">
      <c r="A4600" s="1">
        <v>44974</v>
      </c>
      <c r="B4600" s="2">
        <v>24680.880000000001</v>
      </c>
    </row>
    <row r="4601" spans="1:2" x14ac:dyDescent="0.25">
      <c r="A4601" s="1">
        <v>44975</v>
      </c>
      <c r="B4601" s="2">
        <v>24631.37</v>
      </c>
    </row>
    <row r="4602" spans="1:2" x14ac:dyDescent="0.25">
      <c r="A4602" s="1">
        <v>44976</v>
      </c>
      <c r="B4602" s="2">
        <v>24496.9</v>
      </c>
    </row>
    <row r="4603" spans="1:2" x14ac:dyDescent="0.25">
      <c r="A4603" s="1">
        <v>44977</v>
      </c>
      <c r="B4603" s="2">
        <v>24707.27</v>
      </c>
    </row>
    <row r="4604" spans="1:2" x14ac:dyDescent="0.25">
      <c r="A4604" s="1">
        <v>44978</v>
      </c>
      <c r="B4604" s="2">
        <v>24388.53</v>
      </c>
    </row>
    <row r="4605" spans="1:2" x14ac:dyDescent="0.25">
      <c r="A4605" s="1">
        <v>44979</v>
      </c>
      <c r="B4605" s="2">
        <v>24100.62</v>
      </c>
    </row>
    <row r="4606" spans="1:2" x14ac:dyDescent="0.25">
      <c r="A4606" s="1">
        <v>44980</v>
      </c>
      <c r="B4606" s="2">
        <v>23873.62</v>
      </c>
    </row>
    <row r="4607" spans="1:2" x14ac:dyDescent="0.25">
      <c r="A4607" s="1">
        <v>44981</v>
      </c>
      <c r="B4607" s="2">
        <v>23119.67</v>
      </c>
    </row>
    <row r="4608" spans="1:2" x14ac:dyDescent="0.25">
      <c r="A4608" s="1">
        <v>44982</v>
      </c>
      <c r="B4608" s="2">
        <v>23122.99</v>
      </c>
    </row>
    <row r="4609" spans="1:2" x14ac:dyDescent="0.25">
      <c r="A4609" s="1">
        <v>44983</v>
      </c>
      <c r="B4609" s="2">
        <v>23478.9</v>
      </c>
    </row>
    <row r="4610" spans="1:2" x14ac:dyDescent="0.25">
      <c r="A4610" s="1">
        <v>44984</v>
      </c>
      <c r="B4610" s="2">
        <v>23478.51</v>
      </c>
    </row>
    <row r="4611" spans="1:2" x14ac:dyDescent="0.25">
      <c r="A4611" s="1">
        <v>44985</v>
      </c>
      <c r="B4611" s="2">
        <v>23161.79</v>
      </c>
    </row>
    <row r="4612" spans="1:2" x14ac:dyDescent="0.25">
      <c r="A4612" s="1">
        <v>44986</v>
      </c>
      <c r="B4612" s="2">
        <v>23534.98</v>
      </c>
    </row>
    <row r="4613" spans="1:2" x14ac:dyDescent="0.25">
      <c r="A4613" s="1">
        <v>44987</v>
      </c>
      <c r="B4613" s="2">
        <v>23464.87</v>
      </c>
    </row>
    <row r="4614" spans="1:2" x14ac:dyDescent="0.25">
      <c r="A4614" s="1">
        <v>44988</v>
      </c>
      <c r="B4614" s="2">
        <v>22320.42</v>
      </c>
    </row>
    <row r="4615" spans="1:2" x14ac:dyDescent="0.25">
      <c r="A4615" s="1">
        <v>44989</v>
      </c>
      <c r="B4615" s="2">
        <v>22307.16</v>
      </c>
    </row>
    <row r="4616" spans="1:2" x14ac:dyDescent="0.25">
      <c r="A4616" s="1">
        <v>44990</v>
      </c>
      <c r="B4616" s="2">
        <v>22434.82</v>
      </c>
    </row>
    <row r="4617" spans="1:2" x14ac:dyDescent="0.25">
      <c r="A4617" s="1">
        <v>44991</v>
      </c>
      <c r="B4617" s="2">
        <v>22432.29</v>
      </c>
    </row>
    <row r="4618" spans="1:2" x14ac:dyDescent="0.25">
      <c r="A4618" s="1">
        <v>44992</v>
      </c>
      <c r="B4618" s="2">
        <v>22104.61</v>
      </c>
    </row>
    <row r="4619" spans="1:2" x14ac:dyDescent="0.25">
      <c r="A4619" s="1">
        <v>44993</v>
      </c>
      <c r="B4619" s="2">
        <v>21788.44</v>
      </c>
    </row>
    <row r="4620" spans="1:2" x14ac:dyDescent="0.25">
      <c r="A4620" s="1">
        <v>44994</v>
      </c>
      <c r="B4620" s="2">
        <v>20344.46</v>
      </c>
    </row>
    <row r="4621" spans="1:2" x14ac:dyDescent="0.25">
      <c r="A4621" s="1">
        <v>44995</v>
      </c>
      <c r="B4621" s="2">
        <v>20167.45</v>
      </c>
    </row>
    <row r="4622" spans="1:2" x14ac:dyDescent="0.25">
      <c r="A4622" s="1">
        <v>44996</v>
      </c>
      <c r="B4622" s="2">
        <v>20483.560000000001</v>
      </c>
    </row>
    <row r="4623" spans="1:2" x14ac:dyDescent="0.25">
      <c r="A4623" s="1">
        <v>44997</v>
      </c>
      <c r="B4623" s="2">
        <v>21915.82</v>
      </c>
    </row>
    <row r="4624" spans="1:2" x14ac:dyDescent="0.25">
      <c r="A4624" s="1">
        <v>44998</v>
      </c>
      <c r="B4624" s="2">
        <v>24299.15</v>
      </c>
    </row>
    <row r="4625" spans="1:2" x14ac:dyDescent="0.25">
      <c r="A4625" s="1">
        <v>44999</v>
      </c>
      <c r="B4625" s="2">
        <v>24804.02</v>
      </c>
    </row>
    <row r="4626" spans="1:2" x14ac:dyDescent="0.25">
      <c r="A4626" s="1">
        <v>45000</v>
      </c>
      <c r="B4626" s="2">
        <v>24464.91</v>
      </c>
    </row>
    <row r="4627" spans="1:2" x14ac:dyDescent="0.25">
      <c r="A4627" s="1">
        <v>45001</v>
      </c>
      <c r="B4627" s="2">
        <v>25043.83</v>
      </c>
    </row>
    <row r="4628" spans="1:2" x14ac:dyDescent="0.25">
      <c r="A4628" s="1">
        <v>45002</v>
      </c>
      <c r="B4628" s="2">
        <v>27750.09</v>
      </c>
    </row>
    <row r="4629" spans="1:2" x14ac:dyDescent="0.25">
      <c r="A4629" s="1">
        <v>45003</v>
      </c>
      <c r="B4629" s="2">
        <v>27003.439999999999</v>
      </c>
    </row>
    <row r="4630" spans="1:2" x14ac:dyDescent="0.25">
      <c r="A4630" s="1">
        <v>45004</v>
      </c>
      <c r="B4630" s="2">
        <v>28194.43</v>
      </c>
    </row>
    <row r="4631" spans="1:2" x14ac:dyDescent="0.25">
      <c r="A4631" s="1">
        <v>45005</v>
      </c>
      <c r="B4631" s="2">
        <v>28054.71</v>
      </c>
    </row>
    <row r="4632" spans="1:2" x14ac:dyDescent="0.25">
      <c r="A4632" s="1">
        <v>45006</v>
      </c>
      <c r="B4632" s="2">
        <v>28121.39</v>
      </c>
    </row>
    <row r="4633" spans="1:2" x14ac:dyDescent="0.25">
      <c r="A4633" s="1">
        <v>45007</v>
      </c>
      <c r="B4633" s="2">
        <v>27286.36</v>
      </c>
    </row>
    <row r="4634" spans="1:2" x14ac:dyDescent="0.25">
      <c r="A4634" s="1">
        <v>45008</v>
      </c>
      <c r="B4634" s="2">
        <v>28277.41</v>
      </c>
    </row>
    <row r="4635" spans="1:2" x14ac:dyDescent="0.25">
      <c r="A4635" s="1">
        <v>45009</v>
      </c>
      <c r="B4635" s="2">
        <v>27328.47</v>
      </c>
    </row>
    <row r="4636" spans="1:2" x14ac:dyDescent="0.25">
      <c r="A4636" s="1">
        <v>45010</v>
      </c>
      <c r="B4636" s="2">
        <v>27473.93</v>
      </c>
    </row>
    <row r="4637" spans="1:2" x14ac:dyDescent="0.25">
      <c r="A4637" s="1">
        <v>45011</v>
      </c>
      <c r="B4637" s="2">
        <v>27856.57</v>
      </c>
    </row>
    <row r="4638" spans="1:2" x14ac:dyDescent="0.25">
      <c r="A4638" s="1">
        <v>45012</v>
      </c>
      <c r="B4638" s="2">
        <v>27183.4</v>
      </c>
    </row>
    <row r="4639" spans="1:2" x14ac:dyDescent="0.25">
      <c r="A4639" s="1">
        <v>45013</v>
      </c>
      <c r="B4639" s="2">
        <v>27201.14</v>
      </c>
    </row>
    <row r="4640" spans="1:2" x14ac:dyDescent="0.25">
      <c r="A4640" s="1">
        <v>45014</v>
      </c>
      <c r="B4640" s="2">
        <v>28298.38</v>
      </c>
    </row>
    <row r="4641" spans="1:2" x14ac:dyDescent="0.25">
      <c r="A4641" s="1">
        <v>45015</v>
      </c>
      <c r="B4641" s="2">
        <v>28076.37</v>
      </c>
    </row>
    <row r="4642" spans="1:2" x14ac:dyDescent="0.25">
      <c r="A4642" s="1">
        <v>45016</v>
      </c>
      <c r="B4642" s="2">
        <v>28482.89</v>
      </c>
    </row>
    <row r="4643" spans="1:2" x14ac:dyDescent="0.25">
      <c r="A4643" s="1">
        <v>45017</v>
      </c>
      <c r="B4643" s="2">
        <v>28487.97</v>
      </c>
    </row>
    <row r="4644" spans="1:2" x14ac:dyDescent="0.25">
      <c r="A4644" s="1">
        <v>45018</v>
      </c>
      <c r="B4644" s="2">
        <v>28032.17</v>
      </c>
    </row>
    <row r="4645" spans="1:2" x14ac:dyDescent="0.25">
      <c r="A4645" s="1">
        <v>45019</v>
      </c>
      <c r="B4645" s="2">
        <v>27720.85</v>
      </c>
    </row>
    <row r="4646" spans="1:2" x14ac:dyDescent="0.25">
      <c r="A4646" s="1">
        <v>45020</v>
      </c>
      <c r="B4646" s="2">
        <v>28233.11</v>
      </c>
    </row>
    <row r="4647" spans="1:2" x14ac:dyDescent="0.25">
      <c r="A4647" s="1">
        <v>45021</v>
      </c>
      <c r="B4647" s="2">
        <v>28191.21</v>
      </c>
    </row>
    <row r="4648" spans="1:2" x14ac:dyDescent="0.25">
      <c r="A4648" s="1">
        <v>45022</v>
      </c>
      <c r="B4648" s="2">
        <v>27998.959999999999</v>
      </c>
    </row>
    <row r="4649" spans="1:2" x14ac:dyDescent="0.25">
      <c r="A4649" s="1">
        <v>45023</v>
      </c>
      <c r="B4649" s="2">
        <v>27911.77</v>
      </c>
    </row>
    <row r="4650" spans="1:2" x14ac:dyDescent="0.25">
      <c r="A4650" s="1">
        <v>45024</v>
      </c>
      <c r="B4650" s="2">
        <v>27940.69</v>
      </c>
    </row>
    <row r="4651" spans="1:2" x14ac:dyDescent="0.25">
      <c r="A4651" s="1">
        <v>45025</v>
      </c>
      <c r="B4651" s="2">
        <v>28456.25</v>
      </c>
    </row>
    <row r="4652" spans="1:2" x14ac:dyDescent="0.25">
      <c r="A4652" s="1">
        <v>45026</v>
      </c>
      <c r="B4652" s="2">
        <v>29246.31</v>
      </c>
    </row>
    <row r="4653" spans="1:2" x14ac:dyDescent="0.25">
      <c r="A4653" s="1">
        <v>45027</v>
      </c>
      <c r="B4653" s="2">
        <v>30219.4</v>
      </c>
    </row>
    <row r="4654" spans="1:2" x14ac:dyDescent="0.25">
      <c r="A4654" s="1">
        <v>45028</v>
      </c>
      <c r="B4654" s="2">
        <v>29967.48</v>
      </c>
    </row>
    <row r="4655" spans="1:2" x14ac:dyDescent="0.25">
      <c r="A4655" s="1">
        <v>45029</v>
      </c>
      <c r="B4655" s="2">
        <v>30312.77</v>
      </c>
    </row>
    <row r="4656" spans="1:2" x14ac:dyDescent="0.25">
      <c r="A4656" s="1">
        <v>45030</v>
      </c>
      <c r="B4656" s="2">
        <v>30479.360000000001</v>
      </c>
    </row>
    <row r="4657" spans="1:2" x14ac:dyDescent="0.25">
      <c r="A4657" s="1">
        <v>45031</v>
      </c>
      <c r="B4657" s="2">
        <v>30291.01</v>
      </c>
    </row>
    <row r="4658" spans="1:2" x14ac:dyDescent="0.25">
      <c r="A4658" s="1">
        <v>45032</v>
      </c>
      <c r="B4658" s="2">
        <v>30406.28</v>
      </c>
    </row>
    <row r="4659" spans="1:2" x14ac:dyDescent="0.25">
      <c r="A4659" s="1">
        <v>45033</v>
      </c>
      <c r="B4659" s="2">
        <v>29469.59</v>
      </c>
    </row>
    <row r="4660" spans="1:2" x14ac:dyDescent="0.25">
      <c r="A4660" s="1">
        <v>45034</v>
      </c>
      <c r="B4660" s="2">
        <v>30376.84</v>
      </c>
    </row>
    <row r="4661" spans="1:2" x14ac:dyDescent="0.25">
      <c r="A4661" s="1">
        <v>45035</v>
      </c>
      <c r="B4661" s="2">
        <v>29180.73</v>
      </c>
    </row>
    <row r="4662" spans="1:2" x14ac:dyDescent="0.25">
      <c r="A4662" s="1">
        <v>45036</v>
      </c>
      <c r="B4662" s="2">
        <v>28232.66</v>
      </c>
    </row>
    <row r="4663" spans="1:2" x14ac:dyDescent="0.25">
      <c r="A4663" s="1">
        <v>45037</v>
      </c>
      <c r="B4663" s="2">
        <v>27277</v>
      </c>
    </row>
    <row r="4664" spans="1:2" x14ac:dyDescent="0.25">
      <c r="A4664" s="1">
        <v>45038</v>
      </c>
      <c r="B4664" s="2">
        <v>27671.52</v>
      </c>
    </row>
    <row r="4665" spans="1:2" x14ac:dyDescent="0.25">
      <c r="A4665" s="1">
        <v>45039</v>
      </c>
      <c r="B4665" s="2">
        <v>27519.21</v>
      </c>
    </row>
    <row r="4666" spans="1:2" x14ac:dyDescent="0.25">
      <c r="A4666" s="1">
        <v>45040</v>
      </c>
      <c r="B4666" s="2">
        <v>27415.19</v>
      </c>
    </row>
    <row r="4667" spans="1:2" x14ac:dyDescent="0.25">
      <c r="A4667" s="1">
        <v>45041</v>
      </c>
      <c r="B4667" s="2">
        <v>28274.51</v>
      </c>
    </row>
    <row r="4668" spans="1:2" x14ac:dyDescent="0.25">
      <c r="A4668" s="1">
        <v>45042</v>
      </c>
      <c r="B4668" s="2">
        <v>28686.81</v>
      </c>
    </row>
    <row r="4669" spans="1:2" x14ac:dyDescent="0.25">
      <c r="A4669" s="1">
        <v>45043</v>
      </c>
      <c r="B4669" s="2">
        <v>29656.85</v>
      </c>
    </row>
    <row r="4670" spans="1:2" x14ac:dyDescent="0.25">
      <c r="A4670" s="1">
        <v>45044</v>
      </c>
      <c r="B4670" s="2">
        <v>29351.19</v>
      </c>
    </row>
    <row r="4671" spans="1:2" x14ac:dyDescent="0.25">
      <c r="A4671" s="1">
        <v>45045</v>
      </c>
      <c r="B4671" s="2">
        <v>29247.24</v>
      </c>
    </row>
    <row r="4672" spans="1:2" x14ac:dyDescent="0.25">
      <c r="A4672" s="1">
        <v>45046</v>
      </c>
      <c r="B4672" s="2">
        <v>29427.98</v>
      </c>
    </row>
    <row r="4673" spans="1:2" x14ac:dyDescent="0.25">
      <c r="A4673" s="1">
        <v>45047</v>
      </c>
      <c r="B4673" s="2">
        <v>27992.74</v>
      </c>
    </row>
    <row r="4674" spans="1:2" x14ac:dyDescent="0.25">
      <c r="A4674" s="1">
        <v>45048</v>
      </c>
      <c r="B4674" s="2">
        <v>28677.94</v>
      </c>
    </row>
    <row r="4675" spans="1:2" x14ac:dyDescent="0.25">
      <c r="A4675" s="1">
        <v>45049</v>
      </c>
      <c r="B4675" s="2">
        <v>28931.24</v>
      </c>
    </row>
    <row r="4676" spans="1:2" x14ac:dyDescent="0.25">
      <c r="A4676" s="1">
        <v>45050</v>
      </c>
      <c r="B4676" s="2">
        <v>28850.37</v>
      </c>
    </row>
    <row r="4677" spans="1:2" x14ac:dyDescent="0.25">
      <c r="A4677" s="1">
        <v>45051</v>
      </c>
      <c r="B4677" s="2">
        <v>29513.62</v>
      </c>
    </row>
    <row r="4678" spans="1:2" x14ac:dyDescent="0.25">
      <c r="A4678" s="1">
        <v>45052</v>
      </c>
      <c r="B4678" s="2">
        <v>28857.56</v>
      </c>
    </row>
    <row r="4679" spans="1:2" x14ac:dyDescent="0.25">
      <c r="A4679" s="1">
        <v>45053</v>
      </c>
      <c r="B4679" s="2">
        <v>28802.84</v>
      </c>
    </row>
    <row r="4680" spans="1:2" x14ac:dyDescent="0.25">
      <c r="A4680" s="1">
        <v>45054</v>
      </c>
      <c r="B4680" s="2">
        <v>27562.34</v>
      </c>
    </row>
    <row r="4681" spans="1:2" x14ac:dyDescent="0.25">
      <c r="A4681" s="1">
        <v>45055</v>
      </c>
      <c r="B4681" s="2">
        <v>27625.21</v>
      </c>
    </row>
    <row r="4682" spans="1:2" x14ac:dyDescent="0.25">
      <c r="A4682" s="1">
        <v>45056</v>
      </c>
      <c r="B4682" s="2">
        <v>27533.32</v>
      </c>
    </row>
    <row r="4683" spans="1:2" x14ac:dyDescent="0.25">
      <c r="A4683" s="1">
        <v>45057</v>
      </c>
      <c r="B4683" s="2">
        <v>27004.97</v>
      </c>
    </row>
    <row r="4684" spans="1:2" x14ac:dyDescent="0.25">
      <c r="A4684" s="1">
        <v>45058</v>
      </c>
      <c r="B4684" s="2">
        <v>26771.49</v>
      </c>
    </row>
    <row r="4685" spans="1:2" x14ac:dyDescent="0.25">
      <c r="A4685" s="1">
        <v>45059</v>
      </c>
      <c r="B4685" s="2">
        <v>26875.98</v>
      </c>
    </row>
    <row r="4686" spans="1:2" x14ac:dyDescent="0.25">
      <c r="A4686" s="1">
        <v>45060</v>
      </c>
      <c r="B4686" s="2">
        <v>26922.76</v>
      </c>
    </row>
    <row r="4687" spans="1:2" x14ac:dyDescent="0.25">
      <c r="A4687" s="1">
        <v>45061</v>
      </c>
      <c r="B4687" s="2">
        <v>27381.599999999999</v>
      </c>
    </row>
    <row r="4688" spans="1:2" x14ac:dyDescent="0.25">
      <c r="A4688" s="1">
        <v>45062</v>
      </c>
      <c r="B4688" s="2">
        <v>27023.78</v>
      </c>
    </row>
    <row r="4689" spans="1:2" x14ac:dyDescent="0.25">
      <c r="A4689" s="1">
        <v>45063</v>
      </c>
      <c r="B4689" s="2">
        <v>27378.63</v>
      </c>
    </row>
    <row r="4690" spans="1:2" x14ac:dyDescent="0.25">
      <c r="A4690" s="1">
        <v>45064</v>
      </c>
      <c r="B4690" s="2">
        <v>26929.3</v>
      </c>
    </row>
    <row r="4691" spans="1:2" x14ac:dyDescent="0.25">
      <c r="A4691" s="1">
        <v>45065</v>
      </c>
      <c r="B4691" s="2">
        <v>26913.919999999998</v>
      </c>
    </row>
    <row r="4692" spans="1:2" x14ac:dyDescent="0.25">
      <c r="A4692" s="1">
        <v>45066</v>
      </c>
      <c r="B4692" s="2">
        <v>27057.35</v>
      </c>
    </row>
    <row r="4693" spans="1:2" x14ac:dyDescent="0.25">
      <c r="A4693" s="1">
        <v>45067</v>
      </c>
      <c r="B4693" s="2">
        <v>26761.21</v>
      </c>
    </row>
    <row r="4694" spans="1:2" x14ac:dyDescent="0.25">
      <c r="A4694" s="1">
        <v>45068</v>
      </c>
      <c r="B4694" s="2">
        <v>26913.96</v>
      </c>
    </row>
    <row r="4695" spans="1:2" x14ac:dyDescent="0.25">
      <c r="A4695" s="1">
        <v>45069</v>
      </c>
      <c r="B4695" s="2">
        <v>27201.74</v>
      </c>
    </row>
    <row r="4696" spans="1:2" x14ac:dyDescent="0.25">
      <c r="A4696" s="1">
        <v>45070</v>
      </c>
      <c r="B4696" s="2">
        <v>26367.08</v>
      </c>
    </row>
    <row r="4697" spans="1:2" x14ac:dyDescent="0.25">
      <c r="A4697" s="1">
        <v>45071</v>
      </c>
      <c r="B4697" s="2">
        <v>26476.639999999999</v>
      </c>
    </row>
    <row r="4698" spans="1:2" x14ac:dyDescent="0.25">
      <c r="A4698" s="1">
        <v>45072</v>
      </c>
      <c r="B4698" s="2">
        <v>26730.58</v>
      </c>
    </row>
    <row r="4699" spans="1:2" x14ac:dyDescent="0.25">
      <c r="A4699" s="1">
        <v>45073</v>
      </c>
      <c r="B4699" s="2">
        <v>26781.19</v>
      </c>
    </row>
    <row r="4700" spans="1:2" x14ac:dyDescent="0.25">
      <c r="A4700" s="1">
        <v>45074</v>
      </c>
      <c r="B4700" s="2">
        <v>27841.43</v>
      </c>
    </row>
    <row r="4701" spans="1:2" x14ac:dyDescent="0.25">
      <c r="A4701" s="1">
        <v>45075</v>
      </c>
      <c r="B4701" s="2">
        <v>27675</v>
      </c>
    </row>
    <row r="4702" spans="1:2" x14ac:dyDescent="0.25">
      <c r="A4702" s="1">
        <v>45076</v>
      </c>
      <c r="B4702" s="2">
        <v>27730.18</v>
      </c>
    </row>
    <row r="4703" spans="1:2" x14ac:dyDescent="0.25">
      <c r="A4703" s="1">
        <v>45077</v>
      </c>
      <c r="B4703" s="2">
        <v>27095.119999999999</v>
      </c>
    </row>
    <row r="4704" spans="1:2" x14ac:dyDescent="0.25">
      <c r="A4704" s="1">
        <v>45078</v>
      </c>
      <c r="B4704" s="2">
        <v>26897.37</v>
      </c>
    </row>
    <row r="4705" spans="1:2" x14ac:dyDescent="0.25">
      <c r="A4705" s="1">
        <v>45079</v>
      </c>
      <c r="B4705" s="2">
        <v>27214.7</v>
      </c>
    </row>
    <row r="4706" spans="1:2" x14ac:dyDescent="0.25">
      <c r="A4706" s="1">
        <v>45080</v>
      </c>
      <c r="B4706" s="2">
        <v>27015.21</v>
      </c>
    </row>
    <row r="4707" spans="1:2" x14ac:dyDescent="0.25">
      <c r="A4707" s="1">
        <v>45081</v>
      </c>
      <c r="B4707" s="2">
        <v>27203.27</v>
      </c>
    </row>
    <row r="4708" spans="1:2" x14ac:dyDescent="0.25">
      <c r="A4708" s="1">
        <v>45082</v>
      </c>
      <c r="B4708" s="2">
        <v>25669.38</v>
      </c>
    </row>
    <row r="4709" spans="1:2" x14ac:dyDescent="0.25">
      <c r="A4709" s="1">
        <v>45083</v>
      </c>
      <c r="B4709" s="2">
        <v>27064.89</v>
      </c>
    </row>
    <row r="4710" spans="1:2" x14ac:dyDescent="0.25">
      <c r="A4710" s="1">
        <v>45084</v>
      </c>
      <c r="B4710" s="2">
        <v>26156.07</v>
      </c>
    </row>
    <row r="4711" spans="1:2" x14ac:dyDescent="0.25">
      <c r="A4711" s="1">
        <v>45085</v>
      </c>
      <c r="B4711" s="2">
        <v>26578.2</v>
      </c>
    </row>
    <row r="4712" spans="1:2" x14ac:dyDescent="0.25">
      <c r="A4712" s="1">
        <v>45086</v>
      </c>
      <c r="B4712" s="2">
        <v>26474.21</v>
      </c>
    </row>
    <row r="4713" spans="1:2" x14ac:dyDescent="0.25">
      <c r="A4713" s="1">
        <v>45087</v>
      </c>
      <c r="B4713" s="2">
        <v>25776.22</v>
      </c>
    </row>
    <row r="4714" spans="1:2" x14ac:dyDescent="0.25">
      <c r="A4714" s="1">
        <v>45088</v>
      </c>
      <c r="B4714" s="2">
        <v>26057.040000000001</v>
      </c>
    </row>
    <row r="4715" spans="1:2" x14ac:dyDescent="0.25">
      <c r="A4715" s="1">
        <v>45089</v>
      </c>
      <c r="B4715" s="2">
        <v>25931.57</v>
      </c>
    </row>
    <row r="4716" spans="1:2" x14ac:dyDescent="0.25">
      <c r="A4716" s="1">
        <v>45090</v>
      </c>
      <c r="B4716" s="2">
        <v>25844.09</v>
      </c>
    </row>
    <row r="4717" spans="1:2" x14ac:dyDescent="0.25">
      <c r="A4717" s="1">
        <v>45091</v>
      </c>
      <c r="B4717" s="2">
        <v>25118.98</v>
      </c>
    </row>
    <row r="4718" spans="1:2" x14ac:dyDescent="0.25">
      <c r="A4718" s="1">
        <v>45092</v>
      </c>
      <c r="B4718" s="2">
        <v>25553.37</v>
      </c>
    </row>
    <row r="4719" spans="1:2" x14ac:dyDescent="0.25">
      <c r="A4719" s="1">
        <v>45093</v>
      </c>
      <c r="B4719" s="2">
        <v>26277.06</v>
      </c>
    </row>
    <row r="4720" spans="1:2" x14ac:dyDescent="0.25">
      <c r="A4720" s="1">
        <v>45094</v>
      </c>
      <c r="B4720" s="2">
        <v>26514.25</v>
      </c>
    </row>
    <row r="4721" spans="1:2" x14ac:dyDescent="0.25">
      <c r="A4721" s="1">
        <v>45095</v>
      </c>
      <c r="B4721" s="2">
        <v>26409.26</v>
      </c>
    </row>
    <row r="4722" spans="1:2" x14ac:dyDescent="0.25">
      <c r="A4722" s="1">
        <v>45096</v>
      </c>
      <c r="B4722" s="2">
        <v>26761.89</v>
      </c>
    </row>
    <row r="4723" spans="1:2" x14ac:dyDescent="0.25">
      <c r="A4723" s="1">
        <v>45097</v>
      </c>
      <c r="B4723" s="2">
        <v>28134.21</v>
      </c>
    </row>
    <row r="4724" spans="1:2" x14ac:dyDescent="0.25">
      <c r="A4724" s="1">
        <v>45098</v>
      </c>
      <c r="B4724" s="2">
        <v>29882.44</v>
      </c>
    </row>
    <row r="4725" spans="1:2" x14ac:dyDescent="0.25">
      <c r="A4725" s="1">
        <v>45099</v>
      </c>
      <c r="B4725" s="2">
        <v>30060.37</v>
      </c>
    </row>
    <row r="4726" spans="1:2" x14ac:dyDescent="0.25">
      <c r="A4726" s="1">
        <v>45100</v>
      </c>
      <c r="B4726" s="2">
        <v>30677.59</v>
      </c>
    </row>
    <row r="4727" spans="1:2" x14ac:dyDescent="0.25">
      <c r="A4727" s="1">
        <v>45101</v>
      </c>
      <c r="B4727" s="2">
        <v>30532.99</v>
      </c>
    </row>
    <row r="4728" spans="1:2" x14ac:dyDescent="0.25">
      <c r="A4728" s="1">
        <v>45102</v>
      </c>
      <c r="B4728" s="2">
        <v>30461.25</v>
      </c>
    </row>
    <row r="4729" spans="1:2" x14ac:dyDescent="0.25">
      <c r="A4729" s="1">
        <v>45103</v>
      </c>
      <c r="B4729" s="2">
        <v>30164.39</v>
      </c>
    </row>
    <row r="4730" spans="1:2" x14ac:dyDescent="0.25">
      <c r="A4730" s="1">
        <v>45104</v>
      </c>
      <c r="B4730" s="2">
        <v>30722.94</v>
      </c>
    </row>
    <row r="4731" spans="1:2" x14ac:dyDescent="0.25">
      <c r="A4731" s="1">
        <v>45105</v>
      </c>
      <c r="B4731" s="2">
        <v>30134.09</v>
      </c>
    </row>
    <row r="4732" spans="1:2" x14ac:dyDescent="0.25">
      <c r="A4732" s="1">
        <v>45106</v>
      </c>
      <c r="B4732" s="2">
        <v>30413.07</v>
      </c>
    </row>
    <row r="4733" spans="1:2" x14ac:dyDescent="0.25">
      <c r="A4733" s="1">
        <v>45107</v>
      </c>
      <c r="B4733" s="2">
        <v>30469.200000000001</v>
      </c>
    </row>
    <row r="4734" spans="1:2" x14ac:dyDescent="0.25">
      <c r="A4734" s="1">
        <v>45108</v>
      </c>
      <c r="B4734" s="2">
        <v>30584.65</v>
      </c>
    </row>
    <row r="4735" spans="1:2" x14ac:dyDescent="0.25">
      <c r="A4735" s="1">
        <v>45109</v>
      </c>
      <c r="B4735" s="2">
        <v>30560.19</v>
      </c>
    </row>
    <row r="4736" spans="1:2" x14ac:dyDescent="0.25">
      <c r="A4736" s="1">
        <v>45110</v>
      </c>
      <c r="B4736" s="2">
        <v>31052.400000000001</v>
      </c>
    </row>
    <row r="4737" spans="1:2" x14ac:dyDescent="0.25">
      <c r="A4737" s="1">
        <v>45111</v>
      </c>
      <c r="B4737" s="2">
        <v>30810.51</v>
      </c>
    </row>
    <row r="4738" spans="1:2" x14ac:dyDescent="0.25">
      <c r="A4738" s="1">
        <v>45112</v>
      </c>
      <c r="B4738" s="2">
        <v>30474.880000000001</v>
      </c>
    </row>
    <row r="4739" spans="1:2" x14ac:dyDescent="0.25">
      <c r="A4739" s="1">
        <v>45113</v>
      </c>
      <c r="B4739" s="2">
        <v>30222</v>
      </c>
    </row>
    <row r="4740" spans="1:2" x14ac:dyDescent="0.25">
      <c r="A4740" s="1">
        <v>45114</v>
      </c>
      <c r="B4740" s="2">
        <v>30292.66</v>
      </c>
    </row>
    <row r="4741" spans="1:2" x14ac:dyDescent="0.25">
      <c r="A4741" s="1">
        <v>45115</v>
      </c>
      <c r="B4741" s="2">
        <v>30185.94</v>
      </c>
    </row>
    <row r="4742" spans="1:2" x14ac:dyDescent="0.25">
      <c r="A4742" s="1">
        <v>45116</v>
      </c>
      <c r="B4742" s="2">
        <v>30159.34</v>
      </c>
    </row>
    <row r="4743" spans="1:2" x14ac:dyDescent="0.25">
      <c r="A4743" s="1">
        <v>45117</v>
      </c>
      <c r="B4743" s="2">
        <v>30320.06</v>
      </c>
    </row>
    <row r="4744" spans="1:2" x14ac:dyDescent="0.25">
      <c r="A4744" s="1">
        <v>45118</v>
      </c>
      <c r="B4744" s="2">
        <v>30570.79</v>
      </c>
    </row>
    <row r="4745" spans="1:2" x14ac:dyDescent="0.25">
      <c r="A4745" s="1">
        <v>45119</v>
      </c>
      <c r="B4745" s="2">
        <v>30355.39</v>
      </c>
    </row>
    <row r="4746" spans="1:2" x14ac:dyDescent="0.25">
      <c r="A4746" s="1">
        <v>45120</v>
      </c>
      <c r="B4746" s="2">
        <v>31266.2</v>
      </c>
    </row>
    <row r="4747" spans="1:2" x14ac:dyDescent="0.25">
      <c r="A4747" s="1">
        <v>45121</v>
      </c>
      <c r="B4747" s="2">
        <v>30256.81</v>
      </c>
    </row>
    <row r="4748" spans="1:2" x14ac:dyDescent="0.25">
      <c r="A4748" s="1">
        <v>45122</v>
      </c>
      <c r="B4748" s="2">
        <v>30312.080000000002</v>
      </c>
    </row>
    <row r="4749" spans="1:2" x14ac:dyDescent="0.25">
      <c r="A4749" s="1">
        <v>45123</v>
      </c>
      <c r="B4749" s="2">
        <v>30306.59</v>
      </c>
    </row>
    <row r="4750" spans="1:2" x14ac:dyDescent="0.25">
      <c r="A4750" s="1">
        <v>45124</v>
      </c>
      <c r="B4750" s="2">
        <v>30249.14</v>
      </c>
    </row>
    <row r="4751" spans="1:2" x14ac:dyDescent="0.25">
      <c r="A4751" s="1">
        <v>45125</v>
      </c>
      <c r="B4751" s="2">
        <v>29807.41</v>
      </c>
    </row>
    <row r="4752" spans="1:2" x14ac:dyDescent="0.25">
      <c r="A4752" s="1">
        <v>45126</v>
      </c>
      <c r="B4752" s="2">
        <v>29933.65</v>
      </c>
    </row>
    <row r="4753" spans="1:2" x14ac:dyDescent="0.25">
      <c r="A4753" s="1">
        <v>45127</v>
      </c>
      <c r="B4753" s="2">
        <v>29869.599999999999</v>
      </c>
    </row>
    <row r="4754" spans="1:2" x14ac:dyDescent="0.25">
      <c r="A4754" s="1">
        <v>45128</v>
      </c>
      <c r="B4754" s="2">
        <v>29900.17</v>
      </c>
    </row>
    <row r="4755" spans="1:2" x14ac:dyDescent="0.25">
      <c r="A4755" s="1">
        <v>45129</v>
      </c>
      <c r="B4755" s="2">
        <v>29830.02</v>
      </c>
    </row>
    <row r="4756" spans="1:2" x14ac:dyDescent="0.25">
      <c r="A4756" s="1">
        <v>45130</v>
      </c>
      <c r="B4756" s="2">
        <v>29943.98</v>
      </c>
    </row>
    <row r="4757" spans="1:2" x14ac:dyDescent="0.25">
      <c r="A4757" s="1">
        <v>45131</v>
      </c>
      <c r="B4757" s="2">
        <v>29163.54</v>
      </c>
    </row>
    <row r="4758" spans="1:2" x14ac:dyDescent="0.25">
      <c r="A4758" s="1">
        <v>45132</v>
      </c>
      <c r="B4758" s="2">
        <v>29226.87</v>
      </c>
    </row>
    <row r="4759" spans="1:2" x14ac:dyDescent="0.25">
      <c r="A4759" s="1">
        <v>45133</v>
      </c>
      <c r="B4759" s="2">
        <v>29467.18</v>
      </c>
    </row>
    <row r="4760" spans="1:2" x14ac:dyDescent="0.25">
      <c r="A4760" s="1">
        <v>45134</v>
      </c>
      <c r="B4760" s="2">
        <v>29179.27</v>
      </c>
    </row>
    <row r="4761" spans="1:2" x14ac:dyDescent="0.25">
      <c r="A4761" s="1">
        <v>45135</v>
      </c>
      <c r="B4761" s="2">
        <v>29313.41</v>
      </c>
    </row>
    <row r="4762" spans="1:2" x14ac:dyDescent="0.25">
      <c r="A4762" s="1">
        <v>45136</v>
      </c>
      <c r="B4762" s="2">
        <v>29348.09</v>
      </c>
    </row>
    <row r="4763" spans="1:2" x14ac:dyDescent="0.25">
      <c r="A4763" s="1">
        <v>45137</v>
      </c>
      <c r="B4763" s="2">
        <v>29211.24</v>
      </c>
    </row>
    <row r="4764" spans="1:2" x14ac:dyDescent="0.25">
      <c r="A4764" s="1">
        <v>45138</v>
      </c>
      <c r="B4764" s="2">
        <v>29238.34</v>
      </c>
    </row>
    <row r="4765" spans="1:2" x14ac:dyDescent="0.25">
      <c r="A4765" s="1">
        <v>45139</v>
      </c>
      <c r="B4765" s="2">
        <v>29229.95</v>
      </c>
    </row>
    <row r="4766" spans="1:2" x14ac:dyDescent="0.25">
      <c r="A4766" s="1">
        <v>45140</v>
      </c>
      <c r="B4766" s="2">
        <v>29162.92</v>
      </c>
    </row>
    <row r="4767" spans="1:2" x14ac:dyDescent="0.25">
      <c r="A4767" s="1">
        <v>45141</v>
      </c>
      <c r="B4767" s="2">
        <v>29217.05</v>
      </c>
    </row>
    <row r="4768" spans="1:2" x14ac:dyDescent="0.25">
      <c r="A4768" s="1">
        <v>45142</v>
      </c>
      <c r="B4768" s="2">
        <v>29037.47</v>
      </c>
    </row>
    <row r="4769" spans="1:2" x14ac:dyDescent="0.25">
      <c r="A4769" s="1">
        <v>45143</v>
      </c>
      <c r="B4769" s="2">
        <v>29041.46</v>
      </c>
    </row>
    <row r="4770" spans="1:2" x14ac:dyDescent="0.25">
      <c r="A4770" s="1">
        <v>45144</v>
      </c>
      <c r="B4770" s="2">
        <v>29042.95</v>
      </c>
    </row>
    <row r="4771" spans="1:2" x14ac:dyDescent="0.25">
      <c r="A4771" s="1">
        <v>45145</v>
      </c>
      <c r="B4771" s="2">
        <v>29162.25</v>
      </c>
    </row>
    <row r="4772" spans="1:2" x14ac:dyDescent="0.25">
      <c r="A4772" s="1">
        <v>45146</v>
      </c>
      <c r="B4772" s="2">
        <v>29850.49</v>
      </c>
    </row>
    <row r="4773" spans="1:2" x14ac:dyDescent="0.25">
      <c r="A4773" s="1">
        <v>45147</v>
      </c>
      <c r="B4773" s="2">
        <v>29501.200000000001</v>
      </c>
    </row>
    <row r="4774" spans="1:2" x14ac:dyDescent="0.25">
      <c r="A4774" s="1">
        <v>45148</v>
      </c>
      <c r="B4774" s="2">
        <v>29434.84</v>
      </c>
    </row>
    <row r="4775" spans="1:2" x14ac:dyDescent="0.25">
      <c r="A4775" s="1">
        <v>45149</v>
      </c>
      <c r="B4775" s="2">
        <v>29377.69</v>
      </c>
    </row>
    <row r="4776" spans="1:2" x14ac:dyDescent="0.25">
      <c r="A4776" s="1">
        <v>45150</v>
      </c>
      <c r="B4776" s="2">
        <v>29400.91</v>
      </c>
    </row>
    <row r="4777" spans="1:2" x14ac:dyDescent="0.25">
      <c r="A4777" s="1">
        <v>45151</v>
      </c>
      <c r="B4777" s="2">
        <v>29344.01</v>
      </c>
    </row>
    <row r="4778" spans="1:2" x14ac:dyDescent="0.25">
      <c r="A4778" s="1">
        <v>45152</v>
      </c>
      <c r="B4778" s="2">
        <v>29371.3</v>
      </c>
    </row>
    <row r="4779" spans="1:2" x14ac:dyDescent="0.25">
      <c r="A4779" s="1">
        <v>45153</v>
      </c>
      <c r="B4779" s="2">
        <v>29197.79</v>
      </c>
    </row>
    <row r="4780" spans="1:2" x14ac:dyDescent="0.25">
      <c r="A4780" s="1">
        <v>45154</v>
      </c>
      <c r="B4780" s="2">
        <v>28897.23</v>
      </c>
    </row>
    <row r="4781" spans="1:2" x14ac:dyDescent="0.25">
      <c r="A4781" s="1">
        <v>45155</v>
      </c>
      <c r="B4781" s="2">
        <v>26238.799999999999</v>
      </c>
    </row>
    <row r="4782" spans="1:2" x14ac:dyDescent="0.25">
      <c r="A4782" s="1">
        <v>45156</v>
      </c>
      <c r="B4782" s="2">
        <v>26049.71</v>
      </c>
    </row>
    <row r="4783" spans="1:2" x14ac:dyDescent="0.25">
      <c r="A4783" s="1">
        <v>45157</v>
      </c>
      <c r="B4783" s="2">
        <v>26078.18</v>
      </c>
    </row>
    <row r="4784" spans="1:2" x14ac:dyDescent="0.25">
      <c r="A4784" s="1">
        <v>45158</v>
      </c>
      <c r="B4784" s="2">
        <v>26175.54</v>
      </c>
    </row>
    <row r="4785" spans="1:2" x14ac:dyDescent="0.25">
      <c r="A4785" s="1">
        <v>45159</v>
      </c>
      <c r="B4785" s="2">
        <v>26192.42</v>
      </c>
    </row>
    <row r="4786" spans="1:2" x14ac:dyDescent="0.25">
      <c r="A4786" s="1">
        <v>45160</v>
      </c>
      <c r="B4786" s="2">
        <v>25660.32</v>
      </c>
    </row>
    <row r="4787" spans="1:2" x14ac:dyDescent="0.25">
      <c r="A4787" s="1">
        <v>45161</v>
      </c>
      <c r="B4787" s="2">
        <v>26315.01</v>
      </c>
    </row>
    <row r="4788" spans="1:2" x14ac:dyDescent="0.25">
      <c r="A4788" s="1">
        <v>45162</v>
      </c>
      <c r="B4788" s="2">
        <v>26081.7</v>
      </c>
    </row>
    <row r="4789" spans="1:2" x14ac:dyDescent="0.25">
      <c r="A4789" s="1">
        <v>45163</v>
      </c>
      <c r="B4789" s="2">
        <v>26067.51</v>
      </c>
    </row>
    <row r="4790" spans="1:2" x14ac:dyDescent="0.25">
      <c r="A4790" s="1">
        <v>45164</v>
      </c>
      <c r="B4790" s="2">
        <v>26027.69</v>
      </c>
    </row>
    <row r="4791" spans="1:2" x14ac:dyDescent="0.25">
      <c r="A4791" s="1">
        <v>45165</v>
      </c>
      <c r="B4791" s="2">
        <v>26055.61</v>
      </c>
    </row>
    <row r="4792" spans="1:2" x14ac:dyDescent="0.25">
      <c r="A4792" s="1">
        <v>45166</v>
      </c>
      <c r="B4792" s="2">
        <v>25969.42</v>
      </c>
    </row>
    <row r="4793" spans="1:2" x14ac:dyDescent="0.25">
      <c r="A4793" s="1">
        <v>45167</v>
      </c>
      <c r="B4793" s="2">
        <v>27664.240000000002</v>
      </c>
    </row>
    <row r="4794" spans="1:2" x14ac:dyDescent="0.25">
      <c r="A4794" s="1">
        <v>45168</v>
      </c>
      <c r="B4794" s="2">
        <v>27259.7</v>
      </c>
    </row>
    <row r="4795" spans="1:2" x14ac:dyDescent="0.25">
      <c r="A4795" s="1">
        <v>45169</v>
      </c>
      <c r="B4795" s="2">
        <v>26021.45</v>
      </c>
    </row>
    <row r="4796" spans="1:2" x14ac:dyDescent="0.25">
      <c r="A4796" s="1">
        <v>45170</v>
      </c>
      <c r="B4796" s="2">
        <v>25791.32</v>
      </c>
    </row>
    <row r="4797" spans="1:2" x14ac:dyDescent="0.25">
      <c r="A4797" s="1">
        <v>45171</v>
      </c>
      <c r="B4797" s="2">
        <v>25856</v>
      </c>
    </row>
    <row r="4798" spans="1:2" x14ac:dyDescent="0.25">
      <c r="A4798" s="1">
        <v>45172</v>
      </c>
      <c r="B4798" s="2">
        <v>25963.03</v>
      </c>
    </row>
    <row r="4799" spans="1:2" x14ac:dyDescent="0.25">
      <c r="A4799" s="1">
        <v>45173</v>
      </c>
      <c r="B4799" s="2">
        <v>25670.53</v>
      </c>
    </row>
    <row r="4800" spans="1:2" x14ac:dyDescent="0.25">
      <c r="A4800" s="1">
        <v>45174</v>
      </c>
      <c r="B4800" s="2">
        <v>25722.41</v>
      </c>
    </row>
    <row r="4801" spans="1:2" x14ac:dyDescent="0.25">
      <c r="A4801" s="1">
        <v>45175</v>
      </c>
      <c r="B4801" s="2">
        <v>25709.94</v>
      </c>
    </row>
    <row r="4802" spans="1:2" x14ac:dyDescent="0.25">
      <c r="A4802" s="1">
        <v>45176</v>
      </c>
      <c r="B4802" s="2">
        <v>26146.66</v>
      </c>
    </row>
    <row r="4803" spans="1:2" x14ac:dyDescent="0.25">
      <c r="A4803" s="1">
        <v>45177</v>
      </c>
      <c r="B4803" s="2">
        <v>25890.59</v>
      </c>
    </row>
    <row r="4804" spans="1:2" x14ac:dyDescent="0.25">
      <c r="A4804" s="1">
        <v>45178</v>
      </c>
      <c r="B4804" s="2">
        <v>25883.52</v>
      </c>
    </row>
    <row r="4805" spans="1:2" x14ac:dyDescent="0.25">
      <c r="A4805" s="1">
        <v>45179</v>
      </c>
      <c r="B4805" s="2">
        <v>25892.97</v>
      </c>
    </row>
    <row r="4806" spans="1:2" x14ac:dyDescent="0.25">
      <c r="A4806" s="1">
        <v>45180</v>
      </c>
      <c r="B4806" s="2">
        <v>25139.94</v>
      </c>
    </row>
    <row r="4807" spans="1:2" x14ac:dyDescent="0.25">
      <c r="A4807" s="1">
        <v>45181</v>
      </c>
      <c r="B4807" s="2">
        <v>26100.63</v>
      </c>
    </row>
    <row r="4808" spans="1:2" x14ac:dyDescent="0.25">
      <c r="A4808" s="1">
        <v>45182</v>
      </c>
      <c r="B4808" s="2">
        <v>26232.02</v>
      </c>
    </row>
    <row r="4809" spans="1:2" x14ac:dyDescent="0.25">
      <c r="A4809" s="1">
        <v>45183</v>
      </c>
      <c r="B4809" s="2">
        <v>26542.54</v>
      </c>
    </row>
    <row r="4810" spans="1:2" x14ac:dyDescent="0.25">
      <c r="A4810" s="1">
        <v>45184</v>
      </c>
      <c r="B4810" s="2">
        <v>26468.34</v>
      </c>
    </row>
    <row r="4811" spans="1:2" x14ac:dyDescent="0.25">
      <c r="A4811" s="1">
        <v>45185</v>
      </c>
      <c r="B4811" s="2">
        <v>26572.400000000001</v>
      </c>
    </row>
    <row r="4812" spans="1:2" x14ac:dyDescent="0.25">
      <c r="A4812" s="1">
        <v>45186</v>
      </c>
      <c r="B4812" s="2">
        <v>26491.279999999999</v>
      </c>
    </row>
    <row r="4813" spans="1:2" x14ac:dyDescent="0.25">
      <c r="A4813" s="1">
        <v>45187</v>
      </c>
      <c r="B4813" s="2">
        <v>26843.43</v>
      </c>
    </row>
    <row r="4814" spans="1:2" x14ac:dyDescent="0.25">
      <c r="A4814" s="1">
        <v>45188</v>
      </c>
      <c r="B4814" s="2">
        <v>27161.78</v>
      </c>
    </row>
    <row r="4815" spans="1:2" x14ac:dyDescent="0.25">
      <c r="A4815" s="1">
        <v>45189</v>
      </c>
      <c r="B4815" s="2">
        <v>27111.78</v>
      </c>
    </row>
    <row r="4816" spans="1:2" x14ac:dyDescent="0.25">
      <c r="A4816" s="1">
        <v>45190</v>
      </c>
      <c r="B4816" s="2">
        <v>26612.62</v>
      </c>
    </row>
    <row r="4817" spans="1:2" x14ac:dyDescent="0.25">
      <c r="A4817" s="1">
        <v>45191</v>
      </c>
      <c r="B4817" s="2">
        <v>26567.200000000001</v>
      </c>
    </row>
    <row r="4818" spans="1:2" x14ac:dyDescent="0.25">
      <c r="A4818" s="1">
        <v>45192</v>
      </c>
      <c r="B4818" s="2">
        <v>26570.66</v>
      </c>
    </row>
    <row r="4819" spans="1:2" x14ac:dyDescent="0.25">
      <c r="A4819" s="1">
        <v>45193</v>
      </c>
      <c r="B4819" s="2">
        <v>26520.41</v>
      </c>
    </row>
    <row r="4820" spans="1:2" x14ac:dyDescent="0.25">
      <c r="A4820" s="1">
        <v>45194</v>
      </c>
      <c r="B4820" s="2">
        <v>26278.3</v>
      </c>
    </row>
    <row r="4821" spans="1:2" x14ac:dyDescent="0.25">
      <c r="A4821" s="1">
        <v>45195</v>
      </c>
      <c r="B4821" s="2">
        <v>26154.15</v>
      </c>
    </row>
    <row r="4822" spans="1:2" x14ac:dyDescent="0.25">
      <c r="A4822" s="1">
        <v>45196</v>
      </c>
      <c r="B4822" s="2">
        <v>26260.18</v>
      </c>
    </row>
    <row r="4823" spans="1:2" x14ac:dyDescent="0.25">
      <c r="A4823" s="1">
        <v>45197</v>
      </c>
      <c r="B4823" s="2">
        <v>27004.5</v>
      </c>
    </row>
    <row r="4824" spans="1:2" x14ac:dyDescent="0.25">
      <c r="A4824" s="1">
        <v>45198</v>
      </c>
      <c r="B4824" s="2">
        <v>26867.040000000001</v>
      </c>
    </row>
    <row r="4825" spans="1:2" x14ac:dyDescent="0.25">
      <c r="A4825" s="1">
        <v>45199</v>
      </c>
      <c r="B4825" s="2">
        <v>27004.69</v>
      </c>
    </row>
    <row r="4826" spans="1:2" x14ac:dyDescent="0.25">
      <c r="A4826" s="1">
        <v>45200</v>
      </c>
      <c r="B4826" s="2">
        <v>27190.25</v>
      </c>
    </row>
    <row r="4827" spans="1:2" x14ac:dyDescent="0.25">
      <c r="A4827" s="1">
        <v>45201</v>
      </c>
      <c r="B4827" s="2">
        <v>27480.2</v>
      </c>
    </row>
    <row r="4828" spans="1:2" x14ac:dyDescent="0.25">
      <c r="A4828" s="1">
        <v>45202</v>
      </c>
      <c r="B4828" s="2">
        <v>27399.79</v>
      </c>
    </row>
    <row r="4829" spans="1:2" x14ac:dyDescent="0.25">
      <c r="A4829" s="1">
        <v>45203</v>
      </c>
      <c r="B4829" s="2">
        <v>27688.15</v>
      </c>
    </row>
    <row r="4830" spans="1:2" x14ac:dyDescent="0.25">
      <c r="A4830" s="1">
        <v>45204</v>
      </c>
      <c r="B4830" s="2">
        <v>27457.72</v>
      </c>
    </row>
    <row r="4831" spans="1:2" x14ac:dyDescent="0.25">
      <c r="A4831" s="1">
        <v>45205</v>
      </c>
      <c r="B4831" s="2">
        <v>28053.89</v>
      </c>
    </row>
    <row r="4832" spans="1:2" x14ac:dyDescent="0.25">
      <c r="A4832" s="1">
        <v>45206</v>
      </c>
      <c r="B4832" s="2">
        <v>27948.720000000001</v>
      </c>
    </row>
    <row r="4833" spans="1:2" x14ac:dyDescent="0.25">
      <c r="A4833" s="1">
        <v>45207</v>
      </c>
      <c r="B4833" s="2">
        <v>27934.71</v>
      </c>
    </row>
    <row r="4834" spans="1:2" x14ac:dyDescent="0.25">
      <c r="A4834" s="1">
        <v>45208</v>
      </c>
      <c r="B4834" s="2">
        <v>27626</v>
      </c>
    </row>
    <row r="4835" spans="1:2" x14ac:dyDescent="0.25">
      <c r="A4835" s="1">
        <v>45209</v>
      </c>
      <c r="B4835" s="2">
        <v>27428.73</v>
      </c>
    </row>
    <row r="4836" spans="1:2" x14ac:dyDescent="0.25">
      <c r="A4836" s="1">
        <v>45210</v>
      </c>
      <c r="B4836" s="2">
        <v>26720.68</v>
      </c>
    </row>
    <row r="4837" spans="1:2" x14ac:dyDescent="0.25">
      <c r="A4837" s="1">
        <v>45211</v>
      </c>
      <c r="B4837" s="2">
        <v>26749.38</v>
      </c>
    </row>
    <row r="4838" spans="1:2" x14ac:dyDescent="0.25">
      <c r="A4838" s="1">
        <v>45212</v>
      </c>
      <c r="B4838" s="2">
        <v>27013.759999999998</v>
      </c>
    </row>
    <row r="4839" spans="1:2" x14ac:dyDescent="0.25">
      <c r="A4839" s="1">
        <v>45213</v>
      </c>
      <c r="B4839" s="2">
        <v>26819.39</v>
      </c>
    </row>
    <row r="4840" spans="1:2" x14ac:dyDescent="0.25">
      <c r="A4840" s="1">
        <v>45214</v>
      </c>
      <c r="B4840" s="2">
        <v>27180.68</v>
      </c>
    </row>
    <row r="4841" spans="1:2" x14ac:dyDescent="0.25">
      <c r="A4841" s="1">
        <v>45215</v>
      </c>
      <c r="B4841" s="2">
        <v>28435.03</v>
      </c>
    </row>
    <row r="4842" spans="1:2" x14ac:dyDescent="0.25">
      <c r="A4842" s="1">
        <v>45216</v>
      </c>
      <c r="B4842" s="2">
        <v>28497.85</v>
      </c>
    </row>
    <row r="4843" spans="1:2" x14ac:dyDescent="0.25">
      <c r="A4843" s="1">
        <v>45217</v>
      </c>
      <c r="B4843" s="2">
        <v>28276.49</v>
      </c>
    </row>
    <row r="4844" spans="1:2" x14ac:dyDescent="0.25">
      <c r="A4844" s="1">
        <v>45218</v>
      </c>
      <c r="B4844" s="2">
        <v>28615.25</v>
      </c>
    </row>
    <row r="4845" spans="1:2" x14ac:dyDescent="0.25">
      <c r="A4845" s="1">
        <v>45219</v>
      </c>
      <c r="B4845" s="2">
        <v>29627.22</v>
      </c>
    </row>
    <row r="4846" spans="1:2" x14ac:dyDescent="0.25">
      <c r="A4846" s="1">
        <v>45220</v>
      </c>
      <c r="B4846" s="2">
        <v>29999.01</v>
      </c>
    </row>
    <row r="4847" spans="1:2" x14ac:dyDescent="0.25">
      <c r="A4847" s="1">
        <v>45221</v>
      </c>
      <c r="B4847" s="2">
        <v>29760.12</v>
      </c>
    </row>
    <row r="4848" spans="1:2" x14ac:dyDescent="0.25">
      <c r="A4848" s="1">
        <v>45222</v>
      </c>
      <c r="B4848" s="2">
        <v>31646.44</v>
      </c>
    </row>
    <row r="4849" spans="1:2" x14ac:dyDescent="0.25">
      <c r="A4849" s="1">
        <v>45223</v>
      </c>
      <c r="B4849" s="2">
        <v>34138.050000000003</v>
      </c>
    </row>
    <row r="4850" spans="1:2" x14ac:dyDescent="0.25">
      <c r="A4850" s="1">
        <v>45224</v>
      </c>
      <c r="B4850" s="2">
        <v>34560.699999999997</v>
      </c>
    </row>
    <row r="4851" spans="1:2" x14ac:dyDescent="0.25">
      <c r="A4851" s="1">
        <v>45225</v>
      </c>
      <c r="B4851" s="2">
        <v>34114.18</v>
      </c>
    </row>
    <row r="4852" spans="1:2" x14ac:dyDescent="0.25">
      <c r="A4852" s="1">
        <v>45226</v>
      </c>
      <c r="B4852" s="2">
        <v>33847.199999999997</v>
      </c>
    </row>
    <row r="4853" spans="1:2" x14ac:dyDescent="0.25">
      <c r="A4853" s="1">
        <v>45227</v>
      </c>
      <c r="B4853" s="2">
        <v>34195.46</v>
      </c>
    </row>
    <row r="4854" spans="1:2" x14ac:dyDescent="0.25">
      <c r="A4854" s="1">
        <v>45228</v>
      </c>
      <c r="B4854" s="2">
        <v>34714.589999999997</v>
      </c>
    </row>
    <row r="4855" spans="1:2" x14ac:dyDescent="0.25">
      <c r="A4855" s="1">
        <v>45229</v>
      </c>
      <c r="B4855" s="2">
        <v>34479.910000000003</v>
      </c>
    </row>
    <row r="4856" spans="1:2" x14ac:dyDescent="0.25">
      <c r="A4856" s="1">
        <v>45230</v>
      </c>
      <c r="B4856" s="2">
        <v>34573.67</v>
      </c>
    </row>
    <row r="4857" spans="1:2" x14ac:dyDescent="0.25">
      <c r="A4857" s="1">
        <v>45231</v>
      </c>
      <c r="B4857" s="2">
        <v>35289.32</v>
      </c>
    </row>
    <row r="4858" spans="1:2" x14ac:dyDescent="0.25">
      <c r="A4858" s="1">
        <v>45232</v>
      </c>
      <c r="B4858" s="2">
        <v>34793.33</v>
      </c>
    </row>
    <row r="4859" spans="1:2" x14ac:dyDescent="0.25">
      <c r="A4859" s="1">
        <v>45233</v>
      </c>
      <c r="B4859" s="2">
        <v>34641.629999999997</v>
      </c>
    </row>
    <row r="4860" spans="1:2" x14ac:dyDescent="0.25">
      <c r="A4860" s="1">
        <v>45234</v>
      </c>
      <c r="B4860" s="2">
        <v>35180.39</v>
      </c>
    </row>
    <row r="4861" spans="1:2" x14ac:dyDescent="0.25">
      <c r="A4861" s="1">
        <v>45235</v>
      </c>
      <c r="B4861" s="2">
        <v>34998.07</v>
      </c>
    </row>
    <row r="4862" spans="1:2" x14ac:dyDescent="0.25">
      <c r="A4862" s="1">
        <v>45236</v>
      </c>
      <c r="B4862" s="2">
        <v>35125.56</v>
      </c>
    </row>
    <row r="4863" spans="1:2" x14ac:dyDescent="0.25">
      <c r="A4863" s="1">
        <v>45237</v>
      </c>
      <c r="B4863" s="2">
        <v>35298.300000000003</v>
      </c>
    </row>
    <row r="4864" spans="1:2" x14ac:dyDescent="0.25">
      <c r="A4864" s="1">
        <v>45238</v>
      </c>
      <c r="B4864" s="2">
        <v>35791.54</v>
      </c>
    </row>
    <row r="4865" spans="1:2" x14ac:dyDescent="0.25">
      <c r="A4865" s="1">
        <v>45239</v>
      </c>
      <c r="B4865" s="2">
        <v>36555.56</v>
      </c>
    </row>
    <row r="4866" spans="1:2" x14ac:dyDescent="0.25">
      <c r="A4866" s="1">
        <v>45240</v>
      </c>
      <c r="B4866" s="2">
        <v>37376.04</v>
      </c>
    </row>
    <row r="4867" spans="1:2" x14ac:dyDescent="0.25">
      <c r="A4867" s="1">
        <v>45241</v>
      </c>
      <c r="B4867" s="2">
        <v>36901.129999999997</v>
      </c>
    </row>
    <row r="4868" spans="1:2" x14ac:dyDescent="0.25">
      <c r="A4868" s="1">
        <v>45242</v>
      </c>
      <c r="B4868" s="2">
        <v>37170.89</v>
      </c>
    </row>
    <row r="4869" spans="1:2" x14ac:dyDescent="0.25">
      <c r="A4869" s="1">
        <v>45243</v>
      </c>
      <c r="B4869" s="2">
        <v>36480.17</v>
      </c>
    </row>
    <row r="4870" spans="1:2" x14ac:dyDescent="0.25">
      <c r="A4870" s="1">
        <v>45244</v>
      </c>
      <c r="B4870" s="2">
        <v>35613.620000000003</v>
      </c>
    </row>
    <row r="4871" spans="1:2" x14ac:dyDescent="0.25">
      <c r="A4871" s="1">
        <v>45245</v>
      </c>
      <c r="B4871" s="2">
        <v>37726.589999999997</v>
      </c>
    </row>
    <row r="4872" spans="1:2" x14ac:dyDescent="0.25">
      <c r="A4872" s="1">
        <v>45246</v>
      </c>
      <c r="B4872" s="2">
        <v>36221.56</v>
      </c>
    </row>
    <row r="4873" spans="1:2" x14ac:dyDescent="0.25">
      <c r="A4873" s="1">
        <v>45247</v>
      </c>
      <c r="B4873" s="2">
        <v>36552.410000000003</v>
      </c>
    </row>
    <row r="4874" spans="1:2" x14ac:dyDescent="0.25">
      <c r="A4874" s="1">
        <v>45248</v>
      </c>
      <c r="B4874" s="2">
        <v>36524.230000000003</v>
      </c>
    </row>
    <row r="4875" spans="1:2" x14ac:dyDescent="0.25">
      <c r="A4875" s="1">
        <v>45249</v>
      </c>
      <c r="B4875" s="2">
        <v>36996.559999999998</v>
      </c>
    </row>
    <row r="4876" spans="1:2" x14ac:dyDescent="0.25">
      <c r="A4876" s="1">
        <v>45250</v>
      </c>
      <c r="B4876" s="2">
        <v>37454.959999999999</v>
      </c>
    </row>
    <row r="4877" spans="1:2" x14ac:dyDescent="0.25">
      <c r="A4877" s="1">
        <v>45251</v>
      </c>
      <c r="B4877" s="2">
        <v>36390.26</v>
      </c>
    </row>
    <row r="4878" spans="1:2" x14ac:dyDescent="0.25">
      <c r="A4878" s="1">
        <v>45252</v>
      </c>
      <c r="B4878" s="2">
        <v>37457.31</v>
      </c>
    </row>
    <row r="4879" spans="1:2" x14ac:dyDescent="0.25">
      <c r="A4879" s="1">
        <v>45253</v>
      </c>
      <c r="B4879" s="2">
        <v>37310.21</v>
      </c>
    </row>
    <row r="4880" spans="1:2" x14ac:dyDescent="0.25">
      <c r="A4880" s="1">
        <v>45254</v>
      </c>
      <c r="B4880" s="2">
        <v>37711.949999999997</v>
      </c>
    </row>
    <row r="4881" spans="1:2" x14ac:dyDescent="0.25">
      <c r="A4881" s="1">
        <v>45255</v>
      </c>
      <c r="B4881" s="2">
        <v>37747.26</v>
      </c>
    </row>
    <row r="4882" spans="1:2" x14ac:dyDescent="0.25">
      <c r="A4882" s="1">
        <v>45256</v>
      </c>
      <c r="B4882" s="2">
        <v>37667.550000000003</v>
      </c>
    </row>
    <row r="4883" spans="1:2" x14ac:dyDescent="0.25">
      <c r="A4883" s="1">
        <v>45257</v>
      </c>
      <c r="B4883" s="2">
        <v>37083.97</v>
      </c>
    </row>
    <row r="4884" spans="1:2" x14ac:dyDescent="0.25">
      <c r="A4884" s="1">
        <v>45258</v>
      </c>
      <c r="B4884" s="2">
        <v>37883.050000000003</v>
      </c>
    </row>
    <row r="4885" spans="1:2" x14ac:dyDescent="0.25">
      <c r="A4885" s="1">
        <v>45259</v>
      </c>
      <c r="B4885" s="2">
        <v>37795.18</v>
      </c>
    </row>
    <row r="4886" spans="1:2" x14ac:dyDescent="0.25">
      <c r="A4886" s="1">
        <v>45260</v>
      </c>
      <c r="B4886" s="2">
        <v>37700.089999999997</v>
      </c>
    </row>
    <row r="4887" spans="1:2" x14ac:dyDescent="0.25">
      <c r="A4887" s="1">
        <v>45261</v>
      </c>
      <c r="B4887" s="2">
        <v>38719.33</v>
      </c>
    </row>
    <row r="4888" spans="1:2" x14ac:dyDescent="0.25">
      <c r="A4888" s="1">
        <v>45262</v>
      </c>
      <c r="B4888" s="2">
        <v>39367.120000000003</v>
      </c>
    </row>
    <row r="4889" spans="1:2" x14ac:dyDescent="0.25">
      <c r="A4889" s="1">
        <v>45263</v>
      </c>
      <c r="B4889" s="2">
        <v>40075.14</v>
      </c>
    </row>
    <row r="4890" spans="1:2" x14ac:dyDescent="0.25">
      <c r="A4890" s="1">
        <v>45264</v>
      </c>
      <c r="B4890" s="2">
        <v>41952.69</v>
      </c>
    </row>
    <row r="4891" spans="1:2" x14ac:dyDescent="0.25">
      <c r="A4891" s="1">
        <v>45265</v>
      </c>
      <c r="B4891" s="2">
        <v>44290.720000000001</v>
      </c>
    </row>
    <row r="4892" spans="1:2" x14ac:dyDescent="0.25">
      <c r="A4892" s="1">
        <v>45266</v>
      </c>
      <c r="B4892" s="2">
        <v>43771.65</v>
      </c>
    </row>
    <row r="4893" spans="1:2" x14ac:dyDescent="0.25">
      <c r="A4893" s="1">
        <v>45267</v>
      </c>
      <c r="B4893" s="2">
        <v>43151.1</v>
      </c>
    </row>
    <row r="4894" spans="1:2" x14ac:dyDescent="0.25">
      <c r="A4894" s="1">
        <v>45268</v>
      </c>
      <c r="B4894" s="2">
        <v>44263.519999999997</v>
      </c>
    </row>
    <row r="4895" spans="1:2" x14ac:dyDescent="0.25">
      <c r="A4895" s="1">
        <v>45269</v>
      </c>
      <c r="B4895" s="2">
        <v>43911.56</v>
      </c>
    </row>
    <row r="4896" spans="1:2" x14ac:dyDescent="0.25">
      <c r="A4896" s="1">
        <v>45270</v>
      </c>
      <c r="B4896" s="2">
        <v>43784.78</v>
      </c>
    </row>
    <row r="4897" spans="1:2" x14ac:dyDescent="0.25">
      <c r="A4897" s="1">
        <v>45271</v>
      </c>
      <c r="B4897" s="2">
        <v>41267.29</v>
      </c>
    </row>
    <row r="4898" spans="1:2" x14ac:dyDescent="0.25">
      <c r="A4898" s="1">
        <v>45272</v>
      </c>
      <c r="B4898" s="2">
        <v>41211.65</v>
      </c>
    </row>
    <row r="4899" spans="1:2" x14ac:dyDescent="0.25">
      <c r="A4899" s="1">
        <v>45273</v>
      </c>
      <c r="B4899" s="2">
        <v>42972.29</v>
      </c>
    </row>
    <row r="4900" spans="1:2" x14ac:dyDescent="0.25">
      <c r="A4900" s="1">
        <v>45274</v>
      </c>
      <c r="B4900" s="2">
        <v>43077.919999999998</v>
      </c>
    </row>
    <row r="4901" spans="1:2" x14ac:dyDescent="0.25">
      <c r="A4901" s="1">
        <v>45275</v>
      </c>
      <c r="B4901" s="2">
        <v>42064.92</v>
      </c>
    </row>
    <row r="4902" spans="1:2" x14ac:dyDescent="0.25">
      <c r="A4902" s="1">
        <v>45276</v>
      </c>
      <c r="B4902" s="2">
        <v>42277.01</v>
      </c>
    </row>
    <row r="4903" spans="1:2" x14ac:dyDescent="0.25">
      <c r="A4903" s="1">
        <v>45277</v>
      </c>
      <c r="B4903" s="2">
        <v>41674.879999999997</v>
      </c>
    </row>
    <row r="4904" spans="1:2" x14ac:dyDescent="0.25">
      <c r="A4904" s="1">
        <v>45278</v>
      </c>
      <c r="B4904" s="2">
        <v>42498.35</v>
      </c>
    </row>
    <row r="4905" spans="1:2" x14ac:dyDescent="0.25">
      <c r="A4905" s="1">
        <v>45279</v>
      </c>
      <c r="B4905" s="2">
        <v>42312.04</v>
      </c>
    </row>
    <row r="4906" spans="1:2" x14ac:dyDescent="0.25">
      <c r="A4906" s="1">
        <v>45280</v>
      </c>
      <c r="B4906" s="2">
        <v>43613.42</v>
      </c>
    </row>
    <row r="4907" spans="1:2" x14ac:dyDescent="0.25">
      <c r="A4907" s="1">
        <v>45281</v>
      </c>
      <c r="B4907" s="2">
        <v>43957.34</v>
      </c>
    </row>
    <row r="4908" spans="1:2" x14ac:dyDescent="0.25">
      <c r="A4908" s="1">
        <v>45282</v>
      </c>
      <c r="B4908" s="2">
        <v>43834.59</v>
      </c>
    </row>
    <row r="4909" spans="1:2" x14ac:dyDescent="0.25">
      <c r="A4909" s="1">
        <v>45283</v>
      </c>
      <c r="B4909" s="2">
        <v>43767.73</v>
      </c>
    </row>
    <row r="4910" spans="1:2" x14ac:dyDescent="0.25">
      <c r="A4910" s="1">
        <v>45284</v>
      </c>
      <c r="B4910" s="2">
        <v>43005.66</v>
      </c>
    </row>
    <row r="4911" spans="1:2" x14ac:dyDescent="0.25">
      <c r="A4911" s="1">
        <v>45285</v>
      </c>
      <c r="B4911" s="2">
        <v>43689.760000000002</v>
      </c>
    </row>
    <row r="4912" spans="1:2" x14ac:dyDescent="0.25">
      <c r="A4912" s="1">
        <v>45286</v>
      </c>
      <c r="B4912" s="2">
        <v>42465.75</v>
      </c>
    </row>
    <row r="4913" spans="1:2" x14ac:dyDescent="0.25">
      <c r="A4913" s="1">
        <v>45287</v>
      </c>
      <c r="B4913" s="2">
        <v>43350.67</v>
      </c>
    </row>
    <row r="4914" spans="1:2" x14ac:dyDescent="0.25">
      <c r="A4914" s="1">
        <v>45288</v>
      </c>
      <c r="B4914" s="2">
        <v>42644.4</v>
      </c>
    </row>
    <row r="4915" spans="1:2" x14ac:dyDescent="0.25">
      <c r="A4915" s="1">
        <v>45289</v>
      </c>
      <c r="B4915" s="2">
        <v>41769.379999999997</v>
      </c>
    </row>
    <row r="4916" spans="1:2" x14ac:dyDescent="0.25">
      <c r="A4916" s="1">
        <v>45290</v>
      </c>
      <c r="B4916" s="2">
        <v>42131.47</v>
      </c>
    </row>
    <row r="4917" spans="1:2" x14ac:dyDescent="0.25">
      <c r="A4917" s="1">
        <v>45291</v>
      </c>
      <c r="B4917" s="2">
        <v>42247.33</v>
      </c>
    </row>
    <row r="4918" spans="1:2" x14ac:dyDescent="0.25">
      <c r="A4918" s="1">
        <v>45292</v>
      </c>
      <c r="B4918" s="2">
        <v>43538.21</v>
      </c>
    </row>
    <row r="4919" spans="1:2" x14ac:dyDescent="0.25">
      <c r="A4919" s="1">
        <v>45293</v>
      </c>
      <c r="B4919" s="2">
        <v>44998.36</v>
      </c>
    </row>
    <row r="4920" spans="1:2" x14ac:dyDescent="0.25">
      <c r="A4920" s="1">
        <v>45294</v>
      </c>
      <c r="B4920" s="2">
        <v>42765.5</v>
      </c>
    </row>
    <row r="4921" spans="1:2" x14ac:dyDescent="0.25">
      <c r="A4921" s="1">
        <v>45295</v>
      </c>
      <c r="B4921" s="2">
        <v>44370.75</v>
      </c>
    </row>
    <row r="4922" spans="1:2" x14ac:dyDescent="0.25">
      <c r="A4922" s="1">
        <v>45296</v>
      </c>
      <c r="B4922" s="2">
        <v>44002.17</v>
      </c>
    </row>
    <row r="4923" spans="1:2" x14ac:dyDescent="0.25">
      <c r="A4923" s="1">
        <v>45297</v>
      </c>
      <c r="B4923" s="2">
        <v>43904.94</v>
      </c>
    </row>
    <row r="4924" spans="1:2" x14ac:dyDescent="0.25">
      <c r="A4924" s="1">
        <v>45298</v>
      </c>
      <c r="B4924" s="2">
        <v>43898.07</v>
      </c>
    </row>
    <row r="4925" spans="1:2" x14ac:dyDescent="0.25">
      <c r="A4925" s="1">
        <v>45299</v>
      </c>
      <c r="B4925" s="2">
        <v>47041.83</v>
      </c>
    </row>
    <row r="4926" spans="1:2" x14ac:dyDescent="0.25">
      <c r="A4926" s="1">
        <v>45300</v>
      </c>
      <c r="B4926" s="2">
        <v>46275.42</v>
      </c>
    </row>
    <row r="4927" spans="1:2" x14ac:dyDescent="0.25">
      <c r="A4927" s="1">
        <v>45301</v>
      </c>
      <c r="B4927" s="2">
        <v>46914.42</v>
      </c>
    </row>
    <row r="4928" spans="1:2" x14ac:dyDescent="0.25">
      <c r="A4928" s="1">
        <v>45302</v>
      </c>
      <c r="B4928" s="2">
        <v>46402.77</v>
      </c>
    </row>
    <row r="4929" spans="1:2" x14ac:dyDescent="0.25">
      <c r="A4929" s="1">
        <v>45303</v>
      </c>
      <c r="B4929" s="2">
        <v>42481.94</v>
      </c>
    </row>
    <row r="4930" spans="1:2" x14ac:dyDescent="0.25">
      <c r="A4930" s="1">
        <v>45304</v>
      </c>
      <c r="B4930" s="2">
        <v>42980.33</v>
      </c>
    </row>
    <row r="4931" spans="1:2" x14ac:dyDescent="0.25">
      <c r="A4931" s="1">
        <v>45305</v>
      </c>
      <c r="B4931" s="2">
        <v>42250.7</v>
      </c>
    </row>
    <row r="4932" spans="1:2" x14ac:dyDescent="0.25">
      <c r="A4932" s="1">
        <v>45306</v>
      </c>
      <c r="B4932" s="2">
        <v>42576.79</v>
      </c>
    </row>
    <row r="4933" spans="1:2" x14ac:dyDescent="0.25">
      <c r="A4933" s="1">
        <v>45307</v>
      </c>
      <c r="B4933" s="2">
        <v>43199.08</v>
      </c>
    </row>
    <row r="4934" spans="1:2" x14ac:dyDescent="0.25">
      <c r="A4934" s="1">
        <v>45308</v>
      </c>
      <c r="B4934" s="2">
        <v>42679.41</v>
      </c>
    </row>
    <row r="4935" spans="1:2" x14ac:dyDescent="0.25">
      <c r="A4935" s="1">
        <v>45309</v>
      </c>
      <c r="B4935" s="2">
        <v>41312.9</v>
      </c>
    </row>
    <row r="4936" spans="1:2" x14ac:dyDescent="0.25">
      <c r="A4936" s="1">
        <v>45310</v>
      </c>
      <c r="B4936" s="2">
        <v>41645.83</v>
      </c>
    </row>
    <row r="4937" spans="1:2" x14ac:dyDescent="0.25">
      <c r="A4937" s="1">
        <v>45311</v>
      </c>
      <c r="B4937" s="2">
        <v>41747.279999999999</v>
      </c>
    </row>
    <row r="4938" spans="1:2" x14ac:dyDescent="0.25">
      <c r="A4938" s="1">
        <v>45312</v>
      </c>
      <c r="B4938" s="2">
        <v>41607.17</v>
      </c>
    </row>
    <row r="4939" spans="1:2" x14ac:dyDescent="0.25">
      <c r="A4939" s="1">
        <v>45313</v>
      </c>
      <c r="B4939" s="2">
        <v>39794.81</v>
      </c>
    </row>
    <row r="4940" spans="1:2" x14ac:dyDescent="0.25">
      <c r="A4940" s="1">
        <v>45314</v>
      </c>
      <c r="B4940" s="2">
        <v>39433.99</v>
      </c>
    </row>
    <row r="4941" spans="1:2" x14ac:dyDescent="0.25">
      <c r="A4941" s="1">
        <v>45315</v>
      </c>
      <c r="B4941" s="2">
        <v>39854.86</v>
      </c>
    </row>
    <row r="4942" spans="1:2" x14ac:dyDescent="0.25">
      <c r="A4942" s="1">
        <v>45316</v>
      </c>
      <c r="B4942" s="2">
        <v>39934.730000000003</v>
      </c>
    </row>
    <row r="4943" spans="1:2" x14ac:dyDescent="0.25">
      <c r="A4943" s="1">
        <v>45317</v>
      </c>
      <c r="B4943" s="2">
        <v>41897.47</v>
      </c>
    </row>
    <row r="4944" spans="1:2" x14ac:dyDescent="0.25">
      <c r="A4944" s="1">
        <v>45318</v>
      </c>
      <c r="B4944" s="2">
        <v>42155.08</v>
      </c>
    </row>
    <row r="4945" spans="1:2" x14ac:dyDescent="0.25">
      <c r="A4945" s="1">
        <v>45319</v>
      </c>
      <c r="B4945" s="2">
        <v>41827.31</v>
      </c>
    </row>
    <row r="4946" spans="1:2" x14ac:dyDescent="0.25">
      <c r="A4946" s="1">
        <v>45320</v>
      </c>
      <c r="B4946" s="2">
        <v>43111.1</v>
      </c>
    </row>
    <row r="4947" spans="1:2" x14ac:dyDescent="0.25">
      <c r="A4947" s="1">
        <v>45321</v>
      </c>
      <c r="B4947" s="2">
        <v>43326.9</v>
      </c>
    </row>
    <row r="4948" spans="1:2" x14ac:dyDescent="0.25">
      <c r="A4948" s="1">
        <v>45322</v>
      </c>
      <c r="B4948" s="2">
        <v>42632.17</v>
      </c>
    </row>
    <row r="4949" spans="1:2" x14ac:dyDescent="0.25">
      <c r="A4949" s="1">
        <v>45323</v>
      </c>
      <c r="B4949" s="2">
        <v>42914.66</v>
      </c>
    </row>
    <row r="4950" spans="1:2" x14ac:dyDescent="0.25">
      <c r="A4950" s="1">
        <v>45324</v>
      </c>
      <c r="B4950" s="2">
        <v>43179.7</v>
      </c>
    </row>
    <row r="4951" spans="1:2" x14ac:dyDescent="0.25">
      <c r="A4951" s="1">
        <v>45325</v>
      </c>
      <c r="B4951" s="2">
        <v>43016.5</v>
      </c>
    </row>
    <row r="4952" spans="1:2" x14ac:dyDescent="0.25">
      <c r="A4952" s="1">
        <v>45326</v>
      </c>
      <c r="B4952" s="2">
        <v>42553.31</v>
      </c>
    </row>
    <row r="4953" spans="1:2" x14ac:dyDescent="0.25">
      <c r="A4953" s="1">
        <v>45327</v>
      </c>
      <c r="B4953" s="2">
        <v>42449.06</v>
      </c>
    </row>
    <row r="4954" spans="1:2" x14ac:dyDescent="0.25">
      <c r="A4954" s="1">
        <v>45328</v>
      </c>
      <c r="B4954" s="2">
        <v>42865.39</v>
      </c>
    </row>
  </sheetData>
  <conditionalFormatting sqref="B1:B1048576">
    <cfRule type="cellIs" dxfId="0" priority="1" operator="equal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EBC-29E4-419A-8501-21F46E10C87E}">
  <dimension ref="A1:F1096"/>
  <sheetViews>
    <sheetView topLeftCell="B1" zoomScale="130" zoomScaleNormal="130" workbookViewId="0">
      <selection activeCell="S35" sqref="S35"/>
    </sheetView>
  </sheetViews>
  <sheetFormatPr defaultRowHeight="15" x14ac:dyDescent="0.25"/>
  <cols>
    <col min="1" max="1" width="10.85546875" style="1" bestFit="1" customWidth="1"/>
    <col min="2" max="2" width="19.5703125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>
        <v>42736</v>
      </c>
      <c r="B2">
        <v>995.44</v>
      </c>
    </row>
    <row r="3" spans="1:2" x14ac:dyDescent="0.25">
      <c r="A3" s="1">
        <v>42737</v>
      </c>
      <c r="B3">
        <v>1017.05</v>
      </c>
    </row>
    <row r="4" spans="1:2" x14ac:dyDescent="0.25">
      <c r="A4" s="1">
        <v>42738</v>
      </c>
      <c r="B4">
        <v>1033.3</v>
      </c>
    </row>
    <row r="5" spans="1:2" x14ac:dyDescent="0.25">
      <c r="A5" s="1">
        <v>42739</v>
      </c>
      <c r="B5">
        <v>1135.4100000000001</v>
      </c>
    </row>
    <row r="6" spans="1:2" x14ac:dyDescent="0.25">
      <c r="A6" s="1">
        <v>42740</v>
      </c>
      <c r="B6">
        <v>989.35</v>
      </c>
    </row>
    <row r="7" spans="1:2" x14ac:dyDescent="0.25">
      <c r="A7" s="1">
        <v>42741</v>
      </c>
      <c r="B7">
        <v>886.16</v>
      </c>
    </row>
    <row r="8" spans="1:2" x14ac:dyDescent="0.25">
      <c r="A8" s="1">
        <v>42742</v>
      </c>
      <c r="B8">
        <v>888.87</v>
      </c>
    </row>
    <row r="9" spans="1:2" x14ac:dyDescent="0.25">
      <c r="A9" s="1">
        <v>42743</v>
      </c>
      <c r="B9">
        <v>900.86</v>
      </c>
    </row>
    <row r="10" spans="1:2" x14ac:dyDescent="0.25">
      <c r="A10" s="1">
        <v>42744</v>
      </c>
      <c r="B10">
        <v>899.78</v>
      </c>
    </row>
    <row r="11" spans="1:2" x14ac:dyDescent="0.25">
      <c r="A11" s="1">
        <v>42745</v>
      </c>
      <c r="B11">
        <v>904.37</v>
      </c>
    </row>
    <row r="12" spans="1:2" x14ac:dyDescent="0.25">
      <c r="A12" s="1">
        <v>42746</v>
      </c>
      <c r="B12">
        <v>785.43</v>
      </c>
    </row>
    <row r="13" spans="1:2" x14ac:dyDescent="0.25">
      <c r="A13" s="1">
        <v>42747</v>
      </c>
      <c r="B13">
        <v>810.11</v>
      </c>
    </row>
    <row r="14" spans="1:2" x14ac:dyDescent="0.25">
      <c r="A14" s="1">
        <v>42748</v>
      </c>
      <c r="B14">
        <v>824.83</v>
      </c>
    </row>
    <row r="15" spans="1:2" x14ac:dyDescent="0.25">
      <c r="A15" s="1">
        <v>42749</v>
      </c>
      <c r="B15">
        <v>819.63</v>
      </c>
    </row>
    <row r="16" spans="1:2" x14ac:dyDescent="0.25">
      <c r="A16" s="1">
        <v>42750</v>
      </c>
      <c r="B16">
        <v>821.17</v>
      </c>
    </row>
    <row r="17" spans="1:6" x14ac:dyDescent="0.25">
      <c r="A17" s="1">
        <v>42751</v>
      </c>
      <c r="B17">
        <v>827.34</v>
      </c>
    </row>
    <row r="18" spans="1:6" x14ac:dyDescent="0.25">
      <c r="A18" s="1">
        <v>42752</v>
      </c>
      <c r="B18">
        <v>899.66</v>
      </c>
      <c r="E18" t="s">
        <v>7</v>
      </c>
    </row>
    <row r="19" spans="1:6" x14ac:dyDescent="0.25">
      <c r="A19" s="1">
        <v>42753</v>
      </c>
      <c r="B19">
        <v>872.03</v>
      </c>
    </row>
    <row r="20" spans="1:6" x14ac:dyDescent="0.25">
      <c r="A20" s="1">
        <v>42754</v>
      </c>
      <c r="B20">
        <v>895.21</v>
      </c>
      <c r="E20" t="s">
        <v>8</v>
      </c>
    </row>
    <row r="21" spans="1:6" x14ac:dyDescent="0.25">
      <c r="A21" s="1">
        <v>42755</v>
      </c>
      <c r="B21">
        <v>892.91</v>
      </c>
    </row>
    <row r="22" spans="1:6" x14ac:dyDescent="0.25">
      <c r="A22" s="1">
        <v>42756</v>
      </c>
      <c r="B22">
        <v>919.84</v>
      </c>
      <c r="E22" t="s">
        <v>9</v>
      </c>
    </row>
    <row r="23" spans="1:6" x14ac:dyDescent="0.25">
      <c r="A23" s="1">
        <v>42757</v>
      </c>
      <c r="B23">
        <v>918.84</v>
      </c>
    </row>
    <row r="24" spans="1:6" x14ac:dyDescent="0.25">
      <c r="A24" s="1">
        <v>42758</v>
      </c>
      <c r="B24">
        <v>921.46</v>
      </c>
      <c r="E24" t="s">
        <v>10</v>
      </c>
      <c r="F24">
        <f>ROWS(B2:B1096)</f>
        <v>1095</v>
      </c>
    </row>
    <row r="25" spans="1:6" x14ac:dyDescent="0.25">
      <c r="A25" s="1">
        <v>42759</v>
      </c>
      <c r="B25">
        <v>893.75</v>
      </c>
    </row>
    <row r="26" spans="1:6" x14ac:dyDescent="0.25">
      <c r="A26" s="1">
        <v>42760</v>
      </c>
      <c r="B26">
        <v>894.41</v>
      </c>
      <c r="E26" t="s">
        <v>11</v>
      </c>
    </row>
    <row r="27" spans="1:6" x14ac:dyDescent="0.25">
      <c r="A27" s="1">
        <v>42761</v>
      </c>
      <c r="B27">
        <v>915.56</v>
      </c>
    </row>
    <row r="28" spans="1:6" x14ac:dyDescent="0.25">
      <c r="A28" s="1">
        <v>42762</v>
      </c>
      <c r="B28">
        <v>918.01</v>
      </c>
      <c r="E28" t="s">
        <v>12</v>
      </c>
    </row>
    <row r="29" spans="1:6" x14ac:dyDescent="0.25">
      <c r="A29" s="1">
        <v>42763</v>
      </c>
      <c r="B29">
        <v>918.51</v>
      </c>
    </row>
    <row r="30" spans="1:6" x14ac:dyDescent="0.25">
      <c r="A30" s="1">
        <v>42764</v>
      </c>
      <c r="B30">
        <v>914.55</v>
      </c>
      <c r="E30" t="s">
        <v>13</v>
      </c>
    </row>
    <row r="31" spans="1:6" x14ac:dyDescent="0.25">
      <c r="A31" s="1">
        <v>42765</v>
      </c>
      <c r="B31">
        <v>920.73</v>
      </c>
      <c r="E31" s="6" t="s">
        <v>14</v>
      </c>
    </row>
    <row r="32" spans="1:6" x14ac:dyDescent="0.25">
      <c r="A32" s="1">
        <v>42766</v>
      </c>
      <c r="B32">
        <v>965.49</v>
      </c>
    </row>
    <row r="33" spans="1:2" x14ac:dyDescent="0.25">
      <c r="A33" s="1">
        <v>42767</v>
      </c>
      <c r="B33">
        <v>982.43</v>
      </c>
    </row>
    <row r="34" spans="1:2" x14ac:dyDescent="0.25">
      <c r="A34" s="1">
        <v>42768</v>
      </c>
      <c r="B34">
        <v>1003.97</v>
      </c>
    </row>
    <row r="35" spans="1:2" x14ac:dyDescent="0.25">
      <c r="A35" s="1">
        <v>42769</v>
      </c>
      <c r="B35">
        <v>1013.02</v>
      </c>
    </row>
    <row r="36" spans="1:2" x14ac:dyDescent="0.25">
      <c r="A36" s="1">
        <v>42770</v>
      </c>
      <c r="B36">
        <v>1031.8499999999999</v>
      </c>
    </row>
    <row r="37" spans="1:2" x14ac:dyDescent="0.25">
      <c r="A37" s="1">
        <v>42771</v>
      </c>
      <c r="B37">
        <v>1016.11</v>
      </c>
    </row>
    <row r="38" spans="1:2" x14ac:dyDescent="0.25">
      <c r="A38" s="1">
        <v>42772</v>
      </c>
      <c r="B38">
        <v>1024.67</v>
      </c>
    </row>
    <row r="39" spans="1:2" x14ac:dyDescent="0.25">
      <c r="A39" s="1">
        <v>42773</v>
      </c>
      <c r="B39">
        <v>1049.56</v>
      </c>
    </row>
    <row r="40" spans="1:2" x14ac:dyDescent="0.25">
      <c r="A40" s="1">
        <v>42774</v>
      </c>
      <c r="B40">
        <v>1055.49</v>
      </c>
    </row>
    <row r="41" spans="1:2" x14ac:dyDescent="0.25">
      <c r="A41" s="1">
        <v>42775</v>
      </c>
      <c r="B41">
        <v>978.96</v>
      </c>
    </row>
    <row r="42" spans="1:2" x14ac:dyDescent="0.25">
      <c r="A42" s="1">
        <v>42776</v>
      </c>
      <c r="B42">
        <v>997.61</v>
      </c>
    </row>
    <row r="43" spans="1:2" x14ac:dyDescent="0.25">
      <c r="A43" s="1">
        <v>42777</v>
      </c>
      <c r="B43">
        <v>1008.32</v>
      </c>
    </row>
    <row r="44" spans="1:2" x14ac:dyDescent="0.25">
      <c r="A44" s="1">
        <v>42778</v>
      </c>
      <c r="B44">
        <v>996.52</v>
      </c>
    </row>
    <row r="45" spans="1:2" x14ac:dyDescent="0.25">
      <c r="A45" s="1">
        <v>42779</v>
      </c>
      <c r="B45">
        <v>995.36</v>
      </c>
    </row>
    <row r="46" spans="1:2" x14ac:dyDescent="0.25">
      <c r="A46" s="1">
        <v>42780</v>
      </c>
      <c r="B46">
        <v>1008.34</v>
      </c>
    </row>
    <row r="47" spans="1:2" x14ac:dyDescent="0.25">
      <c r="A47" s="1">
        <v>42781</v>
      </c>
      <c r="B47">
        <v>1008.19</v>
      </c>
    </row>
    <row r="48" spans="1:2" x14ac:dyDescent="0.25">
      <c r="A48" s="1">
        <v>42782</v>
      </c>
      <c r="B48">
        <v>1031.93</v>
      </c>
    </row>
    <row r="49" spans="1:2" x14ac:dyDescent="0.25">
      <c r="A49" s="1">
        <v>42783</v>
      </c>
      <c r="B49">
        <v>1049.4100000000001</v>
      </c>
    </row>
    <row r="50" spans="1:2" x14ac:dyDescent="0.25">
      <c r="A50" s="1">
        <v>42784</v>
      </c>
      <c r="B50">
        <v>1052.28</v>
      </c>
    </row>
    <row r="51" spans="1:2" x14ac:dyDescent="0.25">
      <c r="A51" s="1">
        <v>42785</v>
      </c>
      <c r="B51">
        <v>1048.8900000000001</v>
      </c>
    </row>
    <row r="52" spans="1:2" x14ac:dyDescent="0.25">
      <c r="A52" s="1">
        <v>42786</v>
      </c>
      <c r="B52">
        <v>1077.56</v>
      </c>
    </row>
    <row r="53" spans="1:2" x14ac:dyDescent="0.25">
      <c r="A53" s="1">
        <v>42787</v>
      </c>
      <c r="B53">
        <v>1119.03</v>
      </c>
    </row>
    <row r="54" spans="1:2" x14ac:dyDescent="0.25">
      <c r="A54" s="1">
        <v>42788</v>
      </c>
      <c r="B54">
        <v>1120.46</v>
      </c>
    </row>
    <row r="55" spans="1:2" x14ac:dyDescent="0.25">
      <c r="A55" s="1">
        <v>42789</v>
      </c>
      <c r="B55">
        <v>1171.9100000000001</v>
      </c>
    </row>
    <row r="56" spans="1:2" x14ac:dyDescent="0.25">
      <c r="A56" s="1">
        <v>42790</v>
      </c>
      <c r="B56">
        <v>1176.49</v>
      </c>
    </row>
    <row r="57" spans="1:2" x14ac:dyDescent="0.25">
      <c r="A57" s="1">
        <v>42791</v>
      </c>
      <c r="B57">
        <v>1149.05</v>
      </c>
    </row>
    <row r="58" spans="1:2" x14ac:dyDescent="0.25">
      <c r="A58" s="1">
        <v>42792</v>
      </c>
      <c r="B58">
        <v>1171.58</v>
      </c>
    </row>
    <row r="59" spans="1:2" x14ac:dyDescent="0.25">
      <c r="A59" s="1">
        <v>42793</v>
      </c>
      <c r="B59">
        <v>1188.83</v>
      </c>
    </row>
    <row r="60" spans="1:2" x14ac:dyDescent="0.25">
      <c r="A60" s="1">
        <v>42794</v>
      </c>
      <c r="B60">
        <v>1189.27</v>
      </c>
    </row>
    <row r="61" spans="1:2" x14ac:dyDescent="0.25">
      <c r="A61" s="1">
        <v>42795</v>
      </c>
      <c r="B61">
        <v>1222.6600000000001</v>
      </c>
    </row>
    <row r="62" spans="1:2" x14ac:dyDescent="0.25">
      <c r="A62" s="1">
        <v>42796</v>
      </c>
      <c r="B62">
        <v>1255.47</v>
      </c>
    </row>
    <row r="63" spans="1:2" x14ac:dyDescent="0.25">
      <c r="A63" s="1">
        <v>42797</v>
      </c>
      <c r="B63">
        <v>1283.3</v>
      </c>
    </row>
    <row r="64" spans="1:2" x14ac:dyDescent="0.25">
      <c r="A64" s="1">
        <v>42798</v>
      </c>
      <c r="B64">
        <v>1264.32</v>
      </c>
    </row>
    <row r="65" spans="1:2" x14ac:dyDescent="0.25">
      <c r="A65" s="1">
        <v>42799</v>
      </c>
      <c r="B65">
        <v>1271.22</v>
      </c>
    </row>
    <row r="66" spans="1:2" x14ac:dyDescent="0.25">
      <c r="A66" s="1">
        <v>42800</v>
      </c>
      <c r="B66">
        <v>1277.01</v>
      </c>
    </row>
    <row r="67" spans="1:2" x14ac:dyDescent="0.25">
      <c r="A67" s="1">
        <v>42801</v>
      </c>
      <c r="B67">
        <v>1232.69</v>
      </c>
    </row>
    <row r="68" spans="1:2" x14ac:dyDescent="0.25">
      <c r="A68" s="1">
        <v>42802</v>
      </c>
      <c r="B68">
        <v>1146.97</v>
      </c>
    </row>
    <row r="69" spans="1:2" x14ac:dyDescent="0.25">
      <c r="A69" s="1">
        <v>42803</v>
      </c>
      <c r="B69">
        <v>1191.33</v>
      </c>
    </row>
    <row r="70" spans="1:2" x14ac:dyDescent="0.25">
      <c r="A70" s="1">
        <v>42804</v>
      </c>
      <c r="B70">
        <v>1112.3900000000001</v>
      </c>
    </row>
    <row r="71" spans="1:2" x14ac:dyDescent="0.25">
      <c r="A71" s="1">
        <v>42805</v>
      </c>
      <c r="B71">
        <v>1179.22</v>
      </c>
    </row>
    <row r="72" spans="1:2" x14ac:dyDescent="0.25">
      <c r="A72" s="1">
        <v>42806</v>
      </c>
      <c r="B72">
        <v>1225.1099999999999</v>
      </c>
    </row>
    <row r="73" spans="1:2" x14ac:dyDescent="0.25">
      <c r="A73" s="1">
        <v>42807</v>
      </c>
      <c r="B73">
        <v>1238.19</v>
      </c>
    </row>
    <row r="74" spans="1:2" x14ac:dyDescent="0.25">
      <c r="A74" s="1">
        <v>42808</v>
      </c>
      <c r="B74">
        <v>1243.1400000000001</v>
      </c>
    </row>
    <row r="75" spans="1:2" x14ac:dyDescent="0.25">
      <c r="A75" s="1">
        <v>42809</v>
      </c>
      <c r="B75">
        <v>1253.43</v>
      </c>
    </row>
    <row r="76" spans="1:2" x14ac:dyDescent="0.25">
      <c r="A76" s="1">
        <v>42810</v>
      </c>
      <c r="B76">
        <v>1172.8800000000001</v>
      </c>
    </row>
    <row r="77" spans="1:2" x14ac:dyDescent="0.25">
      <c r="A77" s="1">
        <v>42811</v>
      </c>
      <c r="B77">
        <v>1071.71</v>
      </c>
    </row>
    <row r="78" spans="1:2" x14ac:dyDescent="0.25">
      <c r="A78" s="1">
        <v>42812</v>
      </c>
      <c r="B78">
        <v>971.38</v>
      </c>
    </row>
    <row r="79" spans="1:2" x14ac:dyDescent="0.25">
      <c r="A79" s="1">
        <v>42813</v>
      </c>
      <c r="B79">
        <v>1022.6</v>
      </c>
    </row>
    <row r="80" spans="1:2" x14ac:dyDescent="0.25">
      <c r="A80" s="1">
        <v>42814</v>
      </c>
      <c r="B80">
        <v>1047.51</v>
      </c>
    </row>
    <row r="81" spans="1:2" x14ac:dyDescent="0.25">
      <c r="A81" s="1">
        <v>42815</v>
      </c>
      <c r="B81">
        <v>1121.29</v>
      </c>
    </row>
    <row r="82" spans="1:2" x14ac:dyDescent="0.25">
      <c r="A82" s="1">
        <v>42816</v>
      </c>
      <c r="B82">
        <v>1044.72</v>
      </c>
    </row>
    <row r="83" spans="1:2" x14ac:dyDescent="0.25">
      <c r="A83" s="1">
        <v>42817</v>
      </c>
      <c r="B83">
        <v>1035.03</v>
      </c>
    </row>
    <row r="84" spans="1:2" x14ac:dyDescent="0.25">
      <c r="A84" s="1">
        <v>42818</v>
      </c>
      <c r="B84">
        <v>939.7</v>
      </c>
    </row>
    <row r="85" spans="1:2" x14ac:dyDescent="0.25">
      <c r="A85" s="1">
        <v>42819</v>
      </c>
      <c r="B85">
        <v>966.3</v>
      </c>
    </row>
    <row r="86" spans="1:2" x14ac:dyDescent="0.25">
      <c r="A86" s="1">
        <v>42820</v>
      </c>
      <c r="B86">
        <v>969.44</v>
      </c>
    </row>
    <row r="87" spans="1:2" x14ac:dyDescent="0.25">
      <c r="A87" s="1">
        <v>42821</v>
      </c>
      <c r="B87">
        <v>1045.1400000000001</v>
      </c>
    </row>
    <row r="88" spans="1:2" x14ac:dyDescent="0.25">
      <c r="A88" s="1">
        <v>42822</v>
      </c>
      <c r="B88">
        <v>1044.42</v>
      </c>
    </row>
    <row r="89" spans="1:2" x14ac:dyDescent="0.25">
      <c r="A89" s="1">
        <v>42823</v>
      </c>
      <c r="B89">
        <v>1041.9000000000001</v>
      </c>
    </row>
    <row r="90" spans="1:2" x14ac:dyDescent="0.25">
      <c r="A90" s="1">
        <v>42824</v>
      </c>
      <c r="B90">
        <v>1037.9100000000001</v>
      </c>
    </row>
    <row r="91" spans="1:2" x14ac:dyDescent="0.25">
      <c r="A91" s="1">
        <v>42825</v>
      </c>
      <c r="B91">
        <v>1079.1099999999999</v>
      </c>
    </row>
    <row r="92" spans="1:2" x14ac:dyDescent="0.25">
      <c r="A92" s="1">
        <v>42826</v>
      </c>
      <c r="B92">
        <v>1086.1199999999999</v>
      </c>
    </row>
    <row r="93" spans="1:2" x14ac:dyDescent="0.25">
      <c r="A93" s="1">
        <v>42827</v>
      </c>
      <c r="B93">
        <v>1097.4000000000001</v>
      </c>
    </row>
    <row r="94" spans="1:2" x14ac:dyDescent="0.25">
      <c r="A94" s="1">
        <v>42828</v>
      </c>
      <c r="B94">
        <v>1147.56</v>
      </c>
    </row>
    <row r="95" spans="1:2" x14ac:dyDescent="0.25">
      <c r="A95" s="1">
        <v>42829</v>
      </c>
      <c r="B95">
        <v>1141.77</v>
      </c>
    </row>
    <row r="96" spans="1:2" x14ac:dyDescent="0.25">
      <c r="A96" s="1">
        <v>42830</v>
      </c>
      <c r="B96">
        <v>1129.8699999999999</v>
      </c>
    </row>
    <row r="97" spans="1:2" x14ac:dyDescent="0.25">
      <c r="A97" s="1">
        <v>42831</v>
      </c>
      <c r="B97">
        <v>1188.7</v>
      </c>
    </row>
    <row r="98" spans="1:2" x14ac:dyDescent="0.25">
      <c r="A98" s="1">
        <v>42832</v>
      </c>
      <c r="B98">
        <v>1190.49</v>
      </c>
    </row>
    <row r="99" spans="1:2" x14ac:dyDescent="0.25">
      <c r="A99" s="1">
        <v>42833</v>
      </c>
      <c r="B99">
        <v>1180.78</v>
      </c>
    </row>
    <row r="100" spans="1:2" x14ac:dyDescent="0.25">
      <c r="A100" s="1">
        <v>42834</v>
      </c>
      <c r="B100">
        <v>1204.3399999999999</v>
      </c>
    </row>
    <row r="101" spans="1:2" x14ac:dyDescent="0.25">
      <c r="A101" s="1">
        <v>42835</v>
      </c>
      <c r="B101">
        <v>1206.71</v>
      </c>
    </row>
    <row r="102" spans="1:2" x14ac:dyDescent="0.25">
      <c r="A102" s="1">
        <v>42836</v>
      </c>
      <c r="B102">
        <v>1220.74</v>
      </c>
    </row>
    <row r="103" spans="1:2" x14ac:dyDescent="0.25">
      <c r="A103" s="1">
        <v>42837</v>
      </c>
      <c r="B103">
        <v>1212.53</v>
      </c>
    </row>
    <row r="104" spans="1:2" x14ac:dyDescent="0.25">
      <c r="A104" s="1">
        <v>42838</v>
      </c>
      <c r="B104">
        <v>1176.2</v>
      </c>
    </row>
    <row r="105" spans="1:2" x14ac:dyDescent="0.25">
      <c r="A105" s="1">
        <v>42839</v>
      </c>
      <c r="B105">
        <v>1177.33</v>
      </c>
    </row>
    <row r="106" spans="1:2" x14ac:dyDescent="0.25">
      <c r="A106" s="1">
        <v>42840</v>
      </c>
      <c r="B106">
        <v>1176.99</v>
      </c>
    </row>
    <row r="107" spans="1:2" x14ac:dyDescent="0.25">
      <c r="A107" s="1">
        <v>42841</v>
      </c>
      <c r="B107">
        <v>1176.8</v>
      </c>
    </row>
    <row r="108" spans="1:2" x14ac:dyDescent="0.25">
      <c r="A108" s="1">
        <v>42842</v>
      </c>
      <c r="B108">
        <v>1194.01</v>
      </c>
    </row>
    <row r="109" spans="1:2" x14ac:dyDescent="0.25">
      <c r="A109" s="1">
        <v>42843</v>
      </c>
      <c r="B109">
        <v>1206.0899999999999</v>
      </c>
    </row>
    <row r="110" spans="1:2" x14ac:dyDescent="0.25">
      <c r="A110" s="1">
        <v>42844</v>
      </c>
      <c r="B110">
        <v>1215.2</v>
      </c>
    </row>
    <row r="111" spans="1:2" x14ac:dyDescent="0.25">
      <c r="A111" s="1">
        <v>42845</v>
      </c>
      <c r="B111">
        <v>1238.0899999999999</v>
      </c>
    </row>
    <row r="112" spans="1:2" x14ac:dyDescent="0.25">
      <c r="A112" s="1">
        <v>42846</v>
      </c>
      <c r="B112">
        <v>1249.6400000000001</v>
      </c>
    </row>
    <row r="113" spans="1:2" x14ac:dyDescent="0.25">
      <c r="A113" s="1">
        <v>42847</v>
      </c>
      <c r="B113">
        <v>1240.8900000000001</v>
      </c>
    </row>
    <row r="114" spans="1:2" x14ac:dyDescent="0.25">
      <c r="A114" s="1">
        <v>42848</v>
      </c>
      <c r="B114">
        <v>1249.1400000000001</v>
      </c>
    </row>
    <row r="115" spans="1:2" x14ac:dyDescent="0.25">
      <c r="A115" s="1">
        <v>42849</v>
      </c>
      <c r="B115">
        <v>1248.18</v>
      </c>
    </row>
    <row r="116" spans="1:2" x14ac:dyDescent="0.25">
      <c r="A116" s="1">
        <v>42850</v>
      </c>
      <c r="B116">
        <v>1264.31</v>
      </c>
    </row>
    <row r="117" spans="1:2" x14ac:dyDescent="0.25">
      <c r="A117" s="1">
        <v>42851</v>
      </c>
      <c r="B117">
        <v>1286.6300000000001</v>
      </c>
    </row>
    <row r="118" spans="1:2" x14ac:dyDescent="0.25">
      <c r="A118" s="1">
        <v>42852</v>
      </c>
      <c r="B118">
        <v>1332.91</v>
      </c>
    </row>
    <row r="119" spans="1:2" x14ac:dyDescent="0.25">
      <c r="A119" s="1">
        <v>42853</v>
      </c>
      <c r="B119">
        <v>1329.62</v>
      </c>
    </row>
    <row r="120" spans="1:2" x14ac:dyDescent="0.25">
      <c r="A120" s="1">
        <v>42854</v>
      </c>
      <c r="B120">
        <v>1336.28</v>
      </c>
    </row>
    <row r="121" spans="1:2" x14ac:dyDescent="0.25">
      <c r="A121" s="1">
        <v>42855</v>
      </c>
      <c r="B121">
        <v>1351.91</v>
      </c>
    </row>
    <row r="122" spans="1:2" x14ac:dyDescent="0.25">
      <c r="A122" s="1">
        <v>42856</v>
      </c>
      <c r="B122">
        <v>1415.81</v>
      </c>
    </row>
    <row r="123" spans="1:2" x14ac:dyDescent="0.25">
      <c r="A123" s="1">
        <v>42857</v>
      </c>
      <c r="B123">
        <v>1445.93</v>
      </c>
    </row>
    <row r="124" spans="1:2" x14ac:dyDescent="0.25">
      <c r="A124" s="1">
        <v>42858</v>
      </c>
      <c r="B124">
        <v>1485.55</v>
      </c>
    </row>
    <row r="125" spans="1:2" x14ac:dyDescent="0.25">
      <c r="A125" s="1">
        <v>42859</v>
      </c>
      <c r="B125">
        <v>1516.76</v>
      </c>
    </row>
    <row r="126" spans="1:2" x14ac:dyDescent="0.25">
      <c r="A126" s="1">
        <v>42860</v>
      </c>
      <c r="B126">
        <v>1507.77</v>
      </c>
    </row>
    <row r="127" spans="1:2" x14ac:dyDescent="0.25">
      <c r="A127" s="1">
        <v>42861</v>
      </c>
      <c r="B127">
        <v>1545.29</v>
      </c>
    </row>
    <row r="128" spans="1:2" x14ac:dyDescent="0.25">
      <c r="A128" s="1">
        <v>42862</v>
      </c>
      <c r="B128">
        <v>1554.45</v>
      </c>
    </row>
    <row r="129" spans="1:2" x14ac:dyDescent="0.25">
      <c r="A129" s="1">
        <v>42863</v>
      </c>
      <c r="B129">
        <v>1664.47</v>
      </c>
    </row>
    <row r="130" spans="1:2" x14ac:dyDescent="0.25">
      <c r="A130" s="1">
        <v>42864</v>
      </c>
      <c r="B130">
        <v>1697.5</v>
      </c>
    </row>
    <row r="131" spans="1:2" x14ac:dyDescent="0.25">
      <c r="A131" s="1">
        <v>42865</v>
      </c>
      <c r="B131">
        <v>1752.31</v>
      </c>
    </row>
    <row r="132" spans="1:2" x14ac:dyDescent="0.25">
      <c r="A132" s="1">
        <v>42866</v>
      </c>
      <c r="B132">
        <v>1819.29</v>
      </c>
    </row>
    <row r="133" spans="1:2" x14ac:dyDescent="0.25">
      <c r="A133" s="1">
        <v>42867</v>
      </c>
      <c r="B133">
        <v>1686.39</v>
      </c>
    </row>
    <row r="134" spans="1:2" x14ac:dyDescent="0.25">
      <c r="A134" s="1">
        <v>42868</v>
      </c>
      <c r="B134">
        <v>1763.74</v>
      </c>
    </row>
    <row r="135" spans="1:2" x14ac:dyDescent="0.25">
      <c r="A135" s="1">
        <v>42869</v>
      </c>
      <c r="B135">
        <v>1772.55</v>
      </c>
    </row>
    <row r="136" spans="1:2" x14ac:dyDescent="0.25">
      <c r="A136" s="1">
        <v>42870</v>
      </c>
      <c r="B136">
        <v>1708.92</v>
      </c>
    </row>
    <row r="137" spans="1:2" x14ac:dyDescent="0.25">
      <c r="A137" s="1">
        <v>42871</v>
      </c>
      <c r="B137">
        <v>1729.34</v>
      </c>
    </row>
    <row r="138" spans="1:2" x14ac:dyDescent="0.25">
      <c r="A138" s="1">
        <v>42872</v>
      </c>
      <c r="B138">
        <v>1801.3</v>
      </c>
    </row>
    <row r="139" spans="1:2" x14ac:dyDescent="0.25">
      <c r="A139" s="1">
        <v>42873</v>
      </c>
      <c r="B139">
        <v>1880.99</v>
      </c>
    </row>
    <row r="140" spans="1:2" x14ac:dyDescent="0.25">
      <c r="A140" s="1">
        <v>42874</v>
      </c>
      <c r="B140">
        <v>1962</v>
      </c>
    </row>
    <row r="141" spans="1:2" x14ac:dyDescent="0.25">
      <c r="A141" s="1">
        <v>42875</v>
      </c>
      <c r="B141">
        <v>2040.18</v>
      </c>
    </row>
    <row r="142" spans="1:2" x14ac:dyDescent="0.25">
      <c r="A142" s="1">
        <v>42876</v>
      </c>
      <c r="B142">
        <v>2044.19</v>
      </c>
    </row>
    <row r="143" spans="1:2" x14ac:dyDescent="0.25">
      <c r="A143" s="1">
        <v>42877</v>
      </c>
      <c r="B143">
        <v>2124.41</v>
      </c>
    </row>
    <row r="144" spans="1:2" x14ac:dyDescent="0.25">
      <c r="A144" s="1">
        <v>42878</v>
      </c>
      <c r="B144">
        <v>2272.58</v>
      </c>
    </row>
    <row r="145" spans="1:2" x14ac:dyDescent="0.25">
      <c r="A145" s="1">
        <v>42879</v>
      </c>
      <c r="B145">
        <v>2445.2800000000002</v>
      </c>
    </row>
    <row r="146" spans="1:2" x14ac:dyDescent="0.25">
      <c r="A146" s="1">
        <v>42880</v>
      </c>
      <c r="B146">
        <v>2307.2199999999998</v>
      </c>
    </row>
    <row r="147" spans="1:2" x14ac:dyDescent="0.25">
      <c r="A147" s="1">
        <v>42881</v>
      </c>
      <c r="B147">
        <v>2244.89</v>
      </c>
    </row>
    <row r="148" spans="1:2" x14ac:dyDescent="0.25">
      <c r="A148" s="1">
        <v>42882</v>
      </c>
      <c r="B148">
        <v>2052.4299999999998</v>
      </c>
    </row>
    <row r="149" spans="1:2" x14ac:dyDescent="0.25">
      <c r="A149" s="1">
        <v>42883</v>
      </c>
      <c r="B149">
        <v>2189.02</v>
      </c>
    </row>
    <row r="150" spans="1:2" x14ac:dyDescent="0.25">
      <c r="A150" s="1">
        <v>42884</v>
      </c>
      <c r="B150">
        <v>2278.21</v>
      </c>
    </row>
    <row r="151" spans="1:2" x14ac:dyDescent="0.25">
      <c r="A151" s="1">
        <v>42885</v>
      </c>
      <c r="B151">
        <v>2192.5500000000002</v>
      </c>
    </row>
    <row r="152" spans="1:2" x14ac:dyDescent="0.25">
      <c r="A152" s="1">
        <v>42886</v>
      </c>
      <c r="B152">
        <v>2303.34</v>
      </c>
    </row>
    <row r="153" spans="1:2" x14ac:dyDescent="0.25">
      <c r="A153" s="1">
        <v>42887</v>
      </c>
      <c r="B153">
        <v>2412.65</v>
      </c>
    </row>
    <row r="154" spans="1:2" x14ac:dyDescent="0.25">
      <c r="A154" s="1">
        <v>42888</v>
      </c>
      <c r="B154">
        <v>2492.6</v>
      </c>
    </row>
    <row r="155" spans="1:2" x14ac:dyDescent="0.25">
      <c r="A155" s="1">
        <v>42889</v>
      </c>
      <c r="B155">
        <v>2545.4299999999998</v>
      </c>
    </row>
    <row r="156" spans="1:2" x14ac:dyDescent="0.25">
      <c r="A156" s="1">
        <v>42890</v>
      </c>
      <c r="B156">
        <v>2524.06</v>
      </c>
    </row>
    <row r="157" spans="1:2" x14ac:dyDescent="0.25">
      <c r="A157" s="1">
        <v>42891</v>
      </c>
      <c r="B157">
        <v>2704.96</v>
      </c>
    </row>
    <row r="158" spans="1:2" x14ac:dyDescent="0.25">
      <c r="A158" s="1">
        <v>42892</v>
      </c>
      <c r="B158">
        <v>2870.5</v>
      </c>
    </row>
    <row r="159" spans="1:2" x14ac:dyDescent="0.25">
      <c r="A159" s="1">
        <v>42893</v>
      </c>
      <c r="B159">
        <v>2691.51</v>
      </c>
    </row>
    <row r="160" spans="1:2" x14ac:dyDescent="0.25">
      <c r="A160" s="1">
        <v>42894</v>
      </c>
      <c r="B160">
        <v>2798.78</v>
      </c>
    </row>
    <row r="161" spans="1:2" x14ac:dyDescent="0.25">
      <c r="A161" s="1">
        <v>42895</v>
      </c>
      <c r="B161">
        <v>2811.43</v>
      </c>
    </row>
    <row r="162" spans="1:2" x14ac:dyDescent="0.25">
      <c r="A162" s="1">
        <v>42896</v>
      </c>
      <c r="B162">
        <v>2900.25</v>
      </c>
    </row>
    <row r="163" spans="1:2" x14ac:dyDescent="0.25">
      <c r="A163" s="1">
        <v>42897</v>
      </c>
      <c r="B163">
        <v>2973.45</v>
      </c>
    </row>
    <row r="164" spans="1:2" x14ac:dyDescent="0.25">
      <c r="A164" s="1">
        <v>42898</v>
      </c>
      <c r="B164">
        <v>2656.77</v>
      </c>
    </row>
    <row r="165" spans="1:2" x14ac:dyDescent="0.25">
      <c r="A165" s="1">
        <v>42899</v>
      </c>
      <c r="B165">
        <v>2712.99</v>
      </c>
    </row>
    <row r="166" spans="1:2" x14ac:dyDescent="0.25">
      <c r="A166" s="1">
        <v>42900</v>
      </c>
      <c r="B166">
        <v>2467.27</v>
      </c>
    </row>
    <row r="167" spans="1:2" x14ac:dyDescent="0.25">
      <c r="A167" s="1">
        <v>42901</v>
      </c>
      <c r="B167">
        <v>2442.46</v>
      </c>
    </row>
    <row r="168" spans="1:2" x14ac:dyDescent="0.25">
      <c r="A168" s="1">
        <v>42902</v>
      </c>
      <c r="B168">
        <v>2508.58</v>
      </c>
    </row>
    <row r="169" spans="1:2" x14ac:dyDescent="0.25">
      <c r="A169" s="1">
        <v>42903</v>
      </c>
      <c r="B169">
        <v>2655.1</v>
      </c>
    </row>
    <row r="170" spans="1:2" x14ac:dyDescent="0.25">
      <c r="A170" s="1">
        <v>42904</v>
      </c>
      <c r="B170">
        <v>2539.56</v>
      </c>
    </row>
    <row r="171" spans="1:2" x14ac:dyDescent="0.25">
      <c r="A171" s="1">
        <v>42905</v>
      </c>
      <c r="B171">
        <v>2616.8200000000002</v>
      </c>
    </row>
    <row r="172" spans="1:2" x14ac:dyDescent="0.25">
      <c r="A172" s="1">
        <v>42906</v>
      </c>
      <c r="B172">
        <v>2754.38</v>
      </c>
    </row>
    <row r="173" spans="1:2" x14ac:dyDescent="0.25">
      <c r="A173" s="1">
        <v>42907</v>
      </c>
      <c r="B173">
        <v>2677.62</v>
      </c>
    </row>
    <row r="174" spans="1:2" x14ac:dyDescent="0.25">
      <c r="A174" s="1">
        <v>42908</v>
      </c>
      <c r="B174">
        <v>2722.84</v>
      </c>
    </row>
    <row r="175" spans="1:2" x14ac:dyDescent="0.25">
      <c r="A175" s="1">
        <v>42909</v>
      </c>
      <c r="B175">
        <v>2710.37</v>
      </c>
    </row>
    <row r="176" spans="1:2" x14ac:dyDescent="0.25">
      <c r="A176" s="1">
        <v>42910</v>
      </c>
      <c r="B176">
        <v>2590.0500000000002</v>
      </c>
    </row>
    <row r="177" spans="1:2" x14ac:dyDescent="0.25">
      <c r="A177" s="1">
        <v>42911</v>
      </c>
      <c r="B177">
        <v>2541.62</v>
      </c>
    </row>
    <row r="178" spans="1:2" x14ac:dyDescent="0.25">
      <c r="A178" s="1">
        <v>42912</v>
      </c>
      <c r="B178">
        <v>2446.0500000000002</v>
      </c>
    </row>
    <row r="179" spans="1:2" x14ac:dyDescent="0.25">
      <c r="A179" s="1">
        <v>42913</v>
      </c>
      <c r="B179">
        <v>2583.75</v>
      </c>
    </row>
    <row r="180" spans="1:2" x14ac:dyDescent="0.25">
      <c r="A180" s="1">
        <v>42914</v>
      </c>
      <c r="B180">
        <v>2577.7399999999998</v>
      </c>
    </row>
    <row r="181" spans="1:2" x14ac:dyDescent="0.25">
      <c r="A181" s="1">
        <v>42915</v>
      </c>
      <c r="B181">
        <v>2558.37</v>
      </c>
    </row>
    <row r="182" spans="1:2" x14ac:dyDescent="0.25">
      <c r="A182" s="1">
        <v>42916</v>
      </c>
      <c r="B182">
        <v>2480.61</v>
      </c>
    </row>
    <row r="183" spans="1:2" x14ac:dyDescent="0.25">
      <c r="A183" s="1">
        <v>42917</v>
      </c>
      <c r="B183">
        <v>2424.61</v>
      </c>
    </row>
    <row r="184" spans="1:2" x14ac:dyDescent="0.25">
      <c r="A184" s="1">
        <v>42918</v>
      </c>
      <c r="B184">
        <v>2536.46</v>
      </c>
    </row>
    <row r="185" spans="1:2" x14ac:dyDescent="0.25">
      <c r="A185" s="1">
        <v>42919</v>
      </c>
      <c r="B185">
        <v>2572.4699999999998</v>
      </c>
    </row>
    <row r="186" spans="1:2" x14ac:dyDescent="0.25">
      <c r="A186" s="1">
        <v>42920</v>
      </c>
      <c r="B186">
        <v>2617.3200000000002</v>
      </c>
    </row>
    <row r="187" spans="1:2" x14ac:dyDescent="0.25">
      <c r="A187" s="1">
        <v>42921</v>
      </c>
      <c r="B187">
        <v>2627.86</v>
      </c>
    </row>
    <row r="188" spans="1:2" x14ac:dyDescent="0.25">
      <c r="A188" s="1">
        <v>42922</v>
      </c>
      <c r="B188">
        <v>2614.2399999999998</v>
      </c>
    </row>
    <row r="189" spans="1:2" x14ac:dyDescent="0.25">
      <c r="A189" s="1">
        <v>42923</v>
      </c>
      <c r="B189">
        <v>2513.88</v>
      </c>
    </row>
    <row r="190" spans="1:2" x14ac:dyDescent="0.25">
      <c r="A190" s="1">
        <v>42924</v>
      </c>
      <c r="B190">
        <v>2564.86</v>
      </c>
    </row>
    <row r="191" spans="1:2" x14ac:dyDescent="0.25">
      <c r="A191" s="1">
        <v>42925</v>
      </c>
      <c r="B191">
        <v>2511.4299999999998</v>
      </c>
    </row>
    <row r="192" spans="1:2" x14ac:dyDescent="0.25">
      <c r="A192" s="1">
        <v>42926</v>
      </c>
      <c r="B192">
        <v>2344.02</v>
      </c>
    </row>
    <row r="193" spans="1:2" x14ac:dyDescent="0.25">
      <c r="A193" s="1">
        <v>42927</v>
      </c>
      <c r="B193">
        <v>2324.29</v>
      </c>
    </row>
    <row r="194" spans="1:2" x14ac:dyDescent="0.25">
      <c r="A194" s="1">
        <v>42928</v>
      </c>
      <c r="B194">
        <v>2403.09</v>
      </c>
    </row>
    <row r="195" spans="1:2" x14ac:dyDescent="0.25">
      <c r="A195" s="1">
        <v>42929</v>
      </c>
      <c r="B195">
        <v>2362.44</v>
      </c>
    </row>
    <row r="196" spans="1:2" x14ac:dyDescent="0.25">
      <c r="A196" s="1">
        <v>42930</v>
      </c>
      <c r="B196">
        <v>2234.17</v>
      </c>
    </row>
    <row r="197" spans="1:2" x14ac:dyDescent="0.25">
      <c r="A197" s="1">
        <v>42931</v>
      </c>
      <c r="B197">
        <v>1975.08</v>
      </c>
    </row>
    <row r="198" spans="1:2" x14ac:dyDescent="0.25">
      <c r="A198" s="1">
        <v>42932</v>
      </c>
      <c r="B198">
        <v>1914.09</v>
      </c>
    </row>
    <row r="199" spans="1:2" x14ac:dyDescent="0.25">
      <c r="A199" s="1">
        <v>42933</v>
      </c>
      <c r="B199">
        <v>2233.39</v>
      </c>
    </row>
    <row r="200" spans="1:2" x14ac:dyDescent="0.25">
      <c r="A200" s="1">
        <v>42934</v>
      </c>
      <c r="B200">
        <v>2320.23</v>
      </c>
    </row>
    <row r="201" spans="1:2" x14ac:dyDescent="0.25">
      <c r="A201" s="1">
        <v>42935</v>
      </c>
      <c r="B201">
        <v>2282.58</v>
      </c>
    </row>
    <row r="202" spans="1:2" x14ac:dyDescent="0.25">
      <c r="A202" s="1">
        <v>42936</v>
      </c>
      <c r="B202">
        <v>2866.02</v>
      </c>
    </row>
    <row r="203" spans="1:2" x14ac:dyDescent="0.25">
      <c r="A203" s="1">
        <v>42937</v>
      </c>
      <c r="B203">
        <v>2675.08</v>
      </c>
    </row>
    <row r="204" spans="1:2" x14ac:dyDescent="0.25">
      <c r="A204" s="1">
        <v>42938</v>
      </c>
      <c r="B204">
        <v>2836.53</v>
      </c>
    </row>
    <row r="205" spans="1:2" x14ac:dyDescent="0.25">
      <c r="A205" s="1">
        <v>42939</v>
      </c>
      <c r="B205">
        <v>2756.61</v>
      </c>
    </row>
    <row r="206" spans="1:2" x14ac:dyDescent="0.25">
      <c r="A206" s="1">
        <v>42940</v>
      </c>
      <c r="B206">
        <v>2763.42</v>
      </c>
    </row>
    <row r="207" spans="1:2" x14ac:dyDescent="0.25">
      <c r="A207" s="1">
        <v>42941</v>
      </c>
      <c r="B207">
        <v>2582.58</v>
      </c>
    </row>
    <row r="208" spans="1:2" x14ac:dyDescent="0.25">
      <c r="A208" s="1">
        <v>42942</v>
      </c>
      <c r="B208">
        <v>2559.21</v>
      </c>
    </row>
    <row r="209" spans="1:2" x14ac:dyDescent="0.25">
      <c r="A209" s="1">
        <v>42943</v>
      </c>
      <c r="B209">
        <v>2691.88</v>
      </c>
    </row>
    <row r="210" spans="1:2" x14ac:dyDescent="0.25">
      <c r="A210" s="1">
        <v>42944</v>
      </c>
      <c r="B210">
        <v>2806.75</v>
      </c>
    </row>
    <row r="211" spans="1:2" x14ac:dyDescent="0.25">
      <c r="A211" s="1">
        <v>42945</v>
      </c>
      <c r="B211">
        <v>2733.5</v>
      </c>
    </row>
    <row r="212" spans="1:2" x14ac:dyDescent="0.25">
      <c r="A212" s="1">
        <v>42946</v>
      </c>
      <c r="B212">
        <v>2766.49</v>
      </c>
    </row>
    <row r="213" spans="1:2" x14ac:dyDescent="0.25">
      <c r="A213" s="1">
        <v>42947</v>
      </c>
      <c r="B213">
        <v>2883.27</v>
      </c>
    </row>
    <row r="214" spans="1:2" x14ac:dyDescent="0.25">
      <c r="A214" s="1">
        <v>42948</v>
      </c>
      <c r="B214">
        <v>2746.99</v>
      </c>
    </row>
    <row r="215" spans="1:2" x14ac:dyDescent="0.25">
      <c r="A215" s="1">
        <v>42949</v>
      </c>
      <c r="B215">
        <v>2720.53</v>
      </c>
    </row>
    <row r="216" spans="1:2" x14ac:dyDescent="0.25">
      <c r="A216" s="1">
        <v>42950</v>
      </c>
      <c r="B216">
        <v>2809.99</v>
      </c>
    </row>
    <row r="217" spans="1:2" x14ac:dyDescent="0.25">
      <c r="A217" s="1">
        <v>42951</v>
      </c>
      <c r="B217">
        <v>2878.49</v>
      </c>
    </row>
    <row r="218" spans="1:2" x14ac:dyDescent="0.25">
      <c r="A218" s="1">
        <v>42952</v>
      </c>
      <c r="B218">
        <v>3262.8</v>
      </c>
    </row>
    <row r="219" spans="1:2" x14ac:dyDescent="0.25">
      <c r="A219" s="1">
        <v>42953</v>
      </c>
      <c r="B219">
        <v>3232.03</v>
      </c>
    </row>
    <row r="220" spans="1:2" x14ac:dyDescent="0.25">
      <c r="A220" s="1">
        <v>42954</v>
      </c>
      <c r="B220">
        <v>3401.91</v>
      </c>
    </row>
    <row r="221" spans="1:2" x14ac:dyDescent="0.25">
      <c r="A221" s="1">
        <v>42955</v>
      </c>
      <c r="B221">
        <v>3429.38</v>
      </c>
    </row>
    <row r="222" spans="1:2" x14ac:dyDescent="0.25">
      <c r="A222" s="1">
        <v>42956</v>
      </c>
      <c r="B222">
        <v>3348.79</v>
      </c>
    </row>
    <row r="223" spans="1:2" x14ac:dyDescent="0.25">
      <c r="A223" s="1">
        <v>42957</v>
      </c>
      <c r="B223">
        <v>3425.67</v>
      </c>
    </row>
    <row r="224" spans="1:2" x14ac:dyDescent="0.25">
      <c r="A224" s="1">
        <v>42958</v>
      </c>
      <c r="B224">
        <v>3654.37</v>
      </c>
    </row>
    <row r="225" spans="1:2" x14ac:dyDescent="0.25">
      <c r="A225" s="1">
        <v>42959</v>
      </c>
      <c r="B225">
        <v>3871.62</v>
      </c>
    </row>
    <row r="226" spans="1:2" x14ac:dyDescent="0.25">
      <c r="A226" s="1">
        <v>42960</v>
      </c>
      <c r="B226">
        <v>4062.6</v>
      </c>
    </row>
    <row r="227" spans="1:2" x14ac:dyDescent="0.25">
      <c r="A227" s="1">
        <v>42961</v>
      </c>
      <c r="B227">
        <v>4327.9399999999996</v>
      </c>
    </row>
    <row r="228" spans="1:2" x14ac:dyDescent="0.25">
      <c r="A228" s="1">
        <v>42962</v>
      </c>
      <c r="B228">
        <v>4161.66</v>
      </c>
    </row>
    <row r="229" spans="1:2" x14ac:dyDescent="0.25">
      <c r="A229" s="1">
        <v>42963</v>
      </c>
      <c r="B229">
        <v>4387.3999999999996</v>
      </c>
    </row>
    <row r="230" spans="1:2" x14ac:dyDescent="0.25">
      <c r="A230" s="1">
        <v>42964</v>
      </c>
      <c r="B230">
        <v>4278.92</v>
      </c>
    </row>
    <row r="231" spans="1:2" x14ac:dyDescent="0.25">
      <c r="A231" s="1">
        <v>42965</v>
      </c>
      <c r="B231">
        <v>4105.37</v>
      </c>
    </row>
    <row r="232" spans="1:2" x14ac:dyDescent="0.25">
      <c r="A232" s="1">
        <v>42966</v>
      </c>
      <c r="B232">
        <v>4150.45</v>
      </c>
    </row>
    <row r="233" spans="1:2" x14ac:dyDescent="0.25">
      <c r="A233" s="1">
        <v>42967</v>
      </c>
      <c r="B233">
        <v>4066.6</v>
      </c>
    </row>
    <row r="234" spans="1:2" x14ac:dyDescent="0.25">
      <c r="A234" s="1">
        <v>42968</v>
      </c>
      <c r="B234">
        <v>4005.1</v>
      </c>
    </row>
    <row r="235" spans="1:2" x14ac:dyDescent="0.25">
      <c r="A235" s="1">
        <v>42969</v>
      </c>
      <c r="B235">
        <v>4089.7</v>
      </c>
    </row>
    <row r="236" spans="1:2" x14ac:dyDescent="0.25">
      <c r="A236" s="1">
        <v>42970</v>
      </c>
      <c r="B236">
        <v>4141.09</v>
      </c>
    </row>
    <row r="237" spans="1:2" x14ac:dyDescent="0.25">
      <c r="A237" s="1">
        <v>42971</v>
      </c>
      <c r="B237">
        <v>4318.3500000000004</v>
      </c>
    </row>
    <row r="238" spans="1:2" x14ac:dyDescent="0.25">
      <c r="A238" s="1">
        <v>42972</v>
      </c>
      <c r="B238">
        <v>4364.41</v>
      </c>
    </row>
    <row r="239" spans="1:2" x14ac:dyDescent="0.25">
      <c r="A239" s="1">
        <v>42973</v>
      </c>
      <c r="B239">
        <v>4352.3</v>
      </c>
    </row>
    <row r="240" spans="1:2" x14ac:dyDescent="0.25">
      <c r="A240" s="1">
        <v>42974</v>
      </c>
      <c r="B240">
        <v>4345.75</v>
      </c>
    </row>
    <row r="241" spans="1:2" x14ac:dyDescent="0.25">
      <c r="A241" s="1">
        <v>42975</v>
      </c>
      <c r="B241">
        <v>4390.3100000000004</v>
      </c>
    </row>
    <row r="242" spans="1:2" x14ac:dyDescent="0.25">
      <c r="A242" s="1">
        <v>42976</v>
      </c>
      <c r="B242">
        <v>4597.3100000000004</v>
      </c>
    </row>
    <row r="243" spans="1:2" x14ac:dyDescent="0.25">
      <c r="A243" s="1">
        <v>42977</v>
      </c>
      <c r="B243">
        <v>4583.0200000000004</v>
      </c>
    </row>
    <row r="244" spans="1:2" x14ac:dyDescent="0.25">
      <c r="A244" s="1">
        <v>42978</v>
      </c>
      <c r="B244">
        <v>4735.1099999999997</v>
      </c>
    </row>
    <row r="245" spans="1:2" x14ac:dyDescent="0.25">
      <c r="A245" s="1">
        <v>42979</v>
      </c>
      <c r="B245">
        <v>4921.8500000000004</v>
      </c>
    </row>
    <row r="246" spans="1:2" x14ac:dyDescent="0.25">
      <c r="A246" s="1">
        <v>42980</v>
      </c>
      <c r="B246">
        <v>4573.8</v>
      </c>
    </row>
    <row r="247" spans="1:2" x14ac:dyDescent="0.25">
      <c r="A247" s="1">
        <v>42981</v>
      </c>
      <c r="B247">
        <v>4612.92</v>
      </c>
    </row>
    <row r="248" spans="1:2" x14ac:dyDescent="0.25">
      <c r="A248" s="1">
        <v>42982</v>
      </c>
      <c r="B248">
        <v>4267.45</v>
      </c>
    </row>
    <row r="249" spans="1:2" x14ac:dyDescent="0.25">
      <c r="A249" s="1">
        <v>42983</v>
      </c>
      <c r="B249">
        <v>4409.08</v>
      </c>
    </row>
    <row r="250" spans="1:2" x14ac:dyDescent="0.25">
      <c r="A250" s="1">
        <v>42984</v>
      </c>
      <c r="B250">
        <v>4618.71</v>
      </c>
    </row>
    <row r="251" spans="1:2" x14ac:dyDescent="0.25">
      <c r="A251" s="1">
        <v>42985</v>
      </c>
      <c r="B251">
        <v>4635.6000000000004</v>
      </c>
    </row>
    <row r="252" spans="1:2" x14ac:dyDescent="0.25">
      <c r="A252" s="1">
        <v>42986</v>
      </c>
      <c r="B252">
        <v>4326.45</v>
      </c>
    </row>
    <row r="253" spans="1:2" x14ac:dyDescent="0.25">
      <c r="A253" s="1">
        <v>42987</v>
      </c>
      <c r="B253">
        <v>4335.13</v>
      </c>
    </row>
    <row r="254" spans="1:2" x14ac:dyDescent="0.25">
      <c r="A254" s="1">
        <v>42988</v>
      </c>
      <c r="B254">
        <v>4245.8900000000003</v>
      </c>
    </row>
    <row r="255" spans="1:2" x14ac:dyDescent="0.25">
      <c r="A255" s="1">
        <v>42989</v>
      </c>
      <c r="B255">
        <v>4217.8999999999996</v>
      </c>
    </row>
    <row r="256" spans="1:2" x14ac:dyDescent="0.25">
      <c r="A256" s="1">
        <v>42990</v>
      </c>
      <c r="B256">
        <v>4158.92</v>
      </c>
    </row>
    <row r="257" spans="1:2" x14ac:dyDescent="0.25">
      <c r="A257" s="1">
        <v>42991</v>
      </c>
      <c r="B257">
        <v>3870.29</v>
      </c>
    </row>
    <row r="258" spans="1:2" x14ac:dyDescent="0.25">
      <c r="A258" s="1">
        <v>42992</v>
      </c>
      <c r="B258">
        <v>3243.08</v>
      </c>
    </row>
    <row r="259" spans="1:2" x14ac:dyDescent="0.25">
      <c r="A259" s="1">
        <v>42993</v>
      </c>
      <c r="B259">
        <v>3713.76</v>
      </c>
    </row>
    <row r="260" spans="1:2" x14ac:dyDescent="0.25">
      <c r="A260" s="1">
        <v>42994</v>
      </c>
      <c r="B260">
        <v>3698.92</v>
      </c>
    </row>
    <row r="261" spans="1:2" x14ac:dyDescent="0.25">
      <c r="A261" s="1">
        <v>42995</v>
      </c>
      <c r="B261">
        <v>3689.61</v>
      </c>
    </row>
    <row r="262" spans="1:2" x14ac:dyDescent="0.25">
      <c r="A262" s="1">
        <v>42996</v>
      </c>
      <c r="B262">
        <v>4100.28</v>
      </c>
    </row>
    <row r="263" spans="1:2" x14ac:dyDescent="0.25">
      <c r="A263" s="1">
        <v>42997</v>
      </c>
      <c r="B263">
        <v>3907.96</v>
      </c>
    </row>
    <row r="264" spans="1:2" x14ac:dyDescent="0.25">
      <c r="A264" s="1">
        <v>42998</v>
      </c>
      <c r="B264">
        <v>3882.16</v>
      </c>
    </row>
    <row r="265" spans="1:2" x14ac:dyDescent="0.25">
      <c r="A265" s="1">
        <v>42999</v>
      </c>
      <c r="B265">
        <v>3617.27</v>
      </c>
    </row>
    <row r="266" spans="1:2" x14ac:dyDescent="0.25">
      <c r="A266" s="1">
        <v>43000</v>
      </c>
      <c r="B266">
        <v>3600.83</v>
      </c>
    </row>
    <row r="267" spans="1:2" x14ac:dyDescent="0.25">
      <c r="A267" s="1">
        <v>43001</v>
      </c>
      <c r="B267">
        <v>3788.02</v>
      </c>
    </row>
    <row r="268" spans="1:2" x14ac:dyDescent="0.25">
      <c r="A268" s="1">
        <v>43002</v>
      </c>
      <c r="B268">
        <v>3667.52</v>
      </c>
    </row>
    <row r="269" spans="1:2" x14ac:dyDescent="0.25">
      <c r="A269" s="1">
        <v>43003</v>
      </c>
      <c r="B269">
        <v>3932.83</v>
      </c>
    </row>
    <row r="270" spans="1:2" x14ac:dyDescent="0.25">
      <c r="A270" s="1">
        <v>43004</v>
      </c>
      <c r="B270">
        <v>3892.7</v>
      </c>
    </row>
    <row r="271" spans="1:2" x14ac:dyDescent="0.25">
      <c r="A271" s="1">
        <v>43005</v>
      </c>
      <c r="B271">
        <v>4212.2</v>
      </c>
    </row>
    <row r="272" spans="1:2" x14ac:dyDescent="0.25">
      <c r="A272" s="1">
        <v>43006</v>
      </c>
      <c r="B272">
        <v>4195.6499999999996</v>
      </c>
    </row>
    <row r="273" spans="1:2" x14ac:dyDescent="0.25">
      <c r="A273" s="1">
        <v>43007</v>
      </c>
      <c r="B273">
        <v>4172.79</v>
      </c>
    </row>
    <row r="274" spans="1:2" x14ac:dyDescent="0.25">
      <c r="A274" s="1">
        <v>43008</v>
      </c>
      <c r="B274">
        <v>4360.62</v>
      </c>
    </row>
    <row r="275" spans="1:2" x14ac:dyDescent="0.25">
      <c r="A275" s="1">
        <v>43009</v>
      </c>
      <c r="B275">
        <v>4403.09</v>
      </c>
    </row>
    <row r="276" spans="1:2" x14ac:dyDescent="0.25">
      <c r="A276" s="1">
        <v>43010</v>
      </c>
      <c r="B276">
        <v>4401.32</v>
      </c>
    </row>
    <row r="277" spans="1:2" x14ac:dyDescent="0.25">
      <c r="A277" s="1">
        <v>43011</v>
      </c>
      <c r="B277">
        <v>4314.18</v>
      </c>
    </row>
    <row r="278" spans="1:2" x14ac:dyDescent="0.25">
      <c r="A278" s="1">
        <v>43012</v>
      </c>
      <c r="B278">
        <v>4218.66</v>
      </c>
    </row>
    <row r="279" spans="1:2" x14ac:dyDescent="0.25">
      <c r="A279" s="1">
        <v>43013</v>
      </c>
      <c r="B279">
        <v>4321.4399999999996</v>
      </c>
    </row>
    <row r="280" spans="1:2" x14ac:dyDescent="0.25">
      <c r="A280" s="1">
        <v>43014</v>
      </c>
      <c r="B280">
        <v>4371.9399999999996</v>
      </c>
    </row>
    <row r="281" spans="1:2" x14ac:dyDescent="0.25">
      <c r="A281" s="1">
        <v>43015</v>
      </c>
      <c r="B281">
        <v>4435.8100000000004</v>
      </c>
    </row>
    <row r="282" spans="1:2" x14ac:dyDescent="0.25">
      <c r="A282" s="1">
        <v>43016</v>
      </c>
      <c r="B282">
        <v>4611.7</v>
      </c>
    </row>
    <row r="283" spans="1:2" x14ac:dyDescent="0.25">
      <c r="A283" s="1">
        <v>43017</v>
      </c>
      <c r="B283">
        <v>4777.49</v>
      </c>
    </row>
    <row r="284" spans="1:2" x14ac:dyDescent="0.25">
      <c r="A284" s="1">
        <v>43018</v>
      </c>
      <c r="B284">
        <v>4763.3599999999997</v>
      </c>
    </row>
    <row r="285" spans="1:2" x14ac:dyDescent="0.25">
      <c r="A285" s="1">
        <v>43019</v>
      </c>
      <c r="B285">
        <v>4824.2</v>
      </c>
    </row>
    <row r="286" spans="1:2" x14ac:dyDescent="0.25">
      <c r="A286" s="1">
        <v>43020</v>
      </c>
      <c r="B286">
        <v>5432.62</v>
      </c>
    </row>
    <row r="287" spans="1:2" x14ac:dyDescent="0.25">
      <c r="A287" s="1">
        <v>43021</v>
      </c>
      <c r="B287">
        <v>5637.26</v>
      </c>
    </row>
    <row r="288" spans="1:2" x14ac:dyDescent="0.25">
      <c r="A288" s="1">
        <v>43022</v>
      </c>
      <c r="B288">
        <v>5824.71</v>
      </c>
    </row>
    <row r="289" spans="1:2" x14ac:dyDescent="0.25">
      <c r="A289" s="1">
        <v>43023</v>
      </c>
      <c r="B289">
        <v>5688.14</v>
      </c>
    </row>
    <row r="290" spans="1:2" x14ac:dyDescent="0.25">
      <c r="A290" s="1">
        <v>43024</v>
      </c>
      <c r="B290">
        <v>5759.33</v>
      </c>
    </row>
    <row r="291" spans="1:2" x14ac:dyDescent="0.25">
      <c r="A291" s="1">
        <v>43025</v>
      </c>
      <c r="B291">
        <v>5598.58</v>
      </c>
    </row>
    <row r="292" spans="1:2" x14ac:dyDescent="0.25">
      <c r="A292" s="1">
        <v>43026</v>
      </c>
      <c r="B292">
        <v>5575.83</v>
      </c>
    </row>
    <row r="293" spans="1:2" x14ac:dyDescent="0.25">
      <c r="A293" s="1">
        <v>43027</v>
      </c>
      <c r="B293">
        <v>5698.65</v>
      </c>
    </row>
    <row r="294" spans="1:2" x14ac:dyDescent="0.25">
      <c r="A294" s="1">
        <v>43028</v>
      </c>
      <c r="B294">
        <v>5993.11</v>
      </c>
    </row>
    <row r="295" spans="1:2" x14ac:dyDescent="0.25">
      <c r="A295" s="1">
        <v>43029</v>
      </c>
      <c r="B295">
        <v>6006.65</v>
      </c>
    </row>
    <row r="296" spans="1:2" x14ac:dyDescent="0.25">
      <c r="A296" s="1">
        <v>43030</v>
      </c>
      <c r="B296">
        <v>5982.86</v>
      </c>
    </row>
    <row r="297" spans="1:2" x14ac:dyDescent="0.25">
      <c r="A297" s="1">
        <v>43031</v>
      </c>
      <c r="B297">
        <v>5903.61</v>
      </c>
    </row>
    <row r="298" spans="1:2" x14ac:dyDescent="0.25">
      <c r="A298" s="1">
        <v>43032</v>
      </c>
      <c r="B298">
        <v>5513.08</v>
      </c>
    </row>
    <row r="299" spans="1:2" x14ac:dyDescent="0.25">
      <c r="A299" s="1">
        <v>43033</v>
      </c>
      <c r="B299">
        <v>5734</v>
      </c>
    </row>
    <row r="300" spans="1:2" x14ac:dyDescent="0.25">
      <c r="A300" s="1">
        <v>43034</v>
      </c>
      <c r="B300">
        <v>5887.61</v>
      </c>
    </row>
    <row r="301" spans="1:2" x14ac:dyDescent="0.25">
      <c r="A301" s="1">
        <v>43035</v>
      </c>
      <c r="B301">
        <v>5764.56</v>
      </c>
    </row>
    <row r="302" spans="1:2" x14ac:dyDescent="0.25">
      <c r="A302" s="1">
        <v>43036</v>
      </c>
      <c r="B302">
        <v>5726.61</v>
      </c>
    </row>
    <row r="303" spans="1:2" x14ac:dyDescent="0.25">
      <c r="A303" s="1">
        <v>43037</v>
      </c>
      <c r="B303">
        <v>6147.52</v>
      </c>
    </row>
    <row r="304" spans="1:2" x14ac:dyDescent="0.25">
      <c r="A304" s="1">
        <v>43038</v>
      </c>
      <c r="B304">
        <v>6124.28</v>
      </c>
    </row>
    <row r="305" spans="1:2" x14ac:dyDescent="0.25">
      <c r="A305" s="1">
        <v>43039</v>
      </c>
      <c r="B305">
        <v>6451.24</v>
      </c>
    </row>
    <row r="306" spans="1:2" x14ac:dyDescent="0.25">
      <c r="A306" s="1">
        <v>43040</v>
      </c>
      <c r="B306">
        <v>6737.78</v>
      </c>
    </row>
    <row r="307" spans="1:2" x14ac:dyDescent="0.25">
      <c r="A307" s="1">
        <v>43041</v>
      </c>
      <c r="B307">
        <v>7024.81</v>
      </c>
    </row>
    <row r="308" spans="1:2" x14ac:dyDescent="0.25">
      <c r="A308" s="1">
        <v>43042</v>
      </c>
      <c r="B308">
        <v>7152.12</v>
      </c>
    </row>
    <row r="309" spans="1:2" x14ac:dyDescent="0.25">
      <c r="A309" s="1">
        <v>43043</v>
      </c>
      <c r="B309">
        <v>7363.8</v>
      </c>
    </row>
    <row r="310" spans="1:2" x14ac:dyDescent="0.25">
      <c r="A310" s="1">
        <v>43044</v>
      </c>
      <c r="B310">
        <v>7389.55</v>
      </c>
    </row>
    <row r="311" spans="1:2" x14ac:dyDescent="0.25">
      <c r="A311" s="1">
        <v>43045</v>
      </c>
      <c r="B311">
        <v>6959.23</v>
      </c>
    </row>
    <row r="312" spans="1:2" x14ac:dyDescent="0.25">
      <c r="A312" s="1">
        <v>43046</v>
      </c>
      <c r="B312">
        <v>7102.75</v>
      </c>
    </row>
    <row r="313" spans="1:2" x14ac:dyDescent="0.25">
      <c r="A313" s="1">
        <v>43047</v>
      </c>
      <c r="B313">
        <v>7444.36</v>
      </c>
    </row>
    <row r="314" spans="1:2" x14ac:dyDescent="0.25">
      <c r="A314" s="1">
        <v>43048</v>
      </c>
      <c r="B314">
        <v>7129.59</v>
      </c>
    </row>
    <row r="315" spans="1:2" x14ac:dyDescent="0.25">
      <c r="A315" s="1">
        <v>43049</v>
      </c>
      <c r="B315">
        <v>6565.8</v>
      </c>
    </row>
    <row r="316" spans="1:2" x14ac:dyDescent="0.25">
      <c r="A316" s="1">
        <v>43050</v>
      </c>
      <c r="B316">
        <v>6339.86</v>
      </c>
    </row>
    <row r="317" spans="1:2" x14ac:dyDescent="0.25">
      <c r="A317" s="1">
        <v>43051</v>
      </c>
      <c r="B317">
        <v>5878.13</v>
      </c>
    </row>
    <row r="318" spans="1:2" x14ac:dyDescent="0.25">
      <c r="A318" s="1">
        <v>43052</v>
      </c>
      <c r="B318">
        <v>6522.45</v>
      </c>
    </row>
    <row r="319" spans="1:2" x14ac:dyDescent="0.25">
      <c r="A319" s="1">
        <v>43053</v>
      </c>
      <c r="B319">
        <v>6597.06</v>
      </c>
    </row>
    <row r="320" spans="1:2" x14ac:dyDescent="0.25">
      <c r="A320" s="1">
        <v>43054</v>
      </c>
      <c r="B320">
        <v>7283.22</v>
      </c>
    </row>
    <row r="321" spans="1:2" x14ac:dyDescent="0.25">
      <c r="A321" s="1">
        <v>43055</v>
      </c>
      <c r="B321">
        <v>7853.68</v>
      </c>
    </row>
    <row r="322" spans="1:2" x14ac:dyDescent="0.25">
      <c r="A322" s="1">
        <v>43056</v>
      </c>
      <c r="B322">
        <v>7699.95</v>
      </c>
    </row>
    <row r="323" spans="1:2" x14ac:dyDescent="0.25">
      <c r="A323" s="1">
        <v>43057</v>
      </c>
      <c r="B323">
        <v>7780.91</v>
      </c>
    </row>
    <row r="324" spans="1:2" x14ac:dyDescent="0.25">
      <c r="A324" s="1">
        <v>43058</v>
      </c>
      <c r="B324">
        <v>8042.64</v>
      </c>
    </row>
    <row r="325" spans="1:2" x14ac:dyDescent="0.25">
      <c r="A325" s="1">
        <v>43059</v>
      </c>
      <c r="B325">
        <v>8244.69</v>
      </c>
    </row>
    <row r="326" spans="1:2" x14ac:dyDescent="0.25">
      <c r="A326" s="1">
        <v>43060</v>
      </c>
      <c r="B326">
        <v>8099.97</v>
      </c>
    </row>
    <row r="327" spans="1:2" x14ac:dyDescent="0.25">
      <c r="A327" s="1">
        <v>43061</v>
      </c>
      <c r="B327">
        <v>8234.5499999999993</v>
      </c>
    </row>
    <row r="328" spans="1:2" x14ac:dyDescent="0.25">
      <c r="A328" s="1">
        <v>43062</v>
      </c>
      <c r="B328">
        <v>8013.41</v>
      </c>
    </row>
    <row r="329" spans="1:2" x14ac:dyDescent="0.25">
      <c r="A329" s="1">
        <v>43063</v>
      </c>
      <c r="B329">
        <v>8200.7999999999993</v>
      </c>
    </row>
    <row r="330" spans="1:2" x14ac:dyDescent="0.25">
      <c r="A330" s="1">
        <v>43064</v>
      </c>
      <c r="B330">
        <v>8754.69</v>
      </c>
    </row>
    <row r="331" spans="1:2" x14ac:dyDescent="0.25">
      <c r="A331" s="1">
        <v>43065</v>
      </c>
      <c r="B331">
        <v>9318.42</v>
      </c>
    </row>
    <row r="332" spans="1:2" x14ac:dyDescent="0.25">
      <c r="A332" s="1">
        <v>43066</v>
      </c>
      <c r="B332">
        <v>9733.2000000000007</v>
      </c>
    </row>
    <row r="333" spans="1:2" x14ac:dyDescent="0.25">
      <c r="A333" s="1">
        <v>43067</v>
      </c>
      <c r="B333">
        <v>9906.0400000000009</v>
      </c>
    </row>
    <row r="334" spans="1:2" x14ac:dyDescent="0.25">
      <c r="A334" s="1">
        <v>43068</v>
      </c>
      <c r="B334">
        <v>9837.86</v>
      </c>
    </row>
    <row r="335" spans="1:2" x14ac:dyDescent="0.25">
      <c r="A335" s="1">
        <v>43069</v>
      </c>
      <c r="B335">
        <v>9946.76</v>
      </c>
    </row>
    <row r="336" spans="1:2" x14ac:dyDescent="0.25">
      <c r="A336" s="1">
        <v>43070</v>
      </c>
      <c r="B336">
        <v>10861.47</v>
      </c>
    </row>
    <row r="337" spans="1:2" x14ac:dyDescent="0.25">
      <c r="A337" s="1">
        <v>43071</v>
      </c>
      <c r="B337">
        <v>10912.73</v>
      </c>
    </row>
    <row r="338" spans="1:2" x14ac:dyDescent="0.25">
      <c r="A338" s="1">
        <v>43072</v>
      </c>
      <c r="B338">
        <v>11246.21</v>
      </c>
    </row>
    <row r="339" spans="1:2" x14ac:dyDescent="0.25">
      <c r="A339" s="1">
        <v>43073</v>
      </c>
      <c r="B339">
        <v>11623.91</v>
      </c>
    </row>
    <row r="340" spans="1:2" x14ac:dyDescent="0.25">
      <c r="A340" s="1">
        <v>43074</v>
      </c>
      <c r="B340">
        <v>11667.13</v>
      </c>
    </row>
    <row r="341" spans="1:2" x14ac:dyDescent="0.25">
      <c r="A341" s="1">
        <v>43075</v>
      </c>
      <c r="B341">
        <v>13749.57</v>
      </c>
    </row>
    <row r="342" spans="1:2" x14ac:dyDescent="0.25">
      <c r="A342" s="1">
        <v>43076</v>
      </c>
      <c r="B342">
        <v>16850.310000000001</v>
      </c>
    </row>
    <row r="343" spans="1:2" x14ac:dyDescent="0.25">
      <c r="A343" s="1">
        <v>43077</v>
      </c>
      <c r="B343">
        <v>16047.61</v>
      </c>
    </row>
    <row r="344" spans="1:2" x14ac:dyDescent="0.25">
      <c r="A344" s="1">
        <v>43078</v>
      </c>
      <c r="B344">
        <v>14843.42</v>
      </c>
    </row>
    <row r="345" spans="1:2" x14ac:dyDescent="0.25">
      <c r="A345" s="1">
        <v>43079</v>
      </c>
      <c r="B345">
        <v>15059.6</v>
      </c>
    </row>
    <row r="346" spans="1:2" x14ac:dyDescent="0.25">
      <c r="A346" s="1">
        <v>43080</v>
      </c>
      <c r="B346">
        <v>16732.47</v>
      </c>
    </row>
    <row r="347" spans="1:2" x14ac:dyDescent="0.25">
      <c r="A347" s="1">
        <v>43081</v>
      </c>
      <c r="B347">
        <v>17083.900000000001</v>
      </c>
    </row>
    <row r="348" spans="1:2" x14ac:dyDescent="0.25">
      <c r="A348" s="1">
        <v>43082</v>
      </c>
      <c r="B348">
        <v>16286.82</v>
      </c>
    </row>
    <row r="349" spans="1:2" x14ac:dyDescent="0.25">
      <c r="A349" s="1">
        <v>43083</v>
      </c>
      <c r="B349">
        <v>16467.91</v>
      </c>
    </row>
    <row r="350" spans="1:2" x14ac:dyDescent="0.25">
      <c r="A350" s="1">
        <v>43084</v>
      </c>
      <c r="B350">
        <v>17604.849999999999</v>
      </c>
    </row>
    <row r="351" spans="1:2" x14ac:dyDescent="0.25">
      <c r="A351" s="1">
        <v>43085</v>
      </c>
      <c r="B351">
        <v>19345.490000000002</v>
      </c>
    </row>
    <row r="352" spans="1:2" x14ac:dyDescent="0.25">
      <c r="A352" s="1">
        <v>43086</v>
      </c>
      <c r="B352">
        <v>19065.71</v>
      </c>
    </row>
    <row r="353" spans="1:2" x14ac:dyDescent="0.25">
      <c r="A353" s="1">
        <v>43087</v>
      </c>
      <c r="B353">
        <v>18972.32</v>
      </c>
    </row>
    <row r="354" spans="1:2" x14ac:dyDescent="0.25">
      <c r="A354" s="1">
        <v>43088</v>
      </c>
      <c r="B354">
        <v>17523.7</v>
      </c>
    </row>
    <row r="355" spans="1:2" x14ac:dyDescent="0.25">
      <c r="A355" s="1">
        <v>43089</v>
      </c>
      <c r="B355">
        <v>16461.97</v>
      </c>
    </row>
    <row r="356" spans="1:2" x14ac:dyDescent="0.25">
      <c r="A356" s="1">
        <v>43090</v>
      </c>
      <c r="B356">
        <v>15632.12</v>
      </c>
    </row>
    <row r="357" spans="1:2" x14ac:dyDescent="0.25">
      <c r="A357" s="1">
        <v>43091</v>
      </c>
      <c r="B357">
        <v>13664.97</v>
      </c>
    </row>
    <row r="358" spans="1:2" x14ac:dyDescent="0.25">
      <c r="A358" s="1">
        <v>43092</v>
      </c>
      <c r="B358">
        <v>14396.46</v>
      </c>
    </row>
    <row r="359" spans="1:2" x14ac:dyDescent="0.25">
      <c r="A359" s="1">
        <v>43093</v>
      </c>
      <c r="B359">
        <v>13789.95</v>
      </c>
    </row>
    <row r="360" spans="1:2" x14ac:dyDescent="0.25">
      <c r="A360" s="1">
        <v>43094</v>
      </c>
      <c r="B360">
        <v>13833.49</v>
      </c>
    </row>
    <row r="361" spans="1:2" x14ac:dyDescent="0.25">
      <c r="A361" s="1">
        <v>43095</v>
      </c>
      <c r="B361">
        <v>15756.56</v>
      </c>
    </row>
    <row r="362" spans="1:2" x14ac:dyDescent="0.25">
      <c r="A362" s="1">
        <v>43096</v>
      </c>
      <c r="B362">
        <v>15416.64</v>
      </c>
    </row>
    <row r="363" spans="1:2" x14ac:dyDescent="0.25">
      <c r="A363" s="1">
        <v>43097</v>
      </c>
      <c r="B363">
        <v>14398.7</v>
      </c>
    </row>
    <row r="364" spans="1:2" x14ac:dyDescent="0.25">
      <c r="A364" s="1">
        <v>43098</v>
      </c>
      <c r="B364">
        <v>14392.57</v>
      </c>
    </row>
    <row r="365" spans="1:2" x14ac:dyDescent="0.25">
      <c r="A365" s="1">
        <v>43099</v>
      </c>
      <c r="B365">
        <v>12531.52</v>
      </c>
    </row>
    <row r="366" spans="1:2" x14ac:dyDescent="0.25">
      <c r="A366" s="1">
        <v>43100</v>
      </c>
      <c r="B366">
        <v>13850.4</v>
      </c>
    </row>
    <row r="367" spans="1:2" x14ac:dyDescent="0.25">
      <c r="A367" s="1">
        <v>43101</v>
      </c>
      <c r="B367">
        <v>13444.88</v>
      </c>
    </row>
    <row r="368" spans="1:2" x14ac:dyDescent="0.25">
      <c r="A368" s="1">
        <v>43102</v>
      </c>
      <c r="B368">
        <v>14754.13</v>
      </c>
    </row>
    <row r="369" spans="1:2" x14ac:dyDescent="0.25">
      <c r="A369" s="1">
        <v>43103</v>
      </c>
      <c r="B369">
        <v>15156.62</v>
      </c>
    </row>
    <row r="370" spans="1:2" x14ac:dyDescent="0.25">
      <c r="A370" s="1">
        <v>43104</v>
      </c>
      <c r="B370">
        <v>15180.08</v>
      </c>
    </row>
    <row r="371" spans="1:2" x14ac:dyDescent="0.25">
      <c r="A371" s="1">
        <v>43105</v>
      </c>
      <c r="B371">
        <v>16954.78</v>
      </c>
    </row>
    <row r="372" spans="1:2" x14ac:dyDescent="0.25">
      <c r="A372" s="1">
        <v>43106</v>
      </c>
      <c r="B372">
        <v>17172.3</v>
      </c>
    </row>
    <row r="373" spans="1:2" x14ac:dyDescent="0.25">
      <c r="A373" s="1">
        <v>43107</v>
      </c>
      <c r="B373">
        <v>16228.16</v>
      </c>
    </row>
    <row r="374" spans="1:2" x14ac:dyDescent="0.25">
      <c r="A374" s="1">
        <v>43108</v>
      </c>
      <c r="B374">
        <v>14976.17</v>
      </c>
    </row>
    <row r="375" spans="1:2" x14ac:dyDescent="0.25">
      <c r="A375" s="1">
        <v>43109</v>
      </c>
      <c r="B375">
        <v>14468.5</v>
      </c>
    </row>
    <row r="376" spans="1:2" x14ac:dyDescent="0.25">
      <c r="A376" s="1">
        <v>43110</v>
      </c>
      <c r="B376">
        <v>14919.49</v>
      </c>
    </row>
    <row r="377" spans="1:2" x14ac:dyDescent="0.25">
      <c r="A377" s="1">
        <v>43111</v>
      </c>
      <c r="B377">
        <v>13308.06</v>
      </c>
    </row>
    <row r="378" spans="1:2" x14ac:dyDescent="0.25">
      <c r="A378" s="1">
        <v>43112</v>
      </c>
      <c r="B378">
        <v>13841.19</v>
      </c>
    </row>
    <row r="379" spans="1:2" x14ac:dyDescent="0.25">
      <c r="A379" s="1">
        <v>43113</v>
      </c>
      <c r="B379">
        <v>14243.12</v>
      </c>
    </row>
    <row r="380" spans="1:2" x14ac:dyDescent="0.25">
      <c r="A380" s="1">
        <v>43114</v>
      </c>
      <c r="B380">
        <v>13638.63</v>
      </c>
    </row>
    <row r="381" spans="1:2" x14ac:dyDescent="0.25">
      <c r="A381" s="1">
        <v>43115</v>
      </c>
      <c r="B381">
        <v>13631.98</v>
      </c>
    </row>
    <row r="382" spans="1:2" x14ac:dyDescent="0.25">
      <c r="A382" s="1">
        <v>43116</v>
      </c>
      <c r="B382">
        <v>11282.49</v>
      </c>
    </row>
    <row r="383" spans="1:2" x14ac:dyDescent="0.25">
      <c r="A383" s="1">
        <v>43117</v>
      </c>
      <c r="B383">
        <v>11162.7</v>
      </c>
    </row>
    <row r="384" spans="1:2" x14ac:dyDescent="0.25">
      <c r="A384" s="1">
        <v>43118</v>
      </c>
      <c r="B384">
        <v>11175.52</v>
      </c>
    </row>
    <row r="385" spans="1:2" x14ac:dyDescent="0.25">
      <c r="A385" s="1">
        <v>43119</v>
      </c>
      <c r="B385">
        <v>11521.76</v>
      </c>
    </row>
    <row r="386" spans="1:2" x14ac:dyDescent="0.25">
      <c r="A386" s="1">
        <v>43120</v>
      </c>
      <c r="B386">
        <v>12783.94</v>
      </c>
    </row>
    <row r="387" spans="1:2" x14ac:dyDescent="0.25">
      <c r="A387" s="1">
        <v>43121</v>
      </c>
      <c r="B387">
        <v>11549.93</v>
      </c>
    </row>
    <row r="388" spans="1:2" x14ac:dyDescent="0.25">
      <c r="A388" s="1">
        <v>43122</v>
      </c>
      <c r="B388">
        <v>10814.52</v>
      </c>
    </row>
    <row r="389" spans="1:2" x14ac:dyDescent="0.25">
      <c r="A389" s="1">
        <v>43123</v>
      </c>
      <c r="B389">
        <v>10858.23</v>
      </c>
    </row>
    <row r="390" spans="1:2" x14ac:dyDescent="0.25">
      <c r="A390" s="1">
        <v>43124</v>
      </c>
      <c r="B390">
        <v>11429.02</v>
      </c>
    </row>
    <row r="391" spans="1:2" x14ac:dyDescent="0.25">
      <c r="A391" s="1">
        <v>43125</v>
      </c>
      <c r="B391">
        <v>11202.69</v>
      </c>
    </row>
    <row r="392" spans="1:2" x14ac:dyDescent="0.25">
      <c r="A392" s="1">
        <v>43126</v>
      </c>
      <c r="B392">
        <v>10814.57</v>
      </c>
    </row>
    <row r="393" spans="1:2" x14ac:dyDescent="0.25">
      <c r="A393" s="1">
        <v>43127</v>
      </c>
      <c r="B393">
        <v>11504.84</v>
      </c>
    </row>
    <row r="394" spans="1:2" x14ac:dyDescent="0.25">
      <c r="A394" s="1">
        <v>43128</v>
      </c>
      <c r="B394">
        <v>11800.88</v>
      </c>
    </row>
    <row r="395" spans="1:2" x14ac:dyDescent="0.25">
      <c r="A395" s="1">
        <v>43129</v>
      </c>
      <c r="B395">
        <v>11130.21</v>
      </c>
    </row>
    <row r="396" spans="1:2" x14ac:dyDescent="0.25">
      <c r="A396" s="1">
        <v>43130</v>
      </c>
      <c r="B396">
        <v>10242.700000000001</v>
      </c>
    </row>
    <row r="397" spans="1:2" x14ac:dyDescent="0.25">
      <c r="A397" s="1">
        <v>43131</v>
      </c>
      <c r="B397">
        <v>10141.6</v>
      </c>
    </row>
    <row r="398" spans="1:2" x14ac:dyDescent="0.25">
      <c r="A398" s="1">
        <v>43132</v>
      </c>
      <c r="B398">
        <v>9052.98</v>
      </c>
    </row>
    <row r="399" spans="1:2" x14ac:dyDescent="0.25">
      <c r="A399" s="1">
        <v>43133</v>
      </c>
      <c r="B399">
        <v>8801.43</v>
      </c>
    </row>
    <row r="400" spans="1:2" x14ac:dyDescent="0.25">
      <c r="A400" s="1">
        <v>43134</v>
      </c>
      <c r="B400">
        <v>9133.51</v>
      </c>
    </row>
    <row r="401" spans="1:2" x14ac:dyDescent="0.25">
      <c r="A401" s="1">
        <v>43135</v>
      </c>
      <c r="B401">
        <v>8433.93</v>
      </c>
    </row>
    <row r="402" spans="1:2" x14ac:dyDescent="0.25">
      <c r="A402" s="1">
        <v>43136</v>
      </c>
      <c r="B402">
        <v>6842.69</v>
      </c>
    </row>
    <row r="403" spans="1:2" x14ac:dyDescent="0.25">
      <c r="A403" s="1">
        <v>43137</v>
      </c>
      <c r="B403">
        <v>7644.83</v>
      </c>
    </row>
    <row r="404" spans="1:2" x14ac:dyDescent="0.25">
      <c r="A404" s="1">
        <v>43138</v>
      </c>
      <c r="B404">
        <v>7863.87</v>
      </c>
    </row>
    <row r="405" spans="1:2" x14ac:dyDescent="0.25">
      <c r="A405" s="1">
        <v>43139</v>
      </c>
      <c r="B405">
        <v>8253.94</v>
      </c>
    </row>
    <row r="406" spans="1:2" x14ac:dyDescent="0.25">
      <c r="A406" s="1">
        <v>43140</v>
      </c>
      <c r="B406">
        <v>8593.7000000000007</v>
      </c>
    </row>
    <row r="407" spans="1:2" x14ac:dyDescent="0.25">
      <c r="A407" s="1">
        <v>43141</v>
      </c>
      <c r="B407">
        <v>8580.3799999999992</v>
      </c>
    </row>
    <row r="408" spans="1:2" x14ac:dyDescent="0.25">
      <c r="A408" s="1">
        <v>43142</v>
      </c>
      <c r="B408">
        <v>8315.35</v>
      </c>
    </row>
    <row r="409" spans="1:2" x14ac:dyDescent="0.25">
      <c r="A409" s="1">
        <v>43143</v>
      </c>
      <c r="B409">
        <v>8900.5400000000009</v>
      </c>
    </row>
    <row r="410" spans="1:2" x14ac:dyDescent="0.25">
      <c r="A410" s="1">
        <v>43144</v>
      </c>
      <c r="B410">
        <v>8578.59</v>
      </c>
    </row>
    <row r="411" spans="1:2" x14ac:dyDescent="0.25">
      <c r="A411" s="1">
        <v>43145</v>
      </c>
      <c r="B411">
        <v>9455.85</v>
      </c>
    </row>
    <row r="412" spans="1:2" x14ac:dyDescent="0.25">
      <c r="A412" s="1">
        <v>43146</v>
      </c>
      <c r="B412">
        <v>10088.36</v>
      </c>
    </row>
    <row r="413" spans="1:2" x14ac:dyDescent="0.25">
      <c r="A413" s="1">
        <v>43147</v>
      </c>
      <c r="B413">
        <v>10221.44</v>
      </c>
    </row>
    <row r="414" spans="1:2" x14ac:dyDescent="0.25">
      <c r="A414" s="1">
        <v>43148</v>
      </c>
      <c r="B414">
        <v>10950.28</v>
      </c>
    </row>
    <row r="415" spans="1:2" x14ac:dyDescent="0.25">
      <c r="A415" s="1">
        <v>43149</v>
      </c>
      <c r="B415">
        <v>10603.75</v>
      </c>
    </row>
    <row r="416" spans="1:2" x14ac:dyDescent="0.25">
      <c r="A416" s="1">
        <v>43150</v>
      </c>
      <c r="B416">
        <v>11096.37</v>
      </c>
    </row>
    <row r="417" spans="1:2" x14ac:dyDescent="0.25">
      <c r="A417" s="1">
        <v>43151</v>
      </c>
      <c r="B417">
        <v>11443.76</v>
      </c>
    </row>
    <row r="418" spans="1:2" x14ac:dyDescent="0.25">
      <c r="A418" s="1">
        <v>43152</v>
      </c>
      <c r="B418">
        <v>10487.78</v>
      </c>
    </row>
    <row r="419" spans="1:2" x14ac:dyDescent="0.25">
      <c r="A419" s="1">
        <v>43153</v>
      </c>
      <c r="B419">
        <v>9971.59</v>
      </c>
    </row>
    <row r="420" spans="1:2" x14ac:dyDescent="0.25">
      <c r="A420" s="1">
        <v>43154</v>
      </c>
      <c r="B420">
        <v>10169.530000000001</v>
      </c>
    </row>
    <row r="421" spans="1:2" x14ac:dyDescent="0.25">
      <c r="A421" s="1">
        <v>43155</v>
      </c>
      <c r="B421">
        <v>9631.16</v>
      </c>
    </row>
    <row r="422" spans="1:2" x14ac:dyDescent="0.25">
      <c r="A422" s="1">
        <v>43156</v>
      </c>
      <c r="B422">
        <v>9692.76</v>
      </c>
    </row>
    <row r="423" spans="1:2" x14ac:dyDescent="0.25">
      <c r="A423" s="1">
        <v>43157</v>
      </c>
      <c r="B423">
        <v>10370.51</v>
      </c>
    </row>
    <row r="424" spans="1:2" x14ac:dyDescent="0.25">
      <c r="A424" s="1">
        <v>43158</v>
      </c>
      <c r="B424">
        <v>10756.24</v>
      </c>
    </row>
    <row r="425" spans="1:2" x14ac:dyDescent="0.25">
      <c r="A425" s="1">
        <v>43159</v>
      </c>
      <c r="B425">
        <v>10435.129999999999</v>
      </c>
    </row>
    <row r="426" spans="1:2" x14ac:dyDescent="0.25">
      <c r="A426" s="1">
        <v>43160</v>
      </c>
      <c r="B426">
        <v>10981.25</v>
      </c>
    </row>
    <row r="427" spans="1:2" x14ac:dyDescent="0.25">
      <c r="A427" s="1">
        <v>43161</v>
      </c>
      <c r="B427">
        <v>11127.48</v>
      </c>
    </row>
    <row r="428" spans="1:2" x14ac:dyDescent="0.25">
      <c r="A428" s="1">
        <v>43162</v>
      </c>
      <c r="B428">
        <v>11409.44</v>
      </c>
    </row>
    <row r="429" spans="1:2" x14ac:dyDescent="0.25">
      <c r="A429" s="1">
        <v>43163</v>
      </c>
      <c r="B429">
        <v>11419.18</v>
      </c>
    </row>
    <row r="430" spans="1:2" x14ac:dyDescent="0.25">
      <c r="A430" s="1">
        <v>43164</v>
      </c>
      <c r="B430">
        <v>11582.28</v>
      </c>
    </row>
    <row r="431" spans="1:2" x14ac:dyDescent="0.25">
      <c r="A431" s="1">
        <v>43165</v>
      </c>
      <c r="B431">
        <v>10783.31</v>
      </c>
    </row>
    <row r="432" spans="1:2" x14ac:dyDescent="0.25">
      <c r="A432" s="1">
        <v>43166</v>
      </c>
      <c r="B432">
        <v>9955.82</v>
      </c>
    </row>
    <row r="433" spans="1:2" x14ac:dyDescent="0.25">
      <c r="A433" s="1">
        <v>43167</v>
      </c>
      <c r="B433">
        <v>9295.35</v>
      </c>
    </row>
    <row r="434" spans="1:2" x14ac:dyDescent="0.25">
      <c r="A434" s="1">
        <v>43168</v>
      </c>
      <c r="B434">
        <v>9245.25</v>
      </c>
    </row>
    <row r="435" spans="1:2" x14ac:dyDescent="0.25">
      <c r="A435" s="1">
        <v>43169</v>
      </c>
      <c r="B435">
        <v>8857.16</v>
      </c>
    </row>
    <row r="436" spans="1:2" x14ac:dyDescent="0.25">
      <c r="A436" s="1">
        <v>43170</v>
      </c>
      <c r="B436">
        <v>9528.61</v>
      </c>
    </row>
    <row r="437" spans="1:2" x14ac:dyDescent="0.25">
      <c r="A437" s="1">
        <v>43171</v>
      </c>
      <c r="B437">
        <v>9069.6</v>
      </c>
    </row>
    <row r="438" spans="1:2" x14ac:dyDescent="0.25">
      <c r="A438" s="1">
        <v>43172</v>
      </c>
      <c r="B438">
        <v>9172.4699999999993</v>
      </c>
    </row>
    <row r="439" spans="1:2" x14ac:dyDescent="0.25">
      <c r="A439" s="1">
        <v>43173</v>
      </c>
      <c r="B439">
        <v>8195.3799999999992</v>
      </c>
    </row>
    <row r="440" spans="1:2" x14ac:dyDescent="0.25">
      <c r="A440" s="1">
        <v>43174</v>
      </c>
      <c r="B440">
        <v>8338.49</v>
      </c>
    </row>
    <row r="441" spans="1:2" x14ac:dyDescent="0.25">
      <c r="A441" s="1">
        <v>43175</v>
      </c>
      <c r="B441">
        <v>8503.4599999999991</v>
      </c>
    </row>
    <row r="442" spans="1:2" x14ac:dyDescent="0.25">
      <c r="A442" s="1">
        <v>43176</v>
      </c>
      <c r="B442">
        <v>8028.06</v>
      </c>
    </row>
    <row r="443" spans="1:2" x14ac:dyDescent="0.25">
      <c r="A443" s="1">
        <v>43177</v>
      </c>
      <c r="B443">
        <v>8165.37</v>
      </c>
    </row>
    <row r="444" spans="1:2" x14ac:dyDescent="0.25">
      <c r="A444" s="1">
        <v>43178</v>
      </c>
      <c r="B444">
        <v>8522.4699999999993</v>
      </c>
    </row>
    <row r="445" spans="1:2" x14ac:dyDescent="0.25">
      <c r="A445" s="1">
        <v>43179</v>
      </c>
      <c r="B445">
        <v>8965.18</v>
      </c>
    </row>
    <row r="446" spans="1:2" x14ac:dyDescent="0.25">
      <c r="A446" s="1">
        <v>43180</v>
      </c>
      <c r="B446">
        <v>8850.4500000000007</v>
      </c>
    </row>
    <row r="447" spans="1:2" x14ac:dyDescent="0.25">
      <c r="A447" s="1">
        <v>43181</v>
      </c>
      <c r="B447">
        <v>8707.2800000000007</v>
      </c>
    </row>
    <row r="448" spans="1:2" x14ac:dyDescent="0.25">
      <c r="A448" s="1">
        <v>43182</v>
      </c>
      <c r="B448">
        <v>8673</v>
      </c>
    </row>
    <row r="449" spans="1:2" x14ac:dyDescent="0.25">
      <c r="A449" s="1">
        <v>43183</v>
      </c>
      <c r="B449">
        <v>8652.18</v>
      </c>
    </row>
    <row r="450" spans="1:2" x14ac:dyDescent="0.25">
      <c r="A450" s="1">
        <v>43184</v>
      </c>
      <c r="B450">
        <v>8640.39</v>
      </c>
    </row>
    <row r="451" spans="1:2" x14ac:dyDescent="0.25">
      <c r="A451" s="1">
        <v>43185</v>
      </c>
      <c r="B451">
        <v>7895.7</v>
      </c>
    </row>
    <row r="452" spans="1:2" x14ac:dyDescent="0.25">
      <c r="A452" s="1">
        <v>43186</v>
      </c>
      <c r="B452">
        <v>8015.04</v>
      </c>
    </row>
    <row r="453" spans="1:2" x14ac:dyDescent="0.25">
      <c r="A453" s="1">
        <v>43187</v>
      </c>
      <c r="B453">
        <v>7896.79</v>
      </c>
    </row>
    <row r="454" spans="1:2" x14ac:dyDescent="0.25">
      <c r="A454" s="1">
        <v>43188</v>
      </c>
      <c r="B454">
        <v>7093.38</v>
      </c>
    </row>
    <row r="455" spans="1:2" x14ac:dyDescent="0.25">
      <c r="A455" s="1">
        <v>43189</v>
      </c>
      <c r="B455">
        <v>6929.03</v>
      </c>
    </row>
    <row r="456" spans="1:2" x14ac:dyDescent="0.25">
      <c r="A456" s="1">
        <v>43190</v>
      </c>
      <c r="B456">
        <v>6942.14</v>
      </c>
    </row>
    <row r="457" spans="1:2" x14ac:dyDescent="0.25">
      <c r="A457" s="1">
        <v>43191</v>
      </c>
      <c r="B457">
        <v>6845.22</v>
      </c>
    </row>
    <row r="458" spans="1:2" x14ac:dyDescent="0.25">
      <c r="A458" s="1">
        <v>43192</v>
      </c>
      <c r="B458">
        <v>7002.86</v>
      </c>
    </row>
    <row r="459" spans="1:2" x14ac:dyDescent="0.25">
      <c r="A459" s="1">
        <v>43193</v>
      </c>
      <c r="B459">
        <v>7455.61</v>
      </c>
    </row>
    <row r="460" spans="1:2" x14ac:dyDescent="0.25">
      <c r="A460" s="1">
        <v>43194</v>
      </c>
      <c r="B460">
        <v>6845.66</v>
      </c>
    </row>
    <row r="461" spans="1:2" x14ac:dyDescent="0.25">
      <c r="A461" s="1">
        <v>43195</v>
      </c>
      <c r="B461">
        <v>6744.7</v>
      </c>
    </row>
    <row r="462" spans="1:2" x14ac:dyDescent="0.25">
      <c r="A462" s="1">
        <v>43196</v>
      </c>
      <c r="B462">
        <v>6626.76</v>
      </c>
    </row>
    <row r="463" spans="1:2" x14ac:dyDescent="0.25">
      <c r="A463" s="1">
        <v>43197</v>
      </c>
      <c r="B463">
        <v>6994.11</v>
      </c>
    </row>
    <row r="464" spans="1:2" x14ac:dyDescent="0.25">
      <c r="A464" s="1">
        <v>43198</v>
      </c>
      <c r="B464">
        <v>7027.22</v>
      </c>
    </row>
    <row r="465" spans="1:2" x14ac:dyDescent="0.25">
      <c r="A465" s="1">
        <v>43199</v>
      </c>
      <c r="B465">
        <v>6734.99</v>
      </c>
    </row>
    <row r="466" spans="1:2" x14ac:dyDescent="0.25">
      <c r="A466" s="1">
        <v>43200</v>
      </c>
      <c r="B466">
        <v>6891.62</v>
      </c>
    </row>
    <row r="467" spans="1:2" x14ac:dyDescent="0.25">
      <c r="A467" s="1">
        <v>43201</v>
      </c>
      <c r="B467">
        <v>6938.74</v>
      </c>
    </row>
    <row r="468" spans="1:2" x14ac:dyDescent="0.25">
      <c r="A468" s="1">
        <v>43202</v>
      </c>
      <c r="B468">
        <v>7842.48</v>
      </c>
    </row>
    <row r="469" spans="1:2" x14ac:dyDescent="0.25">
      <c r="A469" s="1">
        <v>43203</v>
      </c>
      <c r="B469">
        <v>7889.47</v>
      </c>
    </row>
    <row r="470" spans="1:2" x14ac:dyDescent="0.25">
      <c r="A470" s="1">
        <v>43204</v>
      </c>
      <c r="B470">
        <v>8060.12</v>
      </c>
    </row>
    <row r="471" spans="1:2" x14ac:dyDescent="0.25">
      <c r="A471" s="1">
        <v>43205</v>
      </c>
      <c r="B471">
        <v>8326.1299999999992</v>
      </c>
    </row>
    <row r="472" spans="1:2" x14ac:dyDescent="0.25">
      <c r="A472" s="1">
        <v>43206</v>
      </c>
      <c r="B472">
        <v>8036.15</v>
      </c>
    </row>
    <row r="473" spans="1:2" x14ac:dyDescent="0.25">
      <c r="A473" s="1">
        <v>43207</v>
      </c>
      <c r="B473">
        <v>7943.6</v>
      </c>
    </row>
    <row r="474" spans="1:2" x14ac:dyDescent="0.25">
      <c r="A474" s="1">
        <v>43208</v>
      </c>
      <c r="B474">
        <v>8216.7900000000009</v>
      </c>
    </row>
    <row r="475" spans="1:2" x14ac:dyDescent="0.25">
      <c r="A475" s="1">
        <v>43209</v>
      </c>
      <c r="B475">
        <v>8299.41</v>
      </c>
    </row>
    <row r="476" spans="1:2" x14ac:dyDescent="0.25">
      <c r="A476" s="1">
        <v>43210</v>
      </c>
      <c r="B476">
        <v>8533.44</v>
      </c>
    </row>
    <row r="477" spans="1:2" x14ac:dyDescent="0.25">
      <c r="A477" s="1">
        <v>43211</v>
      </c>
      <c r="B477">
        <v>8803.7900000000009</v>
      </c>
    </row>
    <row r="478" spans="1:2" x14ac:dyDescent="0.25">
      <c r="A478" s="1">
        <v>43212</v>
      </c>
      <c r="B478">
        <v>8941.44</v>
      </c>
    </row>
    <row r="479" spans="1:2" x14ac:dyDescent="0.25">
      <c r="A479" s="1">
        <v>43213</v>
      </c>
      <c r="B479">
        <v>8963.1200000000008</v>
      </c>
    </row>
    <row r="480" spans="1:2" x14ac:dyDescent="0.25">
      <c r="A480" s="1">
        <v>43214</v>
      </c>
      <c r="B480">
        <v>9478.4599999999991</v>
      </c>
    </row>
    <row r="481" spans="1:2" x14ac:dyDescent="0.25">
      <c r="A481" s="1">
        <v>43215</v>
      </c>
      <c r="B481">
        <v>9171.17</v>
      </c>
    </row>
    <row r="482" spans="1:2" x14ac:dyDescent="0.25">
      <c r="A482" s="1">
        <v>43216</v>
      </c>
      <c r="B482">
        <v>9103.7900000000009</v>
      </c>
    </row>
    <row r="483" spans="1:2" x14ac:dyDescent="0.25">
      <c r="A483" s="1">
        <v>43217</v>
      </c>
      <c r="B483">
        <v>8997.18</v>
      </c>
    </row>
    <row r="484" spans="1:2" x14ac:dyDescent="0.25">
      <c r="A484" s="1">
        <v>43218</v>
      </c>
      <c r="B484">
        <v>9295.09</v>
      </c>
    </row>
    <row r="485" spans="1:2" x14ac:dyDescent="0.25">
      <c r="A485" s="1">
        <v>43219</v>
      </c>
      <c r="B485">
        <v>9330.8799999999992</v>
      </c>
    </row>
    <row r="486" spans="1:2" x14ac:dyDescent="0.25">
      <c r="A486" s="1">
        <v>43220</v>
      </c>
      <c r="B486">
        <v>9234.24</v>
      </c>
    </row>
    <row r="487" spans="1:2" x14ac:dyDescent="0.25">
      <c r="A487" s="1">
        <v>43221</v>
      </c>
      <c r="B487">
        <v>9085.66</v>
      </c>
    </row>
    <row r="488" spans="1:2" x14ac:dyDescent="0.25">
      <c r="A488" s="1">
        <v>43222</v>
      </c>
      <c r="B488">
        <v>9237.0400000000009</v>
      </c>
    </row>
    <row r="489" spans="1:2" x14ac:dyDescent="0.25">
      <c r="A489" s="1">
        <v>43223</v>
      </c>
      <c r="B489">
        <v>9666.23</v>
      </c>
    </row>
    <row r="490" spans="1:2" x14ac:dyDescent="0.25">
      <c r="A490" s="1">
        <v>43224</v>
      </c>
      <c r="B490">
        <v>9727.0400000000009</v>
      </c>
    </row>
    <row r="491" spans="1:2" x14ac:dyDescent="0.25">
      <c r="A491" s="1">
        <v>43225</v>
      </c>
      <c r="B491">
        <v>9789.07</v>
      </c>
    </row>
    <row r="492" spans="1:2" x14ac:dyDescent="0.25">
      <c r="A492" s="1">
        <v>43226</v>
      </c>
      <c r="B492">
        <v>9551.57</v>
      </c>
    </row>
    <row r="493" spans="1:2" x14ac:dyDescent="0.25">
      <c r="A493" s="1">
        <v>43227</v>
      </c>
      <c r="B493">
        <v>9404.64</v>
      </c>
    </row>
    <row r="494" spans="1:2" x14ac:dyDescent="0.25">
      <c r="A494" s="1">
        <v>43228</v>
      </c>
      <c r="B494">
        <v>9199.07</v>
      </c>
    </row>
    <row r="495" spans="1:2" x14ac:dyDescent="0.25">
      <c r="A495" s="1">
        <v>43229</v>
      </c>
      <c r="B495">
        <v>9259.5300000000007</v>
      </c>
    </row>
    <row r="496" spans="1:2" x14ac:dyDescent="0.25">
      <c r="A496" s="1">
        <v>43230</v>
      </c>
      <c r="B496">
        <v>9114.7999999999993</v>
      </c>
    </row>
    <row r="497" spans="1:2" x14ac:dyDescent="0.25">
      <c r="A497" s="1">
        <v>43231</v>
      </c>
      <c r="B497">
        <v>8402.9599999999991</v>
      </c>
    </row>
    <row r="498" spans="1:2" x14ac:dyDescent="0.25">
      <c r="A498" s="1">
        <v>43232</v>
      </c>
      <c r="B498">
        <v>8422.85</v>
      </c>
    </row>
    <row r="499" spans="1:2" x14ac:dyDescent="0.25">
      <c r="A499" s="1">
        <v>43233</v>
      </c>
      <c r="B499">
        <v>8672.16</v>
      </c>
    </row>
    <row r="500" spans="1:2" x14ac:dyDescent="0.25">
      <c r="A500" s="1">
        <v>43234</v>
      </c>
      <c r="B500">
        <v>8738.2199999999993</v>
      </c>
    </row>
    <row r="501" spans="1:2" x14ac:dyDescent="0.25">
      <c r="A501" s="1">
        <v>43235</v>
      </c>
      <c r="B501">
        <v>8500.7999999999993</v>
      </c>
    </row>
    <row r="502" spans="1:2" x14ac:dyDescent="0.25">
      <c r="A502" s="1">
        <v>43236</v>
      </c>
      <c r="B502">
        <v>8282.23</v>
      </c>
    </row>
    <row r="503" spans="1:2" x14ac:dyDescent="0.25">
      <c r="A503" s="1">
        <v>43237</v>
      </c>
      <c r="B503">
        <v>8164.51</v>
      </c>
    </row>
    <row r="504" spans="1:2" x14ac:dyDescent="0.25">
      <c r="A504" s="1">
        <v>43238</v>
      </c>
      <c r="B504">
        <v>8237.36</v>
      </c>
    </row>
    <row r="505" spans="1:2" x14ac:dyDescent="0.25">
      <c r="A505" s="1">
        <v>43239</v>
      </c>
      <c r="B505">
        <v>8216.41</v>
      </c>
    </row>
    <row r="506" spans="1:2" x14ac:dyDescent="0.25">
      <c r="A506" s="1">
        <v>43240</v>
      </c>
      <c r="B506">
        <v>8538.82</v>
      </c>
    </row>
    <row r="507" spans="1:2" x14ac:dyDescent="0.25">
      <c r="A507" s="1">
        <v>43241</v>
      </c>
      <c r="B507">
        <v>8406.91</v>
      </c>
    </row>
    <row r="508" spans="1:2" x14ac:dyDescent="0.25">
      <c r="A508" s="1">
        <v>43242</v>
      </c>
      <c r="B508">
        <v>8075.99</v>
      </c>
    </row>
    <row r="509" spans="1:2" x14ac:dyDescent="0.25">
      <c r="A509" s="1">
        <v>43243</v>
      </c>
      <c r="B509">
        <v>7639.62</v>
      </c>
    </row>
    <row r="510" spans="1:2" x14ac:dyDescent="0.25">
      <c r="A510" s="1">
        <v>43244</v>
      </c>
      <c r="B510">
        <v>7532.39</v>
      </c>
    </row>
    <row r="511" spans="1:2" x14ac:dyDescent="0.25">
      <c r="A511" s="1">
        <v>43245</v>
      </c>
      <c r="B511">
        <v>7451.87</v>
      </c>
    </row>
    <row r="512" spans="1:2" x14ac:dyDescent="0.25">
      <c r="A512" s="1">
        <v>43246</v>
      </c>
      <c r="B512">
        <v>7482.05</v>
      </c>
    </row>
    <row r="513" spans="1:2" x14ac:dyDescent="0.25">
      <c r="A513" s="1">
        <v>43247</v>
      </c>
      <c r="B513">
        <v>7344.5</v>
      </c>
    </row>
    <row r="514" spans="1:2" x14ac:dyDescent="0.25">
      <c r="A514" s="1">
        <v>43248</v>
      </c>
      <c r="B514">
        <v>7171.62</v>
      </c>
    </row>
    <row r="515" spans="1:2" x14ac:dyDescent="0.25">
      <c r="A515" s="1">
        <v>43249</v>
      </c>
      <c r="B515">
        <v>7505.89</v>
      </c>
    </row>
    <row r="516" spans="1:2" x14ac:dyDescent="0.25">
      <c r="A516" s="1">
        <v>43250</v>
      </c>
      <c r="B516">
        <v>7352.9</v>
      </c>
    </row>
    <row r="517" spans="1:2" x14ac:dyDescent="0.25">
      <c r="A517" s="1">
        <v>43251</v>
      </c>
      <c r="B517">
        <v>7558.86</v>
      </c>
    </row>
    <row r="518" spans="1:2" x14ac:dyDescent="0.25">
      <c r="A518" s="1">
        <v>43252</v>
      </c>
      <c r="B518">
        <v>7454.8</v>
      </c>
    </row>
    <row r="519" spans="1:2" x14ac:dyDescent="0.25">
      <c r="A519" s="1">
        <v>43253</v>
      </c>
      <c r="B519">
        <v>7638.56</v>
      </c>
    </row>
    <row r="520" spans="1:2" x14ac:dyDescent="0.25">
      <c r="A520" s="1">
        <v>43254</v>
      </c>
      <c r="B520">
        <v>7701.36</v>
      </c>
    </row>
    <row r="521" spans="1:2" x14ac:dyDescent="0.25">
      <c r="A521" s="1">
        <v>43255</v>
      </c>
      <c r="B521">
        <v>7547.51</v>
      </c>
    </row>
    <row r="522" spans="1:2" x14ac:dyDescent="0.25">
      <c r="A522" s="1">
        <v>43256</v>
      </c>
      <c r="B522">
        <v>7603.47</v>
      </c>
    </row>
    <row r="523" spans="1:2" x14ac:dyDescent="0.25">
      <c r="A523" s="1">
        <v>43257</v>
      </c>
      <c r="B523">
        <v>7672.19</v>
      </c>
    </row>
    <row r="524" spans="1:2" x14ac:dyDescent="0.25">
      <c r="A524" s="1">
        <v>43258</v>
      </c>
      <c r="B524">
        <v>7676.57</v>
      </c>
    </row>
    <row r="525" spans="1:2" x14ac:dyDescent="0.25">
      <c r="A525" s="1">
        <v>43259</v>
      </c>
      <c r="B525">
        <v>7665.59</v>
      </c>
    </row>
    <row r="526" spans="1:2" x14ac:dyDescent="0.25">
      <c r="A526" s="1">
        <v>43260</v>
      </c>
      <c r="B526">
        <v>7633.74</v>
      </c>
    </row>
    <row r="527" spans="1:2" x14ac:dyDescent="0.25">
      <c r="A527" s="1">
        <v>43261</v>
      </c>
      <c r="B527">
        <v>6749.77</v>
      </c>
    </row>
    <row r="528" spans="1:2" x14ac:dyDescent="0.25">
      <c r="A528" s="1">
        <v>43262</v>
      </c>
      <c r="B528">
        <v>6781.28</v>
      </c>
    </row>
    <row r="529" spans="1:2" x14ac:dyDescent="0.25">
      <c r="A529" s="1">
        <v>43263</v>
      </c>
      <c r="B529">
        <v>6548.4</v>
      </c>
    </row>
    <row r="530" spans="1:2" x14ac:dyDescent="0.25">
      <c r="A530" s="1">
        <v>43264</v>
      </c>
      <c r="B530">
        <v>6288.15</v>
      </c>
    </row>
    <row r="531" spans="1:2" x14ac:dyDescent="0.25">
      <c r="A531" s="1">
        <v>43265</v>
      </c>
      <c r="B531">
        <v>6657.68</v>
      </c>
    </row>
    <row r="532" spans="1:2" x14ac:dyDescent="0.25">
      <c r="A532" s="1">
        <v>43266</v>
      </c>
      <c r="B532">
        <v>6485.49</v>
      </c>
    </row>
    <row r="533" spans="1:2" x14ac:dyDescent="0.25">
      <c r="A533" s="1">
        <v>43267</v>
      </c>
      <c r="B533">
        <v>6538.22</v>
      </c>
    </row>
    <row r="534" spans="1:2" x14ac:dyDescent="0.25">
      <c r="A534" s="1">
        <v>43268</v>
      </c>
      <c r="B534">
        <v>6517.81</v>
      </c>
    </row>
    <row r="535" spans="1:2" x14ac:dyDescent="0.25">
      <c r="A535" s="1">
        <v>43269</v>
      </c>
      <c r="B535">
        <v>6723.77</v>
      </c>
    </row>
    <row r="536" spans="1:2" x14ac:dyDescent="0.25">
      <c r="A536" s="1">
        <v>43270</v>
      </c>
      <c r="B536">
        <v>6724.73</v>
      </c>
    </row>
    <row r="537" spans="1:2" x14ac:dyDescent="0.25">
      <c r="A537" s="1">
        <v>43271</v>
      </c>
      <c r="B537">
        <v>6721.29</v>
      </c>
    </row>
    <row r="538" spans="1:2" x14ac:dyDescent="0.25">
      <c r="A538" s="1">
        <v>43272</v>
      </c>
      <c r="B538">
        <v>6713.44</v>
      </c>
    </row>
    <row r="539" spans="1:2" x14ac:dyDescent="0.25">
      <c r="A539" s="1">
        <v>43273</v>
      </c>
      <c r="B539">
        <v>6023.75</v>
      </c>
    </row>
    <row r="540" spans="1:2" x14ac:dyDescent="0.25">
      <c r="A540" s="1">
        <v>43274</v>
      </c>
      <c r="B540">
        <v>6227.6</v>
      </c>
    </row>
    <row r="541" spans="1:2" x14ac:dyDescent="0.25">
      <c r="A541" s="1">
        <v>43275</v>
      </c>
      <c r="B541">
        <v>6166.82</v>
      </c>
    </row>
    <row r="542" spans="1:2" x14ac:dyDescent="0.25">
      <c r="A542" s="1">
        <v>43276</v>
      </c>
      <c r="B542">
        <v>6277.78</v>
      </c>
    </row>
    <row r="543" spans="1:2" x14ac:dyDescent="0.25">
      <c r="A543" s="1">
        <v>43277</v>
      </c>
      <c r="B543">
        <v>6238.15</v>
      </c>
    </row>
    <row r="544" spans="1:2" x14ac:dyDescent="0.25">
      <c r="A544" s="1">
        <v>43278</v>
      </c>
      <c r="B544">
        <v>6130.8</v>
      </c>
    </row>
    <row r="545" spans="1:2" x14ac:dyDescent="0.25">
      <c r="A545" s="1">
        <v>43279</v>
      </c>
      <c r="B545">
        <v>5937.94</v>
      </c>
    </row>
    <row r="546" spans="1:2" x14ac:dyDescent="0.25">
      <c r="A546" s="1">
        <v>43280</v>
      </c>
      <c r="B546">
        <v>5921.19</v>
      </c>
    </row>
    <row r="547" spans="1:2" x14ac:dyDescent="0.25">
      <c r="A547" s="1">
        <v>43281</v>
      </c>
      <c r="B547">
        <v>6333.53</v>
      </c>
    </row>
    <row r="548" spans="1:2" x14ac:dyDescent="0.25">
      <c r="A548" s="1">
        <v>43282</v>
      </c>
      <c r="B548">
        <v>6355.72</v>
      </c>
    </row>
    <row r="549" spans="1:2" x14ac:dyDescent="0.25">
      <c r="A549" s="1">
        <v>43283</v>
      </c>
      <c r="B549">
        <v>6649.21</v>
      </c>
    </row>
    <row r="550" spans="1:2" x14ac:dyDescent="0.25">
      <c r="A550" s="1">
        <v>43284</v>
      </c>
      <c r="B550">
        <v>6609.39</v>
      </c>
    </row>
    <row r="551" spans="1:2" x14ac:dyDescent="0.25">
      <c r="A551" s="1">
        <v>43285</v>
      </c>
      <c r="B551">
        <v>6694</v>
      </c>
    </row>
    <row r="552" spans="1:2" x14ac:dyDescent="0.25">
      <c r="A552" s="1">
        <v>43286</v>
      </c>
      <c r="B552">
        <v>6499.47</v>
      </c>
    </row>
    <row r="553" spans="1:2" x14ac:dyDescent="0.25">
      <c r="A553" s="1">
        <v>43287</v>
      </c>
      <c r="B553">
        <v>6588.47</v>
      </c>
    </row>
    <row r="554" spans="1:2" x14ac:dyDescent="0.25">
      <c r="A554" s="1">
        <v>43288</v>
      </c>
      <c r="B554">
        <v>6534.6</v>
      </c>
    </row>
    <row r="555" spans="1:2" x14ac:dyDescent="0.25">
      <c r="A555" s="1">
        <v>43289</v>
      </c>
      <c r="B555">
        <v>6755.49</v>
      </c>
    </row>
    <row r="556" spans="1:2" x14ac:dyDescent="0.25">
      <c r="A556" s="1">
        <v>43290</v>
      </c>
      <c r="B556">
        <v>6718.74</v>
      </c>
    </row>
    <row r="557" spans="1:2" x14ac:dyDescent="0.25">
      <c r="A557" s="1">
        <v>43291</v>
      </c>
      <c r="B557">
        <v>6376.55</v>
      </c>
    </row>
    <row r="558" spans="1:2" x14ac:dyDescent="0.25">
      <c r="A558" s="1">
        <v>43292</v>
      </c>
      <c r="B558">
        <v>6375.12</v>
      </c>
    </row>
    <row r="559" spans="1:2" x14ac:dyDescent="0.25">
      <c r="A559" s="1">
        <v>43293</v>
      </c>
      <c r="B559">
        <v>6175.94</v>
      </c>
    </row>
    <row r="560" spans="1:2" x14ac:dyDescent="0.25">
      <c r="A560" s="1">
        <v>43294</v>
      </c>
      <c r="B560">
        <v>6228.84</v>
      </c>
    </row>
    <row r="561" spans="1:2" x14ac:dyDescent="0.25">
      <c r="A561" s="1">
        <v>43295</v>
      </c>
      <c r="B561">
        <v>6274.93</v>
      </c>
    </row>
    <row r="562" spans="1:2" x14ac:dyDescent="0.25">
      <c r="A562" s="1">
        <v>43296</v>
      </c>
      <c r="B562">
        <v>6388.05</v>
      </c>
    </row>
    <row r="563" spans="1:2" x14ac:dyDescent="0.25">
      <c r="A563" s="1">
        <v>43297</v>
      </c>
      <c r="B563">
        <v>6679.49</v>
      </c>
    </row>
    <row r="564" spans="1:2" x14ac:dyDescent="0.25">
      <c r="A564" s="1">
        <v>43298</v>
      </c>
      <c r="B564">
        <v>7366.28</v>
      </c>
    </row>
    <row r="565" spans="1:2" x14ac:dyDescent="0.25">
      <c r="A565" s="1">
        <v>43299</v>
      </c>
      <c r="B565">
        <v>7339.2</v>
      </c>
    </row>
    <row r="566" spans="1:2" x14ac:dyDescent="0.25">
      <c r="A566" s="1">
        <v>43300</v>
      </c>
      <c r="B566">
        <v>7441.48</v>
      </c>
    </row>
    <row r="567" spans="1:2" x14ac:dyDescent="0.25">
      <c r="A567" s="1">
        <v>43301</v>
      </c>
      <c r="B567">
        <v>7300.46</v>
      </c>
    </row>
    <row r="568" spans="1:2" x14ac:dyDescent="0.25">
      <c r="A568" s="1">
        <v>43302</v>
      </c>
      <c r="B568">
        <v>7407.92</v>
      </c>
    </row>
    <row r="569" spans="1:2" x14ac:dyDescent="0.25">
      <c r="A569" s="1">
        <v>43303</v>
      </c>
      <c r="B569">
        <v>7373.14</v>
      </c>
    </row>
    <row r="570" spans="1:2" x14ac:dyDescent="0.25">
      <c r="A570" s="1">
        <v>43304</v>
      </c>
      <c r="B570">
        <v>7751.1</v>
      </c>
    </row>
    <row r="571" spans="1:2" x14ac:dyDescent="0.25">
      <c r="A571" s="1">
        <v>43305</v>
      </c>
      <c r="B571">
        <v>8251.0400000000009</v>
      </c>
    </row>
    <row r="572" spans="1:2" x14ac:dyDescent="0.25">
      <c r="A572" s="1">
        <v>43306</v>
      </c>
      <c r="B572">
        <v>8283.2099999999991</v>
      </c>
    </row>
    <row r="573" spans="1:2" x14ac:dyDescent="0.25">
      <c r="A573" s="1">
        <v>43307</v>
      </c>
      <c r="B573">
        <v>7969.73</v>
      </c>
    </row>
    <row r="574" spans="1:2" x14ac:dyDescent="0.25">
      <c r="A574" s="1">
        <v>43308</v>
      </c>
      <c r="B574">
        <v>8258.34</v>
      </c>
    </row>
    <row r="575" spans="1:2" x14ac:dyDescent="0.25">
      <c r="A575" s="1">
        <v>43309</v>
      </c>
      <c r="B575">
        <v>8172.06</v>
      </c>
    </row>
    <row r="576" spans="1:2" x14ac:dyDescent="0.25">
      <c r="A576" s="1">
        <v>43310</v>
      </c>
      <c r="B576">
        <v>8192.23</v>
      </c>
    </row>
    <row r="577" spans="1:2" x14ac:dyDescent="0.25">
      <c r="A577" s="1">
        <v>43311</v>
      </c>
      <c r="B577">
        <v>8132.75</v>
      </c>
    </row>
    <row r="578" spans="1:2" x14ac:dyDescent="0.25">
      <c r="A578" s="1">
        <v>43312</v>
      </c>
      <c r="B578">
        <v>7719.07</v>
      </c>
    </row>
    <row r="579" spans="1:2" x14ac:dyDescent="0.25">
      <c r="A579" s="1">
        <v>43313</v>
      </c>
      <c r="B579">
        <v>7484.43</v>
      </c>
    </row>
    <row r="580" spans="1:2" x14ac:dyDescent="0.25">
      <c r="A580" s="1">
        <v>43314</v>
      </c>
      <c r="B580">
        <v>7536.51</v>
      </c>
    </row>
    <row r="581" spans="1:2" x14ac:dyDescent="0.25">
      <c r="A581" s="1">
        <v>43315</v>
      </c>
      <c r="B581">
        <v>7416.71</v>
      </c>
    </row>
    <row r="582" spans="1:2" x14ac:dyDescent="0.25">
      <c r="A582" s="1">
        <v>43316</v>
      </c>
      <c r="B582">
        <v>6996.6</v>
      </c>
    </row>
    <row r="583" spans="1:2" x14ac:dyDescent="0.25">
      <c r="A583" s="1">
        <v>43317</v>
      </c>
      <c r="B583">
        <v>7061.19</v>
      </c>
    </row>
    <row r="584" spans="1:2" x14ac:dyDescent="0.25">
      <c r="A584" s="1">
        <v>43318</v>
      </c>
      <c r="B584">
        <v>6874.07</v>
      </c>
    </row>
    <row r="585" spans="1:2" x14ac:dyDescent="0.25">
      <c r="A585" s="1">
        <v>43319</v>
      </c>
      <c r="B585">
        <v>6751.77</v>
      </c>
    </row>
    <row r="586" spans="1:2" x14ac:dyDescent="0.25">
      <c r="A586" s="1">
        <v>43320</v>
      </c>
      <c r="B586">
        <v>6304.46</v>
      </c>
    </row>
    <row r="587" spans="1:2" x14ac:dyDescent="0.25">
      <c r="A587" s="1">
        <v>43321</v>
      </c>
      <c r="B587">
        <v>6593.6</v>
      </c>
    </row>
    <row r="588" spans="1:2" x14ac:dyDescent="0.25">
      <c r="A588" s="1">
        <v>43322</v>
      </c>
      <c r="B588">
        <v>6075.58</v>
      </c>
    </row>
    <row r="589" spans="1:2" x14ac:dyDescent="0.25">
      <c r="A589" s="1">
        <v>43323</v>
      </c>
      <c r="B589">
        <v>6394.49</v>
      </c>
    </row>
    <row r="590" spans="1:2" x14ac:dyDescent="0.25">
      <c r="A590" s="1">
        <v>43324</v>
      </c>
      <c r="B590">
        <v>6374.74</v>
      </c>
    </row>
    <row r="591" spans="1:2" x14ac:dyDescent="0.25">
      <c r="A591" s="1">
        <v>43325</v>
      </c>
      <c r="B591">
        <v>6251.52</v>
      </c>
    </row>
    <row r="592" spans="1:2" x14ac:dyDescent="0.25">
      <c r="A592" s="1">
        <v>43326</v>
      </c>
      <c r="B592">
        <v>6116.66</v>
      </c>
    </row>
    <row r="593" spans="1:2" x14ac:dyDescent="0.25">
      <c r="A593" s="1">
        <v>43327</v>
      </c>
      <c r="B593">
        <v>6413.64</v>
      </c>
    </row>
    <row r="594" spans="1:2" x14ac:dyDescent="0.25">
      <c r="A594" s="1">
        <v>43328</v>
      </c>
      <c r="B594">
        <v>6287.06</v>
      </c>
    </row>
    <row r="595" spans="1:2" x14ac:dyDescent="0.25">
      <c r="A595" s="1">
        <v>43329</v>
      </c>
      <c r="B595">
        <v>6524.58</v>
      </c>
    </row>
    <row r="596" spans="1:2" x14ac:dyDescent="0.25">
      <c r="A596" s="1">
        <v>43330</v>
      </c>
      <c r="B596">
        <v>6410.26</v>
      </c>
    </row>
    <row r="597" spans="1:2" x14ac:dyDescent="0.25">
      <c r="A597" s="1">
        <v>43331</v>
      </c>
      <c r="B597">
        <v>6514.69</v>
      </c>
    </row>
    <row r="598" spans="1:2" x14ac:dyDescent="0.25">
      <c r="A598" s="1">
        <v>43332</v>
      </c>
      <c r="B598">
        <v>6432.34</v>
      </c>
    </row>
    <row r="599" spans="1:2" x14ac:dyDescent="0.25">
      <c r="A599" s="1">
        <v>43333</v>
      </c>
      <c r="B599">
        <v>6469.49</v>
      </c>
    </row>
    <row r="600" spans="1:2" x14ac:dyDescent="0.25">
      <c r="A600" s="1">
        <v>43334</v>
      </c>
      <c r="B600">
        <v>6380.15</v>
      </c>
    </row>
    <row r="601" spans="1:2" x14ac:dyDescent="0.25">
      <c r="A601" s="1">
        <v>43335</v>
      </c>
      <c r="B601">
        <v>6486.26</v>
      </c>
    </row>
    <row r="602" spans="1:2" x14ac:dyDescent="0.25">
      <c r="A602" s="1">
        <v>43336</v>
      </c>
      <c r="B602">
        <v>6704.59</v>
      </c>
    </row>
    <row r="603" spans="1:2" x14ac:dyDescent="0.25">
      <c r="A603" s="1">
        <v>43337</v>
      </c>
      <c r="B603">
        <v>6717.96</v>
      </c>
    </row>
    <row r="604" spans="1:2" x14ac:dyDescent="0.25">
      <c r="A604" s="1">
        <v>43338</v>
      </c>
      <c r="B604">
        <v>6698.3</v>
      </c>
    </row>
    <row r="605" spans="1:2" x14ac:dyDescent="0.25">
      <c r="A605" s="1">
        <v>43339</v>
      </c>
      <c r="B605">
        <v>6745.97</v>
      </c>
    </row>
    <row r="606" spans="1:2" x14ac:dyDescent="0.25">
      <c r="A606" s="1">
        <v>43340</v>
      </c>
      <c r="B606">
        <v>7074.82</v>
      </c>
    </row>
    <row r="607" spans="1:2" x14ac:dyDescent="0.25">
      <c r="A607" s="1">
        <v>43341</v>
      </c>
      <c r="B607">
        <v>7071.78</v>
      </c>
    </row>
    <row r="608" spans="1:2" x14ac:dyDescent="0.25">
      <c r="A608" s="1">
        <v>43342</v>
      </c>
      <c r="B608">
        <v>6951.36</v>
      </c>
    </row>
    <row r="609" spans="1:2" x14ac:dyDescent="0.25">
      <c r="A609" s="1">
        <v>43343</v>
      </c>
      <c r="B609">
        <v>7039.96</v>
      </c>
    </row>
    <row r="610" spans="1:2" x14ac:dyDescent="0.25">
      <c r="A610" s="1">
        <v>43344</v>
      </c>
      <c r="B610">
        <v>7195.81</v>
      </c>
    </row>
    <row r="611" spans="1:2" x14ac:dyDescent="0.25">
      <c r="A611" s="1">
        <v>43345</v>
      </c>
      <c r="B611">
        <v>7285.9</v>
      </c>
    </row>
    <row r="612" spans="1:2" x14ac:dyDescent="0.25">
      <c r="A612" s="1">
        <v>43346</v>
      </c>
      <c r="B612">
        <v>7318.93</v>
      </c>
    </row>
    <row r="613" spans="1:2" x14ac:dyDescent="0.25">
      <c r="A613" s="1">
        <v>43347</v>
      </c>
      <c r="B613">
        <v>7368.93</v>
      </c>
    </row>
    <row r="614" spans="1:2" x14ac:dyDescent="0.25">
      <c r="A614" s="1">
        <v>43348</v>
      </c>
      <c r="B614">
        <v>6941.77</v>
      </c>
    </row>
    <row r="615" spans="1:2" x14ac:dyDescent="0.25">
      <c r="A615" s="1">
        <v>43349</v>
      </c>
      <c r="B615">
        <v>6447.34</v>
      </c>
    </row>
    <row r="616" spans="1:2" x14ac:dyDescent="0.25">
      <c r="A616" s="1">
        <v>43350</v>
      </c>
      <c r="B616">
        <v>6432.4</v>
      </c>
    </row>
    <row r="617" spans="1:2" x14ac:dyDescent="0.25">
      <c r="A617" s="1">
        <v>43351</v>
      </c>
      <c r="B617">
        <v>6197.73</v>
      </c>
    </row>
    <row r="618" spans="1:2" x14ac:dyDescent="0.25">
      <c r="A618" s="1">
        <v>43352</v>
      </c>
      <c r="B618">
        <v>6378.31</v>
      </c>
    </row>
    <row r="619" spans="1:2" x14ac:dyDescent="0.25">
      <c r="A619" s="1">
        <v>43353</v>
      </c>
      <c r="B619">
        <v>6309.54</v>
      </c>
    </row>
    <row r="620" spans="1:2" x14ac:dyDescent="0.25">
      <c r="A620" s="1">
        <v>43354</v>
      </c>
      <c r="B620">
        <v>6313.72</v>
      </c>
    </row>
    <row r="621" spans="1:2" x14ac:dyDescent="0.25">
      <c r="A621" s="1">
        <v>43355</v>
      </c>
      <c r="B621">
        <v>6311.54</v>
      </c>
    </row>
    <row r="622" spans="1:2" x14ac:dyDescent="0.25">
      <c r="A622" s="1">
        <v>43356</v>
      </c>
      <c r="B622">
        <v>6468.04</v>
      </c>
    </row>
    <row r="623" spans="1:2" x14ac:dyDescent="0.25">
      <c r="A623" s="1">
        <v>43357</v>
      </c>
      <c r="B623">
        <v>6516.89</v>
      </c>
    </row>
    <row r="624" spans="1:2" x14ac:dyDescent="0.25">
      <c r="A624" s="1">
        <v>43358</v>
      </c>
      <c r="B624">
        <v>6509.6</v>
      </c>
    </row>
    <row r="625" spans="1:2" x14ac:dyDescent="0.25">
      <c r="A625" s="1">
        <v>43359</v>
      </c>
      <c r="B625">
        <v>6502.68</v>
      </c>
    </row>
    <row r="626" spans="1:2" x14ac:dyDescent="0.25">
      <c r="A626" s="1">
        <v>43360</v>
      </c>
      <c r="B626">
        <v>6254.27</v>
      </c>
    </row>
    <row r="627" spans="1:2" x14ac:dyDescent="0.25">
      <c r="A627" s="1">
        <v>43361</v>
      </c>
      <c r="B627">
        <v>6334.9</v>
      </c>
    </row>
    <row r="628" spans="1:2" x14ac:dyDescent="0.25">
      <c r="A628" s="1">
        <v>43362</v>
      </c>
      <c r="B628">
        <v>6400.98</v>
      </c>
    </row>
    <row r="629" spans="1:2" x14ac:dyDescent="0.25">
      <c r="A629" s="1">
        <v>43363</v>
      </c>
      <c r="B629">
        <v>6524.53</v>
      </c>
    </row>
    <row r="630" spans="1:2" x14ac:dyDescent="0.25">
      <c r="A630" s="1">
        <v>43364</v>
      </c>
      <c r="B630">
        <v>6729.2</v>
      </c>
    </row>
    <row r="631" spans="1:2" x14ac:dyDescent="0.25">
      <c r="A631" s="1">
        <v>43365</v>
      </c>
      <c r="B631">
        <v>6695.81</v>
      </c>
    </row>
    <row r="632" spans="1:2" x14ac:dyDescent="0.25">
      <c r="A632" s="1">
        <v>43366</v>
      </c>
      <c r="B632">
        <v>6679.9</v>
      </c>
    </row>
    <row r="633" spans="1:2" x14ac:dyDescent="0.25">
      <c r="A633" s="1">
        <v>43367</v>
      </c>
      <c r="B633">
        <v>6621.2</v>
      </c>
    </row>
    <row r="634" spans="1:2" x14ac:dyDescent="0.25">
      <c r="A634" s="1">
        <v>43368</v>
      </c>
      <c r="B634">
        <v>6395.11</v>
      </c>
    </row>
    <row r="635" spans="1:2" x14ac:dyDescent="0.25">
      <c r="A635" s="1">
        <v>43369</v>
      </c>
      <c r="B635">
        <v>6476.34</v>
      </c>
    </row>
    <row r="636" spans="1:2" x14ac:dyDescent="0.25">
      <c r="A636" s="1">
        <v>43370</v>
      </c>
      <c r="B636">
        <v>6715.88</v>
      </c>
    </row>
    <row r="637" spans="1:2" x14ac:dyDescent="0.25">
      <c r="A637" s="1">
        <v>43371</v>
      </c>
      <c r="B637">
        <v>6648.31</v>
      </c>
    </row>
    <row r="638" spans="1:2" x14ac:dyDescent="0.25">
      <c r="A638" s="1">
        <v>43372</v>
      </c>
      <c r="B638">
        <v>6595.8</v>
      </c>
    </row>
    <row r="639" spans="1:2" x14ac:dyDescent="0.25">
      <c r="A639" s="1">
        <v>43373</v>
      </c>
      <c r="B639">
        <v>6582.18</v>
      </c>
    </row>
    <row r="640" spans="1:2" x14ac:dyDescent="0.25">
      <c r="A640" s="1">
        <v>43374</v>
      </c>
      <c r="B640">
        <v>6593.12</v>
      </c>
    </row>
    <row r="641" spans="1:2" x14ac:dyDescent="0.25">
      <c r="A641" s="1">
        <v>43375</v>
      </c>
      <c r="B641">
        <v>6551.55</v>
      </c>
    </row>
    <row r="642" spans="1:2" x14ac:dyDescent="0.25">
      <c r="A642" s="1">
        <v>43376</v>
      </c>
      <c r="B642">
        <v>6446.35</v>
      </c>
    </row>
    <row r="643" spans="1:2" x14ac:dyDescent="0.25">
      <c r="A643" s="1">
        <v>43377</v>
      </c>
      <c r="B643">
        <v>6580.36</v>
      </c>
    </row>
    <row r="644" spans="1:2" x14ac:dyDescent="0.25">
      <c r="A644" s="1">
        <v>43378</v>
      </c>
      <c r="B644">
        <v>6591.38</v>
      </c>
    </row>
    <row r="645" spans="1:2" x14ac:dyDescent="0.25">
      <c r="A645" s="1">
        <v>43379</v>
      </c>
      <c r="B645">
        <v>6593.99</v>
      </c>
    </row>
    <row r="646" spans="1:2" x14ac:dyDescent="0.25">
      <c r="A646" s="1">
        <v>43380</v>
      </c>
      <c r="B646">
        <v>6572.95</v>
      </c>
    </row>
    <row r="647" spans="1:2" x14ac:dyDescent="0.25">
      <c r="A647" s="1">
        <v>43381</v>
      </c>
      <c r="B647">
        <v>6660.6</v>
      </c>
    </row>
    <row r="648" spans="1:2" x14ac:dyDescent="0.25">
      <c r="A648" s="1">
        <v>43382</v>
      </c>
      <c r="B648">
        <v>6622.87</v>
      </c>
    </row>
    <row r="649" spans="1:2" x14ac:dyDescent="0.25">
      <c r="A649" s="1">
        <v>43383</v>
      </c>
      <c r="B649">
        <v>6567.21</v>
      </c>
    </row>
    <row r="650" spans="1:2" x14ac:dyDescent="0.25">
      <c r="A650" s="1">
        <v>43384</v>
      </c>
      <c r="B650">
        <v>6253.63</v>
      </c>
    </row>
    <row r="651" spans="1:2" x14ac:dyDescent="0.25">
      <c r="A651" s="1">
        <v>43385</v>
      </c>
      <c r="B651">
        <v>6265.96</v>
      </c>
    </row>
    <row r="652" spans="1:2" x14ac:dyDescent="0.25">
      <c r="A652" s="1">
        <v>43386</v>
      </c>
      <c r="B652">
        <v>6259.67</v>
      </c>
    </row>
    <row r="653" spans="1:2" x14ac:dyDescent="0.25">
      <c r="A653" s="1">
        <v>43387</v>
      </c>
      <c r="B653">
        <v>6295.93</v>
      </c>
    </row>
    <row r="654" spans="1:2" x14ac:dyDescent="0.25">
      <c r="A654" s="1">
        <v>43388</v>
      </c>
      <c r="B654">
        <v>6543.5</v>
      </c>
    </row>
    <row r="655" spans="1:2" x14ac:dyDescent="0.25">
      <c r="A655" s="1">
        <v>43389</v>
      </c>
      <c r="B655">
        <v>6576.06</v>
      </c>
    </row>
    <row r="656" spans="1:2" x14ac:dyDescent="0.25">
      <c r="A656" s="1">
        <v>43390</v>
      </c>
      <c r="B656">
        <v>6567.25</v>
      </c>
    </row>
    <row r="657" spans="1:2" x14ac:dyDescent="0.25">
      <c r="A657" s="1">
        <v>43391</v>
      </c>
      <c r="B657">
        <v>6462.77</v>
      </c>
    </row>
    <row r="658" spans="1:2" x14ac:dyDescent="0.25">
      <c r="A658" s="1">
        <v>43392</v>
      </c>
      <c r="B658">
        <v>6466</v>
      </c>
    </row>
    <row r="659" spans="1:2" x14ac:dyDescent="0.25">
      <c r="A659" s="1">
        <v>43393</v>
      </c>
      <c r="B659">
        <v>6434.05</v>
      </c>
    </row>
    <row r="660" spans="1:2" x14ac:dyDescent="0.25">
      <c r="A660" s="1">
        <v>43394</v>
      </c>
      <c r="B660">
        <v>6534.59</v>
      </c>
    </row>
    <row r="661" spans="1:2" x14ac:dyDescent="0.25">
      <c r="A661" s="1">
        <v>43395</v>
      </c>
      <c r="B661">
        <v>6483.39</v>
      </c>
    </row>
    <row r="662" spans="1:2" x14ac:dyDescent="0.25">
      <c r="A662" s="1">
        <v>43396</v>
      </c>
      <c r="B662">
        <v>6473.4</v>
      </c>
    </row>
    <row r="663" spans="1:2" x14ac:dyDescent="0.25">
      <c r="A663" s="1">
        <v>43397</v>
      </c>
      <c r="B663">
        <v>6491.72</v>
      </c>
    </row>
    <row r="664" spans="1:2" x14ac:dyDescent="0.25">
      <c r="A664" s="1">
        <v>43398</v>
      </c>
      <c r="B664">
        <v>6470.53</v>
      </c>
    </row>
    <row r="665" spans="1:2" x14ac:dyDescent="0.25">
      <c r="A665" s="1">
        <v>43399</v>
      </c>
      <c r="B665">
        <v>6457.67</v>
      </c>
    </row>
    <row r="666" spans="1:2" x14ac:dyDescent="0.25">
      <c r="A666" s="1">
        <v>43400</v>
      </c>
      <c r="B666">
        <v>6478.03</v>
      </c>
    </row>
    <row r="667" spans="1:2" x14ac:dyDescent="0.25">
      <c r="A667" s="1">
        <v>43401</v>
      </c>
      <c r="B667">
        <v>6460.29</v>
      </c>
    </row>
    <row r="668" spans="1:2" x14ac:dyDescent="0.25">
      <c r="A668" s="1">
        <v>43402</v>
      </c>
      <c r="B668">
        <v>6311.74</v>
      </c>
    </row>
    <row r="669" spans="1:2" x14ac:dyDescent="0.25">
      <c r="A669" s="1">
        <v>43403</v>
      </c>
      <c r="B669">
        <v>6309.74</v>
      </c>
    </row>
    <row r="670" spans="1:2" x14ac:dyDescent="0.25">
      <c r="A670" s="1">
        <v>43404</v>
      </c>
      <c r="B670">
        <v>6350.67</v>
      </c>
    </row>
    <row r="671" spans="1:2" x14ac:dyDescent="0.25">
      <c r="A671" s="1">
        <v>43405</v>
      </c>
      <c r="B671">
        <v>6379.51</v>
      </c>
    </row>
    <row r="672" spans="1:2" x14ac:dyDescent="0.25">
      <c r="A672" s="1">
        <v>43406</v>
      </c>
      <c r="B672">
        <v>6392.82</v>
      </c>
    </row>
    <row r="673" spans="1:2" x14ac:dyDescent="0.25">
      <c r="A673" s="1">
        <v>43407</v>
      </c>
      <c r="B673">
        <v>6374.94</v>
      </c>
    </row>
    <row r="674" spans="1:2" x14ac:dyDescent="0.25">
      <c r="A674" s="1">
        <v>43408</v>
      </c>
      <c r="B674">
        <v>6447.79</v>
      </c>
    </row>
    <row r="675" spans="1:2" x14ac:dyDescent="0.25">
      <c r="A675" s="1">
        <v>43409</v>
      </c>
      <c r="B675">
        <v>6432.91</v>
      </c>
    </row>
    <row r="676" spans="1:2" x14ac:dyDescent="0.25">
      <c r="A676" s="1">
        <v>43410</v>
      </c>
      <c r="B676">
        <v>6468.23</v>
      </c>
    </row>
    <row r="677" spans="1:2" x14ac:dyDescent="0.25">
      <c r="A677" s="1">
        <v>43411</v>
      </c>
      <c r="B677">
        <v>6529</v>
      </c>
    </row>
    <row r="678" spans="1:2" x14ac:dyDescent="0.25">
      <c r="A678" s="1">
        <v>43412</v>
      </c>
      <c r="B678">
        <v>6447.98</v>
      </c>
    </row>
    <row r="679" spans="1:2" x14ac:dyDescent="0.25">
      <c r="A679" s="1">
        <v>43413</v>
      </c>
      <c r="B679">
        <v>6377.54</v>
      </c>
    </row>
    <row r="680" spans="1:2" x14ac:dyDescent="0.25">
      <c r="A680" s="1">
        <v>43414</v>
      </c>
      <c r="B680">
        <v>6410.99</v>
      </c>
    </row>
    <row r="681" spans="1:2" x14ac:dyDescent="0.25">
      <c r="A681" s="1">
        <v>43415</v>
      </c>
      <c r="B681">
        <v>6366.41</v>
      </c>
    </row>
    <row r="682" spans="1:2" x14ac:dyDescent="0.25">
      <c r="A682" s="1">
        <v>43416</v>
      </c>
      <c r="B682">
        <v>6373.48</v>
      </c>
    </row>
    <row r="683" spans="1:2" x14ac:dyDescent="0.25">
      <c r="A683" s="1">
        <v>43417</v>
      </c>
      <c r="B683">
        <v>6356.86</v>
      </c>
    </row>
    <row r="684" spans="1:2" x14ac:dyDescent="0.25">
      <c r="A684" s="1">
        <v>43418</v>
      </c>
      <c r="B684">
        <v>5643.1</v>
      </c>
    </row>
    <row r="685" spans="1:2" x14ac:dyDescent="0.25">
      <c r="A685" s="1">
        <v>43419</v>
      </c>
      <c r="B685">
        <v>5561.46</v>
      </c>
    </row>
    <row r="686" spans="1:2" x14ac:dyDescent="0.25">
      <c r="A686" s="1">
        <v>43420</v>
      </c>
      <c r="B686">
        <v>5510.9</v>
      </c>
    </row>
    <row r="687" spans="1:2" x14ac:dyDescent="0.25">
      <c r="A687" s="1">
        <v>43421</v>
      </c>
      <c r="B687">
        <v>5562.52</v>
      </c>
    </row>
    <row r="688" spans="1:2" x14ac:dyDescent="0.25">
      <c r="A688" s="1">
        <v>43422</v>
      </c>
      <c r="B688">
        <v>5606.2</v>
      </c>
    </row>
    <row r="689" spans="1:2" x14ac:dyDescent="0.25">
      <c r="A689" s="1">
        <v>43423</v>
      </c>
      <c r="B689">
        <v>4868.8999999999996</v>
      </c>
    </row>
    <row r="690" spans="1:2" x14ac:dyDescent="0.25">
      <c r="A690" s="1">
        <v>43424</v>
      </c>
      <c r="B690">
        <v>4329.8</v>
      </c>
    </row>
    <row r="691" spans="1:2" x14ac:dyDescent="0.25">
      <c r="A691" s="1">
        <v>43425</v>
      </c>
      <c r="B691">
        <v>4525.68</v>
      </c>
    </row>
    <row r="692" spans="1:2" x14ac:dyDescent="0.25">
      <c r="A692" s="1">
        <v>43426</v>
      </c>
      <c r="B692">
        <v>4469.33</v>
      </c>
    </row>
    <row r="693" spans="1:2" x14ac:dyDescent="0.25">
      <c r="A693" s="1">
        <v>43427</v>
      </c>
      <c r="B693">
        <v>4380.58</v>
      </c>
    </row>
    <row r="694" spans="1:2" x14ac:dyDescent="0.25">
      <c r="A694" s="1">
        <v>43428</v>
      </c>
      <c r="B694">
        <v>3798.41</v>
      </c>
    </row>
    <row r="695" spans="1:2" x14ac:dyDescent="0.25">
      <c r="A695" s="1">
        <v>43429</v>
      </c>
      <c r="B695">
        <v>4001.87</v>
      </c>
    </row>
    <row r="696" spans="1:2" x14ac:dyDescent="0.25">
      <c r="A696" s="1">
        <v>43430</v>
      </c>
      <c r="B696">
        <v>3703.05</v>
      </c>
    </row>
    <row r="697" spans="1:2" x14ac:dyDescent="0.25">
      <c r="A697" s="1">
        <v>43431</v>
      </c>
      <c r="B697">
        <v>3847.37</v>
      </c>
    </row>
    <row r="698" spans="1:2" x14ac:dyDescent="0.25">
      <c r="A698" s="1">
        <v>43432</v>
      </c>
      <c r="B698">
        <v>4231.59</v>
      </c>
    </row>
    <row r="699" spans="1:2" x14ac:dyDescent="0.25">
      <c r="A699" s="1">
        <v>43433</v>
      </c>
      <c r="B699">
        <v>4262.34</v>
      </c>
    </row>
    <row r="700" spans="1:2" x14ac:dyDescent="0.25">
      <c r="A700" s="1">
        <v>43434</v>
      </c>
      <c r="B700">
        <v>3984.71</v>
      </c>
    </row>
    <row r="701" spans="1:2" x14ac:dyDescent="0.25">
      <c r="A701" s="1">
        <v>43435</v>
      </c>
      <c r="B701">
        <v>4232.9399999999996</v>
      </c>
    </row>
    <row r="702" spans="1:2" x14ac:dyDescent="0.25">
      <c r="A702" s="1">
        <v>43436</v>
      </c>
      <c r="B702">
        <v>4165.1400000000003</v>
      </c>
    </row>
    <row r="703" spans="1:2" x14ac:dyDescent="0.25">
      <c r="A703" s="1">
        <v>43437</v>
      </c>
      <c r="B703">
        <v>3881.88</v>
      </c>
    </row>
    <row r="704" spans="1:2" x14ac:dyDescent="0.25">
      <c r="A704" s="1">
        <v>43438</v>
      </c>
      <c r="B704">
        <v>3942.46</v>
      </c>
    </row>
    <row r="705" spans="1:2" x14ac:dyDescent="0.25">
      <c r="A705" s="1">
        <v>43439</v>
      </c>
      <c r="B705">
        <v>3752.88</v>
      </c>
    </row>
    <row r="706" spans="1:2" x14ac:dyDescent="0.25">
      <c r="A706" s="1">
        <v>43440</v>
      </c>
      <c r="B706">
        <v>3628.66</v>
      </c>
    </row>
    <row r="707" spans="1:2" x14ac:dyDescent="0.25">
      <c r="A707" s="1">
        <v>43441</v>
      </c>
      <c r="B707">
        <v>3426.29</v>
      </c>
    </row>
    <row r="708" spans="1:2" x14ac:dyDescent="0.25">
      <c r="A708" s="1">
        <v>43442</v>
      </c>
      <c r="B708">
        <v>3546.29</v>
      </c>
    </row>
    <row r="709" spans="1:2" x14ac:dyDescent="0.25">
      <c r="A709" s="1">
        <v>43443</v>
      </c>
      <c r="B709">
        <v>3589.11</v>
      </c>
    </row>
    <row r="710" spans="1:2" x14ac:dyDescent="0.25">
      <c r="A710" s="1">
        <v>43444</v>
      </c>
      <c r="B710">
        <v>3478.85</v>
      </c>
    </row>
    <row r="711" spans="1:2" x14ac:dyDescent="0.25">
      <c r="A711" s="1">
        <v>43445</v>
      </c>
      <c r="B711">
        <v>3414.69</v>
      </c>
    </row>
    <row r="712" spans="1:2" x14ac:dyDescent="0.25">
      <c r="A712" s="1">
        <v>43446</v>
      </c>
      <c r="B712">
        <v>3465.88</v>
      </c>
    </row>
    <row r="713" spans="1:2" x14ac:dyDescent="0.25">
      <c r="A713" s="1">
        <v>43447</v>
      </c>
      <c r="B713">
        <v>3307.65</v>
      </c>
    </row>
    <row r="714" spans="1:2" x14ac:dyDescent="0.25">
      <c r="A714" s="1">
        <v>43448</v>
      </c>
      <c r="B714">
        <v>3258.08</v>
      </c>
    </row>
    <row r="715" spans="1:2" x14ac:dyDescent="0.25">
      <c r="A715" s="1">
        <v>43449</v>
      </c>
      <c r="B715">
        <v>3244.81</v>
      </c>
    </row>
    <row r="716" spans="1:2" x14ac:dyDescent="0.25">
      <c r="A716" s="1">
        <v>43450</v>
      </c>
      <c r="B716">
        <v>3257.64</v>
      </c>
    </row>
    <row r="717" spans="1:2" x14ac:dyDescent="0.25">
      <c r="A717" s="1">
        <v>43451</v>
      </c>
      <c r="B717">
        <v>3526.68</v>
      </c>
    </row>
    <row r="718" spans="1:2" x14ac:dyDescent="0.25">
      <c r="A718" s="1">
        <v>43452</v>
      </c>
      <c r="B718">
        <v>3607.14</v>
      </c>
    </row>
    <row r="719" spans="1:2" x14ac:dyDescent="0.25">
      <c r="A719" s="1">
        <v>43453</v>
      </c>
      <c r="B719">
        <v>3769.17</v>
      </c>
    </row>
    <row r="720" spans="1:2" x14ac:dyDescent="0.25">
      <c r="A720" s="1">
        <v>43454</v>
      </c>
      <c r="B720">
        <v>4125.3100000000004</v>
      </c>
    </row>
    <row r="721" spans="1:2" x14ac:dyDescent="0.25">
      <c r="A721" s="1">
        <v>43455</v>
      </c>
      <c r="B721">
        <v>3883.73</v>
      </c>
    </row>
    <row r="722" spans="1:2" x14ac:dyDescent="0.25">
      <c r="A722" s="1">
        <v>43456</v>
      </c>
      <c r="B722">
        <v>3924.96</v>
      </c>
    </row>
    <row r="723" spans="1:2" x14ac:dyDescent="0.25">
      <c r="A723" s="1">
        <v>43457</v>
      </c>
      <c r="B723">
        <v>4013.32</v>
      </c>
    </row>
    <row r="724" spans="1:2" x14ac:dyDescent="0.25">
      <c r="A724" s="1">
        <v>43458</v>
      </c>
      <c r="B724">
        <v>4107.12</v>
      </c>
    </row>
    <row r="725" spans="1:2" x14ac:dyDescent="0.25">
      <c r="A725" s="1">
        <v>43459</v>
      </c>
      <c r="B725">
        <v>3820.89</v>
      </c>
    </row>
    <row r="726" spans="1:2" x14ac:dyDescent="0.25">
      <c r="A726" s="1">
        <v>43460</v>
      </c>
      <c r="B726">
        <v>3850.77</v>
      </c>
    </row>
    <row r="727" spans="1:2" x14ac:dyDescent="0.25">
      <c r="A727" s="1">
        <v>43461</v>
      </c>
      <c r="B727">
        <v>3647.5</v>
      </c>
    </row>
    <row r="728" spans="1:2" x14ac:dyDescent="0.25">
      <c r="A728" s="1">
        <v>43462</v>
      </c>
      <c r="B728">
        <v>3929.69</v>
      </c>
    </row>
    <row r="729" spans="1:2" x14ac:dyDescent="0.25">
      <c r="A729" s="1">
        <v>43463</v>
      </c>
      <c r="B729">
        <v>3958.46</v>
      </c>
    </row>
    <row r="730" spans="1:2" x14ac:dyDescent="0.25">
      <c r="A730" s="1">
        <v>43464</v>
      </c>
      <c r="B730">
        <v>3885.54</v>
      </c>
    </row>
    <row r="731" spans="1:2" x14ac:dyDescent="0.25">
      <c r="A731" s="1">
        <v>43465</v>
      </c>
      <c r="B731">
        <v>3743.77</v>
      </c>
    </row>
    <row r="732" spans="1:2" x14ac:dyDescent="0.25">
      <c r="A732" s="1">
        <v>43466</v>
      </c>
      <c r="B732">
        <v>3781.26</v>
      </c>
    </row>
    <row r="733" spans="1:2" x14ac:dyDescent="0.25">
      <c r="A733" s="1">
        <v>43467</v>
      </c>
      <c r="B733">
        <v>3960.95</v>
      </c>
    </row>
    <row r="734" spans="1:2" x14ac:dyDescent="0.25">
      <c r="A734" s="1">
        <v>43468</v>
      </c>
      <c r="B734">
        <v>3844.51</v>
      </c>
    </row>
    <row r="735" spans="1:2" x14ac:dyDescent="0.25">
      <c r="A735" s="1">
        <v>43469</v>
      </c>
      <c r="B735">
        <v>3870.7</v>
      </c>
    </row>
    <row r="736" spans="1:2" x14ac:dyDescent="0.25">
      <c r="A736" s="1">
        <v>43470</v>
      </c>
      <c r="B736">
        <v>3867.56</v>
      </c>
    </row>
    <row r="737" spans="1:2" x14ac:dyDescent="0.25">
      <c r="A737" s="1">
        <v>43471</v>
      </c>
      <c r="B737">
        <v>4089.15</v>
      </c>
    </row>
    <row r="738" spans="1:2" x14ac:dyDescent="0.25">
      <c r="A738" s="1">
        <v>43472</v>
      </c>
      <c r="B738">
        <v>4041.56</v>
      </c>
    </row>
    <row r="739" spans="1:2" x14ac:dyDescent="0.25">
      <c r="A739" s="1">
        <v>43473</v>
      </c>
      <c r="B739">
        <v>4049.27</v>
      </c>
    </row>
    <row r="740" spans="1:2" x14ac:dyDescent="0.25">
      <c r="A740" s="1">
        <v>43474</v>
      </c>
      <c r="B740">
        <v>4049.55</v>
      </c>
    </row>
    <row r="741" spans="1:2" x14ac:dyDescent="0.25">
      <c r="A741" s="1">
        <v>43475</v>
      </c>
      <c r="B741">
        <v>3666.46</v>
      </c>
    </row>
    <row r="742" spans="1:2" x14ac:dyDescent="0.25">
      <c r="A742" s="1">
        <v>43476</v>
      </c>
      <c r="B742">
        <v>3652.69</v>
      </c>
    </row>
    <row r="743" spans="1:2" x14ac:dyDescent="0.25">
      <c r="A743" s="1">
        <v>43477</v>
      </c>
      <c r="B743">
        <v>3667.87</v>
      </c>
    </row>
    <row r="744" spans="1:2" x14ac:dyDescent="0.25">
      <c r="A744" s="1">
        <v>43478</v>
      </c>
      <c r="B744">
        <v>3540.66</v>
      </c>
    </row>
    <row r="745" spans="1:2" x14ac:dyDescent="0.25">
      <c r="A745" s="1">
        <v>43479</v>
      </c>
      <c r="B745">
        <v>3700.97</v>
      </c>
    </row>
    <row r="746" spans="1:2" x14ac:dyDescent="0.25">
      <c r="A746" s="1">
        <v>43480</v>
      </c>
      <c r="B746">
        <v>3613.31</v>
      </c>
    </row>
    <row r="747" spans="1:2" x14ac:dyDescent="0.25">
      <c r="A747" s="1">
        <v>43481</v>
      </c>
      <c r="B747">
        <v>3618.01</v>
      </c>
    </row>
    <row r="748" spans="1:2" x14ac:dyDescent="0.25">
      <c r="A748" s="1">
        <v>43482</v>
      </c>
      <c r="B748">
        <v>3672.57</v>
      </c>
    </row>
    <row r="749" spans="1:2" x14ac:dyDescent="0.25">
      <c r="A749" s="1">
        <v>43483</v>
      </c>
      <c r="B749">
        <v>3648.2</v>
      </c>
    </row>
    <row r="750" spans="1:2" x14ac:dyDescent="0.25">
      <c r="A750" s="1">
        <v>43484</v>
      </c>
      <c r="B750">
        <v>3735.88</v>
      </c>
    </row>
    <row r="751" spans="1:2" x14ac:dyDescent="0.25">
      <c r="A751" s="1">
        <v>43485</v>
      </c>
      <c r="B751">
        <v>3578.57</v>
      </c>
    </row>
    <row r="752" spans="1:2" x14ac:dyDescent="0.25">
      <c r="A752" s="1">
        <v>43486</v>
      </c>
      <c r="B752">
        <v>3568.87</v>
      </c>
    </row>
    <row r="753" spans="1:2" x14ac:dyDescent="0.25">
      <c r="A753" s="1">
        <v>43487</v>
      </c>
      <c r="B753">
        <v>3605.45</v>
      </c>
    </row>
    <row r="754" spans="1:2" x14ac:dyDescent="0.25">
      <c r="A754" s="1">
        <v>43488</v>
      </c>
      <c r="B754">
        <v>3571.16</v>
      </c>
    </row>
    <row r="755" spans="1:2" x14ac:dyDescent="0.25">
      <c r="A755" s="1">
        <v>43489</v>
      </c>
      <c r="B755">
        <v>3591.9</v>
      </c>
    </row>
    <row r="756" spans="1:2" x14ac:dyDescent="0.25">
      <c r="A756" s="1">
        <v>43490</v>
      </c>
      <c r="B756">
        <v>3585.46</v>
      </c>
    </row>
    <row r="757" spans="1:2" x14ac:dyDescent="0.25">
      <c r="A757" s="1">
        <v>43491</v>
      </c>
      <c r="B757">
        <v>3606.2</v>
      </c>
    </row>
    <row r="758" spans="1:2" x14ac:dyDescent="0.25">
      <c r="A758" s="1">
        <v>43492</v>
      </c>
      <c r="B758">
        <v>3572.1</v>
      </c>
    </row>
    <row r="759" spans="1:2" x14ac:dyDescent="0.25">
      <c r="A759" s="1">
        <v>43493</v>
      </c>
      <c r="B759">
        <v>3453.18</v>
      </c>
    </row>
    <row r="760" spans="1:2" x14ac:dyDescent="0.25">
      <c r="A760" s="1">
        <v>43494</v>
      </c>
      <c r="B760">
        <v>3419.75</v>
      </c>
    </row>
    <row r="761" spans="1:2" x14ac:dyDescent="0.25">
      <c r="A761" s="1">
        <v>43495</v>
      </c>
      <c r="B761">
        <v>3471.01</v>
      </c>
    </row>
    <row r="762" spans="1:2" x14ac:dyDescent="0.25">
      <c r="A762" s="1">
        <v>43496</v>
      </c>
      <c r="B762">
        <v>3447.07</v>
      </c>
    </row>
    <row r="763" spans="1:2" x14ac:dyDescent="0.25">
      <c r="A763" s="1">
        <v>43497</v>
      </c>
      <c r="B763">
        <v>3467.76</v>
      </c>
    </row>
    <row r="764" spans="1:2" x14ac:dyDescent="0.25">
      <c r="A764" s="1">
        <v>43498</v>
      </c>
      <c r="B764">
        <v>3468.46</v>
      </c>
    </row>
    <row r="765" spans="1:2" x14ac:dyDescent="0.25">
      <c r="A765" s="1">
        <v>43499</v>
      </c>
      <c r="B765">
        <v>3436.99</v>
      </c>
    </row>
    <row r="766" spans="1:2" x14ac:dyDescent="0.25">
      <c r="A766" s="1">
        <v>43500</v>
      </c>
      <c r="B766">
        <v>3432.99</v>
      </c>
    </row>
    <row r="767" spans="1:2" x14ac:dyDescent="0.25">
      <c r="A767" s="1">
        <v>43501</v>
      </c>
      <c r="B767">
        <v>3440.29</v>
      </c>
    </row>
    <row r="768" spans="1:2" x14ac:dyDescent="0.25">
      <c r="A768" s="1">
        <v>43502</v>
      </c>
      <c r="B768">
        <v>3394.7</v>
      </c>
    </row>
    <row r="769" spans="1:2" x14ac:dyDescent="0.25">
      <c r="A769" s="1">
        <v>43503</v>
      </c>
      <c r="B769">
        <v>3378.24</v>
      </c>
    </row>
    <row r="770" spans="1:2" x14ac:dyDescent="0.25">
      <c r="A770" s="1">
        <v>43504</v>
      </c>
      <c r="B770">
        <v>3629.13</v>
      </c>
    </row>
    <row r="771" spans="1:2" x14ac:dyDescent="0.25">
      <c r="A771" s="1">
        <v>43505</v>
      </c>
      <c r="B771">
        <v>3647.02</v>
      </c>
    </row>
    <row r="772" spans="1:2" x14ac:dyDescent="0.25">
      <c r="A772" s="1">
        <v>43506</v>
      </c>
      <c r="B772">
        <v>3656.96</v>
      </c>
    </row>
    <row r="773" spans="1:2" x14ac:dyDescent="0.25">
      <c r="A773" s="1">
        <v>43507</v>
      </c>
      <c r="B773">
        <v>3618.21</v>
      </c>
    </row>
    <row r="774" spans="1:2" x14ac:dyDescent="0.25">
      <c r="A774" s="1">
        <v>43508</v>
      </c>
      <c r="B774">
        <v>3610.97</v>
      </c>
    </row>
    <row r="775" spans="1:2" x14ac:dyDescent="0.25">
      <c r="A775" s="1">
        <v>43509</v>
      </c>
      <c r="B775">
        <v>3601.79</v>
      </c>
    </row>
    <row r="776" spans="1:2" x14ac:dyDescent="0.25">
      <c r="A776" s="1">
        <v>43510</v>
      </c>
      <c r="B776">
        <v>3590.87</v>
      </c>
    </row>
    <row r="777" spans="1:2" x14ac:dyDescent="0.25">
      <c r="A777" s="1">
        <v>43511</v>
      </c>
      <c r="B777">
        <v>3591.89</v>
      </c>
    </row>
    <row r="778" spans="1:2" x14ac:dyDescent="0.25">
      <c r="A778" s="1">
        <v>43512</v>
      </c>
      <c r="B778">
        <v>3624.21</v>
      </c>
    </row>
    <row r="779" spans="1:2" x14ac:dyDescent="0.25">
      <c r="A779" s="1">
        <v>43513</v>
      </c>
      <c r="B779">
        <v>3650.95</v>
      </c>
    </row>
    <row r="780" spans="1:2" x14ac:dyDescent="0.25">
      <c r="A780" s="1">
        <v>43514</v>
      </c>
      <c r="B780">
        <v>3901.61</v>
      </c>
    </row>
    <row r="781" spans="1:2" x14ac:dyDescent="0.25">
      <c r="A781" s="1">
        <v>43515</v>
      </c>
      <c r="B781">
        <v>3942.03</v>
      </c>
    </row>
    <row r="782" spans="1:2" x14ac:dyDescent="0.25">
      <c r="A782" s="1">
        <v>43516</v>
      </c>
      <c r="B782">
        <v>3955.94</v>
      </c>
    </row>
    <row r="783" spans="1:2" x14ac:dyDescent="0.25">
      <c r="A783" s="1">
        <v>43517</v>
      </c>
      <c r="B783">
        <v>3925.91</v>
      </c>
    </row>
    <row r="784" spans="1:2" x14ac:dyDescent="0.25">
      <c r="A784" s="1">
        <v>43518</v>
      </c>
      <c r="B784">
        <v>3988.86</v>
      </c>
    </row>
    <row r="785" spans="1:2" x14ac:dyDescent="0.25">
      <c r="A785" s="1">
        <v>43519</v>
      </c>
      <c r="B785">
        <v>4153.6499999999996</v>
      </c>
    </row>
    <row r="786" spans="1:2" x14ac:dyDescent="0.25">
      <c r="A786" s="1">
        <v>43520</v>
      </c>
      <c r="B786">
        <v>3798.13</v>
      </c>
    </row>
    <row r="787" spans="1:2" x14ac:dyDescent="0.25">
      <c r="A787" s="1">
        <v>43521</v>
      </c>
      <c r="B787">
        <v>3848.89</v>
      </c>
    </row>
    <row r="788" spans="1:2" x14ac:dyDescent="0.25">
      <c r="A788" s="1">
        <v>43522</v>
      </c>
      <c r="B788">
        <v>3819.15</v>
      </c>
    </row>
    <row r="789" spans="1:2" x14ac:dyDescent="0.25">
      <c r="A789" s="1">
        <v>43523</v>
      </c>
      <c r="B789">
        <v>3804.79</v>
      </c>
    </row>
    <row r="790" spans="1:2" x14ac:dyDescent="0.25">
      <c r="A790" s="1">
        <v>43524</v>
      </c>
      <c r="B790">
        <v>3827.68</v>
      </c>
    </row>
    <row r="791" spans="1:2" x14ac:dyDescent="0.25">
      <c r="A791" s="1">
        <v>43525</v>
      </c>
      <c r="B791">
        <v>3836.75</v>
      </c>
    </row>
    <row r="792" spans="1:2" x14ac:dyDescent="0.25">
      <c r="A792" s="1">
        <v>43526</v>
      </c>
      <c r="B792">
        <v>3842.99</v>
      </c>
    </row>
    <row r="793" spans="1:2" x14ac:dyDescent="0.25">
      <c r="A793" s="1">
        <v>43527</v>
      </c>
      <c r="B793">
        <v>3809.5</v>
      </c>
    </row>
    <row r="794" spans="1:2" x14ac:dyDescent="0.25">
      <c r="A794" s="1">
        <v>43528</v>
      </c>
      <c r="B794">
        <v>3722.8</v>
      </c>
    </row>
    <row r="795" spans="1:2" x14ac:dyDescent="0.25">
      <c r="A795" s="1">
        <v>43529</v>
      </c>
      <c r="B795">
        <v>3863.66</v>
      </c>
    </row>
    <row r="796" spans="1:2" x14ac:dyDescent="0.25">
      <c r="A796" s="1">
        <v>43530</v>
      </c>
      <c r="B796">
        <v>3875.54</v>
      </c>
    </row>
    <row r="797" spans="1:2" x14ac:dyDescent="0.25">
      <c r="A797" s="1">
        <v>43531</v>
      </c>
      <c r="B797">
        <v>3888.46</v>
      </c>
    </row>
    <row r="798" spans="1:2" x14ac:dyDescent="0.25">
      <c r="A798" s="1">
        <v>43532</v>
      </c>
      <c r="B798">
        <v>3854.17</v>
      </c>
    </row>
    <row r="799" spans="1:2" x14ac:dyDescent="0.25">
      <c r="A799" s="1">
        <v>43533</v>
      </c>
      <c r="B799">
        <v>3929.49</v>
      </c>
    </row>
    <row r="800" spans="1:2" x14ac:dyDescent="0.25">
      <c r="A800" s="1">
        <v>43534</v>
      </c>
      <c r="B800">
        <v>3933.73</v>
      </c>
    </row>
    <row r="801" spans="1:2" x14ac:dyDescent="0.25">
      <c r="A801" s="1">
        <v>43535</v>
      </c>
      <c r="B801">
        <v>3880.38</v>
      </c>
    </row>
    <row r="802" spans="1:2" x14ac:dyDescent="0.25">
      <c r="A802" s="1">
        <v>43536</v>
      </c>
      <c r="B802">
        <v>3894.65</v>
      </c>
    </row>
    <row r="803" spans="1:2" x14ac:dyDescent="0.25">
      <c r="A803" s="1">
        <v>43537</v>
      </c>
      <c r="B803">
        <v>3877.17</v>
      </c>
    </row>
    <row r="804" spans="1:2" x14ac:dyDescent="0.25">
      <c r="A804" s="1">
        <v>43538</v>
      </c>
      <c r="B804">
        <v>3882.53</v>
      </c>
    </row>
    <row r="805" spans="1:2" x14ac:dyDescent="0.25">
      <c r="A805" s="1">
        <v>43539</v>
      </c>
      <c r="B805">
        <v>3921.25</v>
      </c>
    </row>
    <row r="806" spans="1:2" x14ac:dyDescent="0.25">
      <c r="A806" s="1">
        <v>43540</v>
      </c>
      <c r="B806">
        <v>4024.3</v>
      </c>
    </row>
    <row r="807" spans="1:2" x14ac:dyDescent="0.25">
      <c r="A807" s="1">
        <v>43541</v>
      </c>
      <c r="B807">
        <v>4003.04</v>
      </c>
    </row>
    <row r="808" spans="1:2" x14ac:dyDescent="0.25">
      <c r="A808" s="1">
        <v>43542</v>
      </c>
      <c r="B808">
        <v>3992.31</v>
      </c>
    </row>
    <row r="809" spans="1:2" x14ac:dyDescent="0.25">
      <c r="A809" s="1">
        <v>43543</v>
      </c>
      <c r="B809">
        <v>4017.6</v>
      </c>
    </row>
    <row r="810" spans="1:2" x14ac:dyDescent="0.25">
      <c r="A810" s="1">
        <v>43544</v>
      </c>
      <c r="B810">
        <v>4056.15</v>
      </c>
    </row>
    <row r="811" spans="1:2" x14ac:dyDescent="0.25">
      <c r="A811" s="1">
        <v>43545</v>
      </c>
      <c r="B811">
        <v>3999.55</v>
      </c>
    </row>
    <row r="812" spans="1:2" x14ac:dyDescent="0.25">
      <c r="A812" s="1">
        <v>43546</v>
      </c>
      <c r="B812">
        <v>4004.08</v>
      </c>
    </row>
    <row r="813" spans="1:2" x14ac:dyDescent="0.25">
      <c r="A813" s="1">
        <v>43547</v>
      </c>
      <c r="B813">
        <v>4002.65</v>
      </c>
    </row>
    <row r="814" spans="1:2" x14ac:dyDescent="0.25">
      <c r="A814" s="1">
        <v>43548</v>
      </c>
      <c r="B814">
        <v>3991.24</v>
      </c>
    </row>
    <row r="815" spans="1:2" x14ac:dyDescent="0.25">
      <c r="A815" s="1">
        <v>43549</v>
      </c>
      <c r="B815">
        <v>3923.32</v>
      </c>
    </row>
    <row r="816" spans="1:2" x14ac:dyDescent="0.25">
      <c r="A816" s="1">
        <v>43550</v>
      </c>
      <c r="B816">
        <v>3932.69</v>
      </c>
    </row>
    <row r="817" spans="1:2" x14ac:dyDescent="0.25">
      <c r="A817" s="1">
        <v>43551</v>
      </c>
      <c r="B817">
        <v>4032.15</v>
      </c>
    </row>
    <row r="818" spans="1:2" x14ac:dyDescent="0.25">
      <c r="A818" s="1">
        <v>43552</v>
      </c>
      <c r="B818">
        <v>4033.59</v>
      </c>
    </row>
    <row r="819" spans="1:2" x14ac:dyDescent="0.25">
      <c r="A819" s="1">
        <v>43553</v>
      </c>
      <c r="B819">
        <v>4103.18</v>
      </c>
    </row>
    <row r="820" spans="1:2" x14ac:dyDescent="0.25">
      <c r="A820" s="1">
        <v>43554</v>
      </c>
      <c r="B820">
        <v>4109.42</v>
      </c>
    </row>
    <row r="821" spans="1:2" x14ac:dyDescent="0.25">
      <c r="A821" s="1">
        <v>43555</v>
      </c>
      <c r="B821">
        <v>4112.79</v>
      </c>
    </row>
    <row r="822" spans="1:2" x14ac:dyDescent="0.25">
      <c r="A822" s="1">
        <v>43556</v>
      </c>
      <c r="B822">
        <v>4147.91</v>
      </c>
    </row>
    <row r="823" spans="1:2" x14ac:dyDescent="0.25">
      <c r="A823" s="1">
        <v>43557</v>
      </c>
      <c r="B823">
        <v>4804.3599999999997</v>
      </c>
    </row>
    <row r="824" spans="1:2" x14ac:dyDescent="0.25">
      <c r="A824" s="1">
        <v>43558</v>
      </c>
      <c r="B824">
        <v>5180.17</v>
      </c>
    </row>
    <row r="825" spans="1:2" x14ac:dyDescent="0.25">
      <c r="A825" s="1">
        <v>43559</v>
      </c>
      <c r="B825">
        <v>4939.49</v>
      </c>
    </row>
    <row r="826" spans="1:2" x14ac:dyDescent="0.25">
      <c r="A826" s="1">
        <v>43560</v>
      </c>
      <c r="B826">
        <v>5019.3900000000003</v>
      </c>
    </row>
    <row r="827" spans="1:2" x14ac:dyDescent="0.25">
      <c r="A827" s="1">
        <v>43561</v>
      </c>
      <c r="B827">
        <v>5023.3100000000004</v>
      </c>
    </row>
    <row r="828" spans="1:2" x14ac:dyDescent="0.25">
      <c r="A828" s="1">
        <v>43562</v>
      </c>
      <c r="B828">
        <v>5169.4799999999996</v>
      </c>
    </row>
    <row r="829" spans="1:2" x14ac:dyDescent="0.25">
      <c r="A829" s="1">
        <v>43563</v>
      </c>
      <c r="B829">
        <v>5284.83</v>
      </c>
    </row>
    <row r="830" spans="1:2" x14ac:dyDescent="0.25">
      <c r="A830" s="1">
        <v>43564</v>
      </c>
      <c r="B830">
        <v>5227.49</v>
      </c>
    </row>
    <row r="831" spans="1:2" x14ac:dyDescent="0.25">
      <c r="A831" s="1">
        <v>43565</v>
      </c>
      <c r="B831">
        <v>5298.01</v>
      </c>
    </row>
    <row r="832" spans="1:2" x14ac:dyDescent="0.25">
      <c r="A832" s="1">
        <v>43566</v>
      </c>
      <c r="B832">
        <v>5032.62</v>
      </c>
    </row>
    <row r="833" spans="1:2" x14ac:dyDescent="0.25">
      <c r="A833" s="1">
        <v>43567</v>
      </c>
      <c r="B833">
        <v>5069.53</v>
      </c>
    </row>
    <row r="834" spans="1:2" x14ac:dyDescent="0.25">
      <c r="A834" s="1">
        <v>43568</v>
      </c>
      <c r="B834">
        <v>5088.84</v>
      </c>
    </row>
    <row r="835" spans="1:2" x14ac:dyDescent="0.25">
      <c r="A835" s="1">
        <v>43569</v>
      </c>
      <c r="B835">
        <v>5113.97</v>
      </c>
    </row>
    <row r="836" spans="1:2" x14ac:dyDescent="0.25">
      <c r="A836" s="1">
        <v>43570</v>
      </c>
      <c r="B836">
        <v>5029.6400000000003</v>
      </c>
    </row>
    <row r="837" spans="1:2" x14ac:dyDescent="0.25">
      <c r="A837" s="1">
        <v>43571</v>
      </c>
      <c r="B837">
        <v>5213.6099999999997</v>
      </c>
    </row>
    <row r="838" spans="1:2" x14ac:dyDescent="0.25">
      <c r="A838" s="1">
        <v>43572</v>
      </c>
      <c r="B838">
        <v>5243.88</v>
      </c>
    </row>
    <row r="839" spans="1:2" x14ac:dyDescent="0.25">
      <c r="A839" s="1">
        <v>43573</v>
      </c>
      <c r="B839">
        <v>5301.93</v>
      </c>
    </row>
    <row r="840" spans="1:2" x14ac:dyDescent="0.25">
      <c r="A840" s="1">
        <v>43574</v>
      </c>
      <c r="B840">
        <v>5279.29</v>
      </c>
    </row>
    <row r="841" spans="1:2" x14ac:dyDescent="0.25">
      <c r="A841" s="1">
        <v>43575</v>
      </c>
      <c r="B841">
        <v>5284.69</v>
      </c>
    </row>
    <row r="842" spans="1:2" x14ac:dyDescent="0.25">
      <c r="A842" s="1">
        <v>43576</v>
      </c>
      <c r="B842">
        <v>5283.02</v>
      </c>
    </row>
    <row r="843" spans="1:2" x14ac:dyDescent="0.25">
      <c r="A843" s="1">
        <v>43577</v>
      </c>
      <c r="B843">
        <v>5396.25</v>
      </c>
    </row>
    <row r="844" spans="1:2" x14ac:dyDescent="0.25">
      <c r="A844" s="1">
        <v>43578</v>
      </c>
      <c r="B844">
        <v>5578.81</v>
      </c>
    </row>
    <row r="845" spans="1:2" x14ac:dyDescent="0.25">
      <c r="A845" s="1">
        <v>43579</v>
      </c>
      <c r="B845">
        <v>5445.35</v>
      </c>
    </row>
    <row r="846" spans="1:2" x14ac:dyDescent="0.25">
      <c r="A846" s="1">
        <v>43580</v>
      </c>
      <c r="B846">
        <v>5404.27</v>
      </c>
    </row>
    <row r="847" spans="1:2" x14ac:dyDescent="0.25">
      <c r="A847" s="1">
        <v>43581</v>
      </c>
      <c r="B847">
        <v>5213.78</v>
      </c>
    </row>
    <row r="848" spans="1:2" x14ac:dyDescent="0.25">
      <c r="A848" s="1">
        <v>43582</v>
      </c>
      <c r="B848">
        <v>5267.63</v>
      </c>
    </row>
    <row r="849" spans="1:2" x14ac:dyDescent="0.25">
      <c r="A849" s="1">
        <v>43583</v>
      </c>
      <c r="B849">
        <v>5257.42</v>
      </c>
    </row>
    <row r="850" spans="1:2" x14ac:dyDescent="0.25">
      <c r="A850" s="1">
        <v>43584</v>
      </c>
      <c r="B850">
        <v>5212.71</v>
      </c>
    </row>
    <row r="851" spans="1:2" x14ac:dyDescent="0.25">
      <c r="A851" s="1">
        <v>43585</v>
      </c>
      <c r="B851">
        <v>5349.44</v>
      </c>
    </row>
    <row r="852" spans="1:2" x14ac:dyDescent="0.25">
      <c r="A852" s="1">
        <v>43586</v>
      </c>
      <c r="B852">
        <v>5372.51</v>
      </c>
    </row>
    <row r="853" spans="1:2" x14ac:dyDescent="0.25">
      <c r="A853" s="1">
        <v>43587</v>
      </c>
      <c r="B853">
        <v>5509.88</v>
      </c>
    </row>
    <row r="854" spans="1:2" x14ac:dyDescent="0.25">
      <c r="A854" s="1">
        <v>43588</v>
      </c>
      <c r="B854">
        <v>5792.81</v>
      </c>
    </row>
    <row r="855" spans="1:2" x14ac:dyDescent="0.25">
      <c r="A855" s="1">
        <v>43589</v>
      </c>
      <c r="B855">
        <v>5849.07</v>
      </c>
    </row>
    <row r="856" spans="1:2" x14ac:dyDescent="0.25">
      <c r="A856" s="1">
        <v>43590</v>
      </c>
      <c r="B856">
        <v>5825.53</v>
      </c>
    </row>
    <row r="857" spans="1:2" x14ac:dyDescent="0.25">
      <c r="A857" s="1">
        <v>43591</v>
      </c>
      <c r="B857">
        <v>5758.68</v>
      </c>
    </row>
    <row r="858" spans="1:2" x14ac:dyDescent="0.25">
      <c r="A858" s="1">
        <v>43592</v>
      </c>
      <c r="B858">
        <v>5954.68</v>
      </c>
    </row>
    <row r="859" spans="1:2" x14ac:dyDescent="0.25">
      <c r="A859" s="1">
        <v>43593</v>
      </c>
      <c r="B859">
        <v>5957.23</v>
      </c>
    </row>
    <row r="860" spans="1:2" x14ac:dyDescent="0.25">
      <c r="A860" s="1">
        <v>43594</v>
      </c>
      <c r="B860">
        <v>6141.17</v>
      </c>
    </row>
    <row r="861" spans="1:2" x14ac:dyDescent="0.25">
      <c r="A861" s="1">
        <v>43595</v>
      </c>
      <c r="B861">
        <v>6348.83</v>
      </c>
    </row>
    <row r="862" spans="1:2" x14ac:dyDescent="0.25">
      <c r="A862" s="1">
        <v>43596</v>
      </c>
      <c r="B862">
        <v>7051.17</v>
      </c>
    </row>
    <row r="863" spans="1:2" x14ac:dyDescent="0.25">
      <c r="A863" s="1">
        <v>43597</v>
      </c>
      <c r="B863">
        <v>7142.78</v>
      </c>
    </row>
    <row r="864" spans="1:2" x14ac:dyDescent="0.25">
      <c r="A864" s="1">
        <v>43598</v>
      </c>
      <c r="B864">
        <v>8077.11</v>
      </c>
    </row>
    <row r="865" spans="1:2" x14ac:dyDescent="0.25">
      <c r="A865" s="1">
        <v>43599</v>
      </c>
      <c r="B865">
        <v>7774.89</v>
      </c>
    </row>
    <row r="866" spans="1:2" x14ac:dyDescent="0.25">
      <c r="A866" s="1">
        <v>43600</v>
      </c>
      <c r="B866">
        <v>8134.39</v>
      </c>
    </row>
    <row r="867" spans="1:2" x14ac:dyDescent="0.25">
      <c r="A867" s="1">
        <v>43601</v>
      </c>
      <c r="B867">
        <v>7926.75</v>
      </c>
    </row>
    <row r="868" spans="1:2" x14ac:dyDescent="0.25">
      <c r="A868" s="1">
        <v>43602</v>
      </c>
      <c r="B868">
        <v>7264.88</v>
      </c>
    </row>
    <row r="869" spans="1:2" x14ac:dyDescent="0.25">
      <c r="A869" s="1">
        <v>43603</v>
      </c>
      <c r="B869">
        <v>7340.6</v>
      </c>
    </row>
    <row r="870" spans="1:2" x14ac:dyDescent="0.25">
      <c r="A870" s="1">
        <v>43604</v>
      </c>
      <c r="B870">
        <v>8077.95</v>
      </c>
    </row>
    <row r="871" spans="1:2" x14ac:dyDescent="0.25">
      <c r="A871" s="1">
        <v>43605</v>
      </c>
      <c r="B871">
        <v>8047.58</v>
      </c>
    </row>
    <row r="872" spans="1:2" x14ac:dyDescent="0.25">
      <c r="A872" s="1">
        <v>43606</v>
      </c>
      <c r="B872">
        <v>7994.35</v>
      </c>
    </row>
    <row r="873" spans="1:2" x14ac:dyDescent="0.25">
      <c r="A873" s="1">
        <v>43607</v>
      </c>
      <c r="B873">
        <v>7676.98</v>
      </c>
    </row>
    <row r="874" spans="1:2" x14ac:dyDescent="0.25">
      <c r="A874" s="1">
        <v>43608</v>
      </c>
      <c r="B874">
        <v>7911.74</v>
      </c>
    </row>
    <row r="875" spans="1:2" x14ac:dyDescent="0.25">
      <c r="A875" s="1">
        <v>43609</v>
      </c>
      <c r="B875">
        <v>8060.44</v>
      </c>
    </row>
    <row r="876" spans="1:2" x14ac:dyDescent="0.25">
      <c r="A876" s="1">
        <v>43610</v>
      </c>
      <c r="B876">
        <v>8044.14</v>
      </c>
    </row>
    <row r="877" spans="1:2" x14ac:dyDescent="0.25">
      <c r="A877" s="1">
        <v>43611</v>
      </c>
      <c r="B877">
        <v>8644.7999999999993</v>
      </c>
    </row>
    <row r="878" spans="1:2" x14ac:dyDescent="0.25">
      <c r="A878" s="1">
        <v>43612</v>
      </c>
      <c r="B878">
        <v>8806.4</v>
      </c>
    </row>
    <row r="879" spans="1:2" x14ac:dyDescent="0.25">
      <c r="A879" s="1">
        <v>43613</v>
      </c>
      <c r="B879">
        <v>8709.4500000000007</v>
      </c>
    </row>
    <row r="880" spans="1:2" x14ac:dyDescent="0.25">
      <c r="A880" s="1">
        <v>43614</v>
      </c>
      <c r="B880">
        <v>8661.44</v>
      </c>
    </row>
    <row r="881" spans="1:2" x14ac:dyDescent="0.25">
      <c r="A881" s="1">
        <v>43615</v>
      </c>
      <c r="B881">
        <v>8217.67</v>
      </c>
    </row>
    <row r="882" spans="1:2" x14ac:dyDescent="0.25">
      <c r="A882" s="1">
        <v>43616</v>
      </c>
      <c r="B882">
        <v>8524.49</v>
      </c>
    </row>
    <row r="883" spans="1:2" x14ac:dyDescent="0.25">
      <c r="A883" s="1">
        <v>43617</v>
      </c>
      <c r="B883">
        <v>8594.26</v>
      </c>
    </row>
    <row r="884" spans="1:2" x14ac:dyDescent="0.25">
      <c r="A884" s="1">
        <v>43618</v>
      </c>
      <c r="B884">
        <v>8708.33</v>
      </c>
    </row>
    <row r="885" spans="1:2" x14ac:dyDescent="0.25">
      <c r="A885" s="1">
        <v>43619</v>
      </c>
      <c r="B885">
        <v>8480.49</v>
      </c>
    </row>
    <row r="886" spans="1:2" x14ac:dyDescent="0.25">
      <c r="A886" s="1">
        <v>43620</v>
      </c>
      <c r="B886">
        <v>7505.24</v>
      </c>
    </row>
    <row r="887" spans="1:2" x14ac:dyDescent="0.25">
      <c r="A887" s="1">
        <v>43621</v>
      </c>
      <c r="B887">
        <v>7742.17</v>
      </c>
    </row>
    <row r="888" spans="1:2" x14ac:dyDescent="0.25">
      <c r="A888" s="1">
        <v>43622</v>
      </c>
      <c r="B888">
        <v>7743.92</v>
      </c>
    </row>
    <row r="889" spans="1:2" x14ac:dyDescent="0.25">
      <c r="A889" s="1">
        <v>43623</v>
      </c>
      <c r="B889">
        <v>7957.43</v>
      </c>
    </row>
    <row r="890" spans="1:2" x14ac:dyDescent="0.25">
      <c r="A890" s="1">
        <v>43624</v>
      </c>
      <c r="B890">
        <v>7894.64</v>
      </c>
    </row>
    <row r="891" spans="1:2" x14ac:dyDescent="0.25">
      <c r="A891" s="1">
        <v>43625</v>
      </c>
      <c r="B891">
        <v>7649.37</v>
      </c>
    </row>
    <row r="892" spans="1:2" x14ac:dyDescent="0.25">
      <c r="A892" s="1">
        <v>43626</v>
      </c>
      <c r="B892">
        <v>7949.75</v>
      </c>
    </row>
    <row r="893" spans="1:2" x14ac:dyDescent="0.25">
      <c r="A893" s="1">
        <v>43627</v>
      </c>
      <c r="B893">
        <v>7914.06</v>
      </c>
    </row>
    <row r="894" spans="1:2" x14ac:dyDescent="0.25">
      <c r="A894" s="1">
        <v>43628</v>
      </c>
      <c r="B894">
        <v>8153.87</v>
      </c>
    </row>
    <row r="895" spans="1:2" x14ac:dyDescent="0.25">
      <c r="A895" s="1">
        <v>43629</v>
      </c>
      <c r="B895">
        <v>8311.8700000000008</v>
      </c>
    </row>
    <row r="896" spans="1:2" x14ac:dyDescent="0.25">
      <c r="A896" s="1">
        <v>43630</v>
      </c>
      <c r="B896">
        <v>8615.91</v>
      </c>
    </row>
    <row r="897" spans="1:2" x14ac:dyDescent="0.25">
      <c r="A897" s="1">
        <v>43631</v>
      </c>
      <c r="B897">
        <v>8822.41</v>
      </c>
    </row>
    <row r="898" spans="1:2" x14ac:dyDescent="0.25">
      <c r="A898" s="1">
        <v>43632</v>
      </c>
      <c r="B898">
        <v>9037.8799999999992</v>
      </c>
    </row>
    <row r="899" spans="1:2" x14ac:dyDescent="0.25">
      <c r="A899" s="1">
        <v>43633</v>
      </c>
      <c r="B899">
        <v>9289.34</v>
      </c>
    </row>
    <row r="900" spans="1:2" x14ac:dyDescent="0.25">
      <c r="A900" s="1">
        <v>43634</v>
      </c>
      <c r="B900">
        <v>9012.33</v>
      </c>
    </row>
    <row r="901" spans="1:2" x14ac:dyDescent="0.25">
      <c r="A901" s="1">
        <v>43635</v>
      </c>
      <c r="B901">
        <v>9227.2099999999991</v>
      </c>
    </row>
    <row r="902" spans="1:2" x14ac:dyDescent="0.25">
      <c r="A902" s="1">
        <v>43636</v>
      </c>
      <c r="B902">
        <v>9522.08</v>
      </c>
    </row>
    <row r="903" spans="1:2" x14ac:dyDescent="0.25">
      <c r="A903" s="1">
        <v>43637</v>
      </c>
      <c r="B903">
        <v>9927.7099999999991</v>
      </c>
    </row>
    <row r="904" spans="1:2" x14ac:dyDescent="0.25">
      <c r="A904" s="1">
        <v>43638</v>
      </c>
      <c r="B904">
        <v>10594.33</v>
      </c>
    </row>
    <row r="905" spans="1:2" x14ac:dyDescent="0.25">
      <c r="A905" s="1">
        <v>43639</v>
      </c>
      <c r="B905">
        <v>10949.62</v>
      </c>
    </row>
    <row r="906" spans="1:2" x14ac:dyDescent="0.25">
      <c r="A906" s="1">
        <v>43640</v>
      </c>
      <c r="B906">
        <v>10939.91</v>
      </c>
    </row>
    <row r="907" spans="1:2" x14ac:dyDescent="0.25">
      <c r="A907" s="1">
        <v>43641</v>
      </c>
      <c r="B907">
        <v>11551.72</v>
      </c>
    </row>
    <row r="908" spans="1:2" x14ac:dyDescent="0.25">
      <c r="A908" s="1">
        <v>43642</v>
      </c>
      <c r="B908">
        <v>12431.82</v>
      </c>
    </row>
    <row r="909" spans="1:2" x14ac:dyDescent="0.25">
      <c r="A909" s="1">
        <v>43643</v>
      </c>
      <c r="B909">
        <v>10747.18</v>
      </c>
    </row>
    <row r="910" spans="1:2" x14ac:dyDescent="0.25">
      <c r="A910" s="1">
        <v>43644</v>
      </c>
      <c r="B910">
        <v>12273.44</v>
      </c>
    </row>
    <row r="911" spans="1:2" x14ac:dyDescent="0.25">
      <c r="A911" s="1">
        <v>43645</v>
      </c>
      <c r="B911">
        <v>11944.37</v>
      </c>
    </row>
    <row r="912" spans="1:2" x14ac:dyDescent="0.25">
      <c r="A912" s="1">
        <v>43646</v>
      </c>
      <c r="B912">
        <v>11285.58</v>
      </c>
    </row>
    <row r="913" spans="1:2" x14ac:dyDescent="0.25">
      <c r="A913" s="1">
        <v>43647</v>
      </c>
      <c r="B913">
        <v>10583.24</v>
      </c>
    </row>
    <row r="914" spans="1:2" x14ac:dyDescent="0.25">
      <c r="A914" s="1">
        <v>43648</v>
      </c>
      <c r="B914">
        <v>10689.5</v>
      </c>
    </row>
    <row r="915" spans="1:2" x14ac:dyDescent="0.25">
      <c r="A915" s="1">
        <v>43649</v>
      </c>
      <c r="B915">
        <v>11409.87</v>
      </c>
    </row>
    <row r="916" spans="1:2" x14ac:dyDescent="0.25">
      <c r="A916" s="1">
        <v>43650</v>
      </c>
      <c r="B916">
        <v>11583.04</v>
      </c>
    </row>
    <row r="917" spans="1:2" x14ac:dyDescent="0.25">
      <c r="A917" s="1">
        <v>43651</v>
      </c>
      <c r="B917">
        <v>11078.43</v>
      </c>
    </row>
    <row r="918" spans="1:2" x14ac:dyDescent="0.25">
      <c r="A918" s="1">
        <v>43652</v>
      </c>
      <c r="B918">
        <v>11194.36</v>
      </c>
    </row>
    <row r="919" spans="1:2" x14ac:dyDescent="0.25">
      <c r="A919" s="1">
        <v>43653</v>
      </c>
      <c r="B919">
        <v>11538.22</v>
      </c>
    </row>
    <row r="920" spans="1:2" x14ac:dyDescent="0.25">
      <c r="A920" s="1">
        <v>43654</v>
      </c>
      <c r="B920">
        <v>12339.49</v>
      </c>
    </row>
    <row r="921" spans="1:2" x14ac:dyDescent="0.25">
      <c r="A921" s="1">
        <v>43655</v>
      </c>
      <c r="B921">
        <v>12554.47</v>
      </c>
    </row>
    <row r="922" spans="1:2" x14ac:dyDescent="0.25">
      <c r="A922" s="1">
        <v>43656</v>
      </c>
      <c r="B922">
        <v>11935.36</v>
      </c>
    </row>
    <row r="923" spans="1:2" x14ac:dyDescent="0.25">
      <c r="A923" s="1">
        <v>43657</v>
      </c>
      <c r="B923">
        <v>11302.49</v>
      </c>
    </row>
    <row r="924" spans="1:2" x14ac:dyDescent="0.25">
      <c r="A924" s="1">
        <v>43658</v>
      </c>
      <c r="B924">
        <v>11800.49</v>
      </c>
    </row>
    <row r="925" spans="1:2" x14ac:dyDescent="0.25">
      <c r="A925" s="1">
        <v>43659</v>
      </c>
      <c r="B925">
        <v>11024.69</v>
      </c>
    </row>
    <row r="926" spans="1:2" x14ac:dyDescent="0.25">
      <c r="A926" s="1">
        <v>43660</v>
      </c>
      <c r="B926">
        <v>10664.41</v>
      </c>
    </row>
    <row r="927" spans="1:2" x14ac:dyDescent="0.25">
      <c r="A927" s="1">
        <v>43661</v>
      </c>
      <c r="B927">
        <v>10749.7</v>
      </c>
    </row>
    <row r="928" spans="1:2" x14ac:dyDescent="0.25">
      <c r="A928" s="1">
        <v>43662</v>
      </c>
      <c r="B928">
        <v>9644.9699999999993</v>
      </c>
    </row>
    <row r="929" spans="1:2" x14ac:dyDescent="0.25">
      <c r="A929" s="1">
        <v>43663</v>
      </c>
      <c r="B929">
        <v>9824.56</v>
      </c>
    </row>
    <row r="930" spans="1:2" x14ac:dyDescent="0.25">
      <c r="A930" s="1">
        <v>43664</v>
      </c>
      <c r="B930">
        <v>10595.82</v>
      </c>
    </row>
    <row r="931" spans="1:2" x14ac:dyDescent="0.25">
      <c r="A931" s="1">
        <v>43665</v>
      </c>
      <c r="B931">
        <v>10563.13</v>
      </c>
    </row>
    <row r="932" spans="1:2" x14ac:dyDescent="0.25">
      <c r="A932" s="1">
        <v>43666</v>
      </c>
      <c r="B932">
        <v>10957.97</v>
      </c>
    </row>
    <row r="933" spans="1:2" x14ac:dyDescent="0.25">
      <c r="A933" s="1">
        <v>43667</v>
      </c>
      <c r="B933">
        <v>10568.3</v>
      </c>
    </row>
    <row r="934" spans="1:2" x14ac:dyDescent="0.25">
      <c r="A934" s="1">
        <v>43668</v>
      </c>
      <c r="B934">
        <v>10270.43</v>
      </c>
    </row>
    <row r="935" spans="1:2" x14ac:dyDescent="0.25">
      <c r="A935" s="1">
        <v>43669</v>
      </c>
      <c r="B935">
        <v>10125.24</v>
      </c>
    </row>
    <row r="936" spans="1:2" x14ac:dyDescent="0.25">
      <c r="A936" s="1">
        <v>43670</v>
      </c>
      <c r="B936">
        <v>9778.32</v>
      </c>
    </row>
    <row r="937" spans="1:2" x14ac:dyDescent="0.25">
      <c r="A937" s="1">
        <v>43671</v>
      </c>
      <c r="B937">
        <v>9899.11</v>
      </c>
    </row>
    <row r="938" spans="1:2" x14ac:dyDescent="0.25">
      <c r="A938" s="1">
        <v>43672</v>
      </c>
      <c r="B938">
        <v>9835.18</v>
      </c>
    </row>
    <row r="939" spans="1:2" x14ac:dyDescent="0.25">
      <c r="A939" s="1">
        <v>43673</v>
      </c>
      <c r="B939">
        <v>9508.68</v>
      </c>
    </row>
    <row r="940" spans="1:2" x14ac:dyDescent="0.25">
      <c r="A940" s="1">
        <v>43674</v>
      </c>
      <c r="B940">
        <v>9456.99</v>
      </c>
    </row>
    <row r="941" spans="1:2" x14ac:dyDescent="0.25">
      <c r="A941" s="1">
        <v>43675</v>
      </c>
      <c r="B941">
        <v>9504.7800000000007</v>
      </c>
    </row>
    <row r="942" spans="1:2" x14ac:dyDescent="0.25">
      <c r="A942" s="1">
        <v>43676</v>
      </c>
      <c r="B942">
        <v>9586.19</v>
      </c>
    </row>
    <row r="943" spans="1:2" x14ac:dyDescent="0.25">
      <c r="A943" s="1">
        <v>43677</v>
      </c>
      <c r="B943">
        <v>10050.299999999999</v>
      </c>
    </row>
    <row r="944" spans="1:2" x14ac:dyDescent="0.25">
      <c r="A944" s="1">
        <v>43678</v>
      </c>
      <c r="B944">
        <v>10419.32</v>
      </c>
    </row>
    <row r="945" spans="1:2" x14ac:dyDescent="0.25">
      <c r="A945" s="1">
        <v>43679</v>
      </c>
      <c r="B945">
        <v>10427.799999999999</v>
      </c>
    </row>
    <row r="946" spans="1:2" x14ac:dyDescent="0.25">
      <c r="A946" s="1">
        <v>43680</v>
      </c>
      <c r="B946">
        <v>10835.25</v>
      </c>
    </row>
    <row r="947" spans="1:2" x14ac:dyDescent="0.25">
      <c r="A947" s="1">
        <v>43681</v>
      </c>
      <c r="B947">
        <v>10966.15</v>
      </c>
    </row>
    <row r="948" spans="1:2" x14ac:dyDescent="0.25">
      <c r="A948" s="1">
        <v>43682</v>
      </c>
      <c r="B948">
        <v>11736.44</v>
      </c>
    </row>
    <row r="949" spans="1:2" x14ac:dyDescent="0.25">
      <c r="A949" s="1">
        <v>43683</v>
      </c>
      <c r="B949">
        <v>11373.26</v>
      </c>
    </row>
    <row r="950" spans="1:2" x14ac:dyDescent="0.25">
      <c r="A950" s="1">
        <v>43684</v>
      </c>
      <c r="B950">
        <v>11938.18</v>
      </c>
    </row>
    <row r="951" spans="1:2" x14ac:dyDescent="0.25">
      <c r="A951" s="1">
        <v>43685</v>
      </c>
      <c r="B951">
        <v>11720.99</v>
      </c>
    </row>
    <row r="952" spans="1:2" x14ac:dyDescent="0.25">
      <c r="A952" s="1">
        <v>43686</v>
      </c>
      <c r="B952">
        <v>11918.17</v>
      </c>
    </row>
    <row r="953" spans="1:2" x14ac:dyDescent="0.25">
      <c r="A953" s="1">
        <v>43687</v>
      </c>
      <c r="B953">
        <v>11303.51</v>
      </c>
    </row>
    <row r="954" spans="1:2" x14ac:dyDescent="0.25">
      <c r="A954" s="1">
        <v>43688</v>
      </c>
      <c r="B954">
        <v>11504.72</v>
      </c>
    </row>
    <row r="955" spans="1:2" x14ac:dyDescent="0.25">
      <c r="A955" s="1">
        <v>43689</v>
      </c>
      <c r="B955">
        <v>11393.48</v>
      </c>
    </row>
    <row r="956" spans="1:2" x14ac:dyDescent="0.25">
      <c r="A956" s="1">
        <v>43690</v>
      </c>
      <c r="B956">
        <v>10874.59</v>
      </c>
    </row>
    <row r="957" spans="1:2" x14ac:dyDescent="0.25">
      <c r="A957" s="1">
        <v>43691</v>
      </c>
      <c r="B957">
        <v>10193.32</v>
      </c>
    </row>
    <row r="958" spans="1:2" x14ac:dyDescent="0.25">
      <c r="A958" s="1">
        <v>43692</v>
      </c>
      <c r="B958">
        <v>10341.030000000001</v>
      </c>
    </row>
    <row r="959" spans="1:2" x14ac:dyDescent="0.25">
      <c r="A959" s="1">
        <v>43693</v>
      </c>
      <c r="B959">
        <v>10447.58</v>
      </c>
    </row>
    <row r="960" spans="1:2" x14ac:dyDescent="0.25">
      <c r="A960" s="1">
        <v>43694</v>
      </c>
      <c r="B960">
        <v>10142.959999999999</v>
      </c>
    </row>
    <row r="961" spans="1:2" x14ac:dyDescent="0.25">
      <c r="A961" s="1">
        <v>43695</v>
      </c>
      <c r="B961">
        <v>10424.56</v>
      </c>
    </row>
    <row r="962" spans="1:2" x14ac:dyDescent="0.25">
      <c r="A962" s="1">
        <v>43696</v>
      </c>
      <c r="B962">
        <v>10722.74</v>
      </c>
    </row>
    <row r="963" spans="1:2" x14ac:dyDescent="0.25">
      <c r="A963" s="1">
        <v>43697</v>
      </c>
      <c r="B963">
        <v>10796.13</v>
      </c>
    </row>
    <row r="964" spans="1:2" x14ac:dyDescent="0.25">
      <c r="A964" s="1">
        <v>43698</v>
      </c>
      <c r="B964">
        <v>10054.33</v>
      </c>
    </row>
    <row r="965" spans="1:2" x14ac:dyDescent="0.25">
      <c r="A965" s="1">
        <v>43699</v>
      </c>
      <c r="B965">
        <v>10141.549999999999</v>
      </c>
    </row>
    <row r="966" spans="1:2" x14ac:dyDescent="0.25">
      <c r="A966" s="1">
        <v>43700</v>
      </c>
      <c r="B966">
        <v>10423.89</v>
      </c>
    </row>
    <row r="967" spans="1:2" x14ac:dyDescent="0.25">
      <c r="A967" s="1">
        <v>43701</v>
      </c>
      <c r="B967">
        <v>10076.27</v>
      </c>
    </row>
    <row r="968" spans="1:2" x14ac:dyDescent="0.25">
      <c r="A968" s="1">
        <v>43702</v>
      </c>
      <c r="B968">
        <v>10003.61</v>
      </c>
    </row>
    <row r="969" spans="1:2" x14ac:dyDescent="0.25">
      <c r="A969" s="1">
        <v>43703</v>
      </c>
      <c r="B969">
        <v>10269.92</v>
      </c>
    </row>
    <row r="970" spans="1:2" x14ac:dyDescent="0.25">
      <c r="A970" s="1">
        <v>43704</v>
      </c>
      <c r="B970">
        <v>10144.06</v>
      </c>
    </row>
    <row r="971" spans="1:2" x14ac:dyDescent="0.25">
      <c r="A971" s="1">
        <v>43705</v>
      </c>
      <c r="B971">
        <v>9728.75</v>
      </c>
    </row>
    <row r="972" spans="1:2" x14ac:dyDescent="0.25">
      <c r="A972" s="1">
        <v>43706</v>
      </c>
      <c r="B972">
        <v>9519.5499999999993</v>
      </c>
    </row>
    <row r="973" spans="1:2" x14ac:dyDescent="0.25">
      <c r="A973" s="1">
        <v>43707</v>
      </c>
      <c r="B973">
        <v>9598.6</v>
      </c>
    </row>
    <row r="974" spans="1:2" x14ac:dyDescent="0.25">
      <c r="A974" s="1">
        <v>43708</v>
      </c>
      <c r="B974">
        <v>9676.2800000000007</v>
      </c>
    </row>
    <row r="975" spans="1:2" x14ac:dyDescent="0.25">
      <c r="A975" s="1">
        <v>43709</v>
      </c>
      <c r="B975">
        <v>9711.99</v>
      </c>
    </row>
    <row r="976" spans="1:2" x14ac:dyDescent="0.25">
      <c r="A976" s="1">
        <v>43710</v>
      </c>
      <c r="B976">
        <v>10398.65</v>
      </c>
    </row>
    <row r="977" spans="1:2" x14ac:dyDescent="0.25">
      <c r="A977" s="1">
        <v>43711</v>
      </c>
      <c r="B977">
        <v>10698.73</v>
      </c>
    </row>
    <row r="978" spans="1:2" x14ac:dyDescent="0.25">
      <c r="A978" s="1">
        <v>43712</v>
      </c>
      <c r="B978">
        <v>10666.9</v>
      </c>
    </row>
    <row r="979" spans="1:2" x14ac:dyDescent="0.25">
      <c r="A979" s="1">
        <v>43713</v>
      </c>
      <c r="B979">
        <v>10559.76</v>
      </c>
    </row>
    <row r="980" spans="1:2" x14ac:dyDescent="0.25">
      <c r="A980" s="1">
        <v>43714</v>
      </c>
      <c r="B980">
        <v>10426.52</v>
      </c>
    </row>
    <row r="981" spans="1:2" x14ac:dyDescent="0.25">
      <c r="A981" s="1">
        <v>43715</v>
      </c>
      <c r="B981">
        <v>10531.56</v>
      </c>
    </row>
    <row r="982" spans="1:2" x14ac:dyDescent="0.25">
      <c r="A982" s="1">
        <v>43716</v>
      </c>
      <c r="B982">
        <v>10423.59</v>
      </c>
    </row>
    <row r="983" spans="1:2" x14ac:dyDescent="0.25">
      <c r="A983" s="1">
        <v>43717</v>
      </c>
      <c r="B983">
        <v>10289.209999999999</v>
      </c>
    </row>
    <row r="984" spans="1:2" x14ac:dyDescent="0.25">
      <c r="A984" s="1">
        <v>43718</v>
      </c>
      <c r="B984">
        <v>10106.370000000001</v>
      </c>
    </row>
    <row r="985" spans="1:2" x14ac:dyDescent="0.25">
      <c r="A985" s="1">
        <v>43719</v>
      </c>
      <c r="B985">
        <v>10174.91</v>
      </c>
    </row>
    <row r="986" spans="1:2" x14ac:dyDescent="0.25">
      <c r="A986" s="1">
        <v>43720</v>
      </c>
      <c r="B986">
        <v>10418.879999999999</v>
      </c>
    </row>
    <row r="987" spans="1:2" x14ac:dyDescent="0.25">
      <c r="A987" s="1">
        <v>43721</v>
      </c>
      <c r="B987">
        <v>10308.09</v>
      </c>
    </row>
    <row r="988" spans="1:2" x14ac:dyDescent="0.25">
      <c r="A988" s="1">
        <v>43722</v>
      </c>
      <c r="B988">
        <v>10398.89</v>
      </c>
    </row>
    <row r="989" spans="1:2" x14ac:dyDescent="0.25">
      <c r="A989" s="1">
        <v>43723</v>
      </c>
      <c r="B989">
        <v>10305.35</v>
      </c>
    </row>
    <row r="990" spans="1:2" x14ac:dyDescent="0.25">
      <c r="A990" s="1">
        <v>43724</v>
      </c>
      <c r="B990">
        <v>10317.11</v>
      </c>
    </row>
    <row r="991" spans="1:2" x14ac:dyDescent="0.25">
      <c r="A991" s="1">
        <v>43725</v>
      </c>
      <c r="B991">
        <v>10225.39</v>
      </c>
    </row>
    <row r="992" spans="1:2" x14ac:dyDescent="0.25">
      <c r="A992" s="1">
        <v>43726</v>
      </c>
      <c r="B992">
        <v>10201.58</v>
      </c>
    </row>
    <row r="993" spans="1:2" x14ac:dyDescent="0.25">
      <c r="A993" s="1">
        <v>43727</v>
      </c>
      <c r="B993">
        <v>10276.530000000001</v>
      </c>
    </row>
    <row r="994" spans="1:2" x14ac:dyDescent="0.25">
      <c r="A994" s="1">
        <v>43728</v>
      </c>
      <c r="B994">
        <v>10119.81</v>
      </c>
    </row>
    <row r="995" spans="1:2" x14ac:dyDescent="0.25">
      <c r="A995" s="1">
        <v>43729</v>
      </c>
      <c r="B995">
        <v>9991.75</v>
      </c>
    </row>
    <row r="996" spans="1:2" x14ac:dyDescent="0.25">
      <c r="A996" s="1">
        <v>43730</v>
      </c>
      <c r="B996">
        <v>10065.91</v>
      </c>
    </row>
    <row r="997" spans="1:2" x14ac:dyDescent="0.25">
      <c r="A997" s="1">
        <v>43731</v>
      </c>
      <c r="B997">
        <v>9757.0499999999993</v>
      </c>
    </row>
    <row r="998" spans="1:2" x14ac:dyDescent="0.25">
      <c r="A998" s="1">
        <v>43732</v>
      </c>
      <c r="B998">
        <v>8671.4500000000007</v>
      </c>
    </row>
    <row r="999" spans="1:2" x14ac:dyDescent="0.25">
      <c r="A999" s="1">
        <v>43733</v>
      </c>
      <c r="B999">
        <v>8600.7000000000007</v>
      </c>
    </row>
    <row r="1000" spans="1:2" x14ac:dyDescent="0.25">
      <c r="A1000" s="1">
        <v>43734</v>
      </c>
      <c r="B1000">
        <v>8091.29</v>
      </c>
    </row>
    <row r="1001" spans="1:2" x14ac:dyDescent="0.25">
      <c r="A1001" s="1">
        <v>43735</v>
      </c>
      <c r="B1001">
        <v>8243.0400000000009</v>
      </c>
    </row>
    <row r="1002" spans="1:2" x14ac:dyDescent="0.25">
      <c r="A1002" s="1">
        <v>43736</v>
      </c>
      <c r="B1002">
        <v>8157.31</v>
      </c>
    </row>
    <row r="1003" spans="1:2" x14ac:dyDescent="0.25">
      <c r="A1003" s="1">
        <v>43737</v>
      </c>
      <c r="B1003">
        <v>8060.48</v>
      </c>
    </row>
    <row r="1004" spans="1:2" x14ac:dyDescent="0.25">
      <c r="A1004" s="1">
        <v>43738</v>
      </c>
      <c r="B1004">
        <v>8268.58</v>
      </c>
    </row>
    <row r="1005" spans="1:2" x14ac:dyDescent="0.25">
      <c r="A1005" s="1">
        <v>43739</v>
      </c>
      <c r="B1005">
        <v>8326.56</v>
      </c>
    </row>
    <row r="1006" spans="1:2" x14ac:dyDescent="0.25">
      <c r="A1006" s="1">
        <v>43740</v>
      </c>
      <c r="B1006">
        <v>8281.99</v>
      </c>
    </row>
    <row r="1007" spans="1:2" x14ac:dyDescent="0.25">
      <c r="A1007" s="1">
        <v>43741</v>
      </c>
      <c r="B1007">
        <v>8196.2000000000007</v>
      </c>
    </row>
    <row r="1008" spans="1:2" x14ac:dyDescent="0.25">
      <c r="A1008" s="1">
        <v>43742</v>
      </c>
      <c r="B1008">
        <v>8194.08</v>
      </c>
    </row>
    <row r="1009" spans="1:2" x14ac:dyDescent="0.25">
      <c r="A1009" s="1">
        <v>43743</v>
      </c>
      <c r="B1009">
        <v>8170.43</v>
      </c>
    </row>
    <row r="1010" spans="1:2" x14ac:dyDescent="0.25">
      <c r="A1010" s="1">
        <v>43744</v>
      </c>
      <c r="B1010">
        <v>7941.72</v>
      </c>
    </row>
    <row r="1011" spans="1:2" x14ac:dyDescent="0.25">
      <c r="A1011" s="1">
        <v>43745</v>
      </c>
      <c r="B1011">
        <v>8213.83</v>
      </c>
    </row>
    <row r="1012" spans="1:2" x14ac:dyDescent="0.25">
      <c r="A1012" s="1">
        <v>43746</v>
      </c>
      <c r="B1012">
        <v>8174.53</v>
      </c>
    </row>
    <row r="1013" spans="1:2" x14ac:dyDescent="0.25">
      <c r="A1013" s="1">
        <v>43747</v>
      </c>
      <c r="B1013">
        <v>8568.1</v>
      </c>
    </row>
    <row r="1014" spans="1:2" x14ac:dyDescent="0.25">
      <c r="A1014" s="1">
        <v>43748</v>
      </c>
      <c r="B1014">
        <v>8576.18</v>
      </c>
    </row>
    <row r="1015" spans="1:2" x14ac:dyDescent="0.25">
      <c r="A1015" s="1">
        <v>43749</v>
      </c>
      <c r="B1015">
        <v>8327.4699999999993</v>
      </c>
    </row>
    <row r="1016" spans="1:2" x14ac:dyDescent="0.25">
      <c r="A1016" s="1">
        <v>43750</v>
      </c>
      <c r="B1016">
        <v>8360.2900000000009</v>
      </c>
    </row>
    <row r="1017" spans="1:2" x14ac:dyDescent="0.25">
      <c r="A1017" s="1">
        <v>43751</v>
      </c>
      <c r="B1017">
        <v>8463.4</v>
      </c>
    </row>
    <row r="1018" spans="1:2" x14ac:dyDescent="0.25">
      <c r="A1018" s="1">
        <v>43752</v>
      </c>
      <c r="B1018">
        <v>8323.84</v>
      </c>
    </row>
    <row r="1019" spans="1:2" x14ac:dyDescent="0.25">
      <c r="A1019" s="1">
        <v>43753</v>
      </c>
      <c r="B1019">
        <v>8164.06</v>
      </c>
    </row>
    <row r="1020" spans="1:2" x14ac:dyDescent="0.25">
      <c r="A1020" s="1">
        <v>43754</v>
      </c>
      <c r="B1020">
        <v>7989.45</v>
      </c>
    </row>
    <row r="1021" spans="1:2" x14ac:dyDescent="0.25">
      <c r="A1021" s="1">
        <v>43755</v>
      </c>
      <c r="B1021">
        <v>8086.75</v>
      </c>
    </row>
    <row r="1022" spans="1:2" x14ac:dyDescent="0.25">
      <c r="A1022" s="1">
        <v>43756</v>
      </c>
      <c r="B1022">
        <v>7964.82</v>
      </c>
    </row>
    <row r="1023" spans="1:2" x14ac:dyDescent="0.25">
      <c r="A1023" s="1">
        <v>43757</v>
      </c>
      <c r="B1023">
        <v>7974.74</v>
      </c>
    </row>
    <row r="1024" spans="1:2" x14ac:dyDescent="0.25">
      <c r="A1024" s="1">
        <v>43758</v>
      </c>
      <c r="B1024">
        <v>8221.14</v>
      </c>
    </row>
    <row r="1025" spans="1:2" x14ac:dyDescent="0.25">
      <c r="A1025" s="1">
        <v>43759</v>
      </c>
      <c r="B1025">
        <v>8229.02</v>
      </c>
    </row>
    <row r="1026" spans="1:2" x14ac:dyDescent="0.25">
      <c r="A1026" s="1">
        <v>43760</v>
      </c>
      <c r="B1026">
        <v>8114.43</v>
      </c>
    </row>
    <row r="1027" spans="1:2" x14ac:dyDescent="0.25">
      <c r="A1027" s="1">
        <v>43761</v>
      </c>
      <c r="B1027">
        <v>7447.06</v>
      </c>
    </row>
    <row r="1028" spans="1:2" x14ac:dyDescent="0.25">
      <c r="A1028" s="1">
        <v>43762</v>
      </c>
      <c r="B1028">
        <v>7463.66</v>
      </c>
    </row>
    <row r="1029" spans="1:2" x14ac:dyDescent="0.25">
      <c r="A1029" s="1">
        <v>43763</v>
      </c>
      <c r="B1029">
        <v>8607.31</v>
      </c>
    </row>
    <row r="1030" spans="1:2" x14ac:dyDescent="0.25">
      <c r="A1030" s="1">
        <v>43764</v>
      </c>
      <c r="B1030">
        <v>9251.98</v>
      </c>
    </row>
    <row r="1031" spans="1:2" x14ac:dyDescent="0.25">
      <c r="A1031" s="1">
        <v>43765</v>
      </c>
      <c r="B1031">
        <v>9573.31</v>
      </c>
    </row>
    <row r="1032" spans="1:2" x14ac:dyDescent="0.25">
      <c r="A1032" s="1">
        <v>43766</v>
      </c>
      <c r="B1032">
        <v>9466.2800000000007</v>
      </c>
    </row>
    <row r="1033" spans="1:2" x14ac:dyDescent="0.25">
      <c r="A1033" s="1">
        <v>43767</v>
      </c>
      <c r="B1033">
        <v>9465.9599999999991</v>
      </c>
    </row>
    <row r="1034" spans="1:2" x14ac:dyDescent="0.25">
      <c r="A1034" s="1">
        <v>43768</v>
      </c>
      <c r="B1034">
        <v>9233.6299999999992</v>
      </c>
    </row>
    <row r="1035" spans="1:2" x14ac:dyDescent="0.25">
      <c r="A1035" s="1">
        <v>43769</v>
      </c>
      <c r="B1035">
        <v>9135.1299999999992</v>
      </c>
    </row>
    <row r="1036" spans="1:2" x14ac:dyDescent="0.25">
      <c r="A1036" s="1">
        <v>43770</v>
      </c>
      <c r="B1036">
        <v>9233.3799999999992</v>
      </c>
    </row>
    <row r="1037" spans="1:2" x14ac:dyDescent="0.25">
      <c r="A1037" s="1">
        <v>43771</v>
      </c>
      <c r="B1037">
        <v>9315.2900000000009</v>
      </c>
    </row>
    <row r="1038" spans="1:2" x14ac:dyDescent="0.25">
      <c r="A1038" s="1">
        <v>43772</v>
      </c>
      <c r="B1038">
        <v>9233.74</v>
      </c>
    </row>
    <row r="1039" spans="1:2" x14ac:dyDescent="0.25">
      <c r="A1039" s="1">
        <v>43773</v>
      </c>
      <c r="B1039">
        <v>9400.36</v>
      </c>
    </row>
    <row r="1040" spans="1:2" x14ac:dyDescent="0.25">
      <c r="A1040" s="1">
        <v>43774</v>
      </c>
      <c r="B1040">
        <v>9345.2099999999991</v>
      </c>
    </row>
    <row r="1041" spans="1:2" x14ac:dyDescent="0.25">
      <c r="A1041" s="1">
        <v>43775</v>
      </c>
      <c r="B1041">
        <v>9349.77</v>
      </c>
    </row>
    <row r="1042" spans="1:2" x14ac:dyDescent="0.25">
      <c r="A1042" s="1">
        <v>43776</v>
      </c>
      <c r="B1042">
        <v>9238.33</v>
      </c>
    </row>
    <row r="1043" spans="1:2" x14ac:dyDescent="0.25">
      <c r="A1043" s="1">
        <v>43777</v>
      </c>
      <c r="B1043">
        <v>8815.92</v>
      </c>
    </row>
    <row r="1044" spans="1:2" x14ac:dyDescent="0.25">
      <c r="A1044" s="1">
        <v>43778</v>
      </c>
      <c r="B1044">
        <v>8829.7099999999991</v>
      </c>
    </row>
    <row r="1045" spans="1:2" x14ac:dyDescent="0.25">
      <c r="A1045" s="1">
        <v>43779</v>
      </c>
      <c r="B1045">
        <v>9099.11</v>
      </c>
    </row>
    <row r="1046" spans="1:2" x14ac:dyDescent="0.25">
      <c r="A1046" s="1">
        <v>43780</v>
      </c>
      <c r="B1046">
        <v>8722.51</v>
      </c>
    </row>
    <row r="1047" spans="1:2" x14ac:dyDescent="0.25">
      <c r="A1047" s="1">
        <v>43781</v>
      </c>
      <c r="B1047">
        <v>8779.07</v>
      </c>
    </row>
    <row r="1048" spans="1:2" x14ac:dyDescent="0.25">
      <c r="A1048" s="1">
        <v>43782</v>
      </c>
      <c r="B1048">
        <v>8765.9</v>
      </c>
    </row>
    <row r="1049" spans="1:2" x14ac:dyDescent="0.25">
      <c r="A1049" s="1">
        <v>43783</v>
      </c>
      <c r="B1049">
        <v>8660.65</v>
      </c>
    </row>
    <row r="1050" spans="1:2" x14ac:dyDescent="0.25">
      <c r="A1050" s="1">
        <v>43784</v>
      </c>
      <c r="B1050">
        <v>8514.2099999999991</v>
      </c>
    </row>
    <row r="1051" spans="1:2" x14ac:dyDescent="0.25">
      <c r="A1051" s="1">
        <v>43785</v>
      </c>
      <c r="B1051">
        <v>8495.65</v>
      </c>
    </row>
    <row r="1052" spans="1:2" x14ac:dyDescent="0.25">
      <c r="A1052" s="1">
        <v>43786</v>
      </c>
      <c r="B1052">
        <v>8555.82</v>
      </c>
    </row>
    <row r="1053" spans="1:2" x14ac:dyDescent="0.25">
      <c r="A1053" s="1">
        <v>43787</v>
      </c>
      <c r="B1053">
        <v>8218.7800000000007</v>
      </c>
    </row>
    <row r="1054" spans="1:2" x14ac:dyDescent="0.25">
      <c r="A1054" s="1">
        <v>43788</v>
      </c>
      <c r="B1054">
        <v>8142.49</v>
      </c>
    </row>
    <row r="1055" spans="1:2" x14ac:dyDescent="0.25">
      <c r="A1055" s="1">
        <v>43789</v>
      </c>
      <c r="B1055">
        <v>8098.46</v>
      </c>
    </row>
    <row r="1056" spans="1:2" x14ac:dyDescent="0.25">
      <c r="A1056" s="1">
        <v>43790</v>
      </c>
      <c r="B1056">
        <v>7631.28</v>
      </c>
    </row>
    <row r="1057" spans="1:2" x14ac:dyDescent="0.25">
      <c r="A1057" s="1">
        <v>43791</v>
      </c>
      <c r="B1057">
        <v>7282.83</v>
      </c>
    </row>
    <row r="1058" spans="1:2" x14ac:dyDescent="0.25">
      <c r="A1058" s="1">
        <v>43792</v>
      </c>
      <c r="B1058">
        <v>7327.02</v>
      </c>
    </row>
    <row r="1059" spans="1:2" x14ac:dyDescent="0.25">
      <c r="A1059" s="1">
        <v>43793</v>
      </c>
      <c r="B1059">
        <v>7057.84</v>
      </c>
    </row>
    <row r="1060" spans="1:2" x14ac:dyDescent="0.25">
      <c r="A1060" s="1">
        <v>43794</v>
      </c>
      <c r="B1060">
        <v>7224.46</v>
      </c>
    </row>
    <row r="1061" spans="1:2" x14ac:dyDescent="0.25">
      <c r="A1061" s="1">
        <v>43795</v>
      </c>
      <c r="B1061">
        <v>7158.25</v>
      </c>
    </row>
    <row r="1062" spans="1:2" x14ac:dyDescent="0.25">
      <c r="A1062" s="1">
        <v>43796</v>
      </c>
      <c r="B1062">
        <v>7553.51</v>
      </c>
    </row>
    <row r="1063" spans="1:2" x14ac:dyDescent="0.25">
      <c r="A1063" s="1">
        <v>43797</v>
      </c>
      <c r="B1063">
        <v>7403.75</v>
      </c>
    </row>
    <row r="1064" spans="1:2" x14ac:dyDescent="0.25">
      <c r="A1064" s="1">
        <v>43798</v>
      </c>
      <c r="B1064">
        <v>7751.55</v>
      </c>
    </row>
    <row r="1065" spans="1:2" x14ac:dyDescent="0.25">
      <c r="A1065" s="1">
        <v>43799</v>
      </c>
      <c r="B1065">
        <v>7567.19</v>
      </c>
    </row>
    <row r="1066" spans="1:2" x14ac:dyDescent="0.25">
      <c r="A1066" s="1">
        <v>43800</v>
      </c>
      <c r="B1066">
        <v>7404.17</v>
      </c>
    </row>
    <row r="1067" spans="1:2" x14ac:dyDescent="0.25">
      <c r="A1067" s="1">
        <v>43801</v>
      </c>
      <c r="B1067">
        <v>7350.45</v>
      </c>
    </row>
    <row r="1068" spans="1:2" x14ac:dyDescent="0.25">
      <c r="A1068" s="1">
        <v>43802</v>
      </c>
      <c r="B1068">
        <v>7329.16</v>
      </c>
    </row>
    <row r="1069" spans="1:2" x14ac:dyDescent="0.25">
      <c r="A1069" s="1">
        <v>43803</v>
      </c>
      <c r="B1069">
        <v>7225.78</v>
      </c>
    </row>
    <row r="1070" spans="1:2" x14ac:dyDescent="0.25">
      <c r="A1070" s="1">
        <v>43804</v>
      </c>
      <c r="B1070">
        <v>7413.96</v>
      </c>
    </row>
    <row r="1071" spans="1:2" x14ac:dyDescent="0.25">
      <c r="A1071" s="1">
        <v>43805</v>
      </c>
      <c r="B1071">
        <v>7537.64</v>
      </c>
    </row>
    <row r="1072" spans="1:2" x14ac:dyDescent="0.25">
      <c r="A1072" s="1">
        <v>43806</v>
      </c>
      <c r="B1072">
        <v>7547.91</v>
      </c>
    </row>
    <row r="1073" spans="1:2" x14ac:dyDescent="0.25">
      <c r="A1073" s="1">
        <v>43807</v>
      </c>
      <c r="B1073">
        <v>7573.33</v>
      </c>
    </row>
    <row r="1074" spans="1:2" x14ac:dyDescent="0.25">
      <c r="A1074" s="1">
        <v>43808</v>
      </c>
      <c r="B1074">
        <v>7349.5</v>
      </c>
    </row>
    <row r="1075" spans="1:2" x14ac:dyDescent="0.25">
      <c r="A1075" s="1">
        <v>43809</v>
      </c>
      <c r="B1075">
        <v>7252.82</v>
      </c>
    </row>
    <row r="1076" spans="1:2" x14ac:dyDescent="0.25">
      <c r="A1076" s="1">
        <v>43810</v>
      </c>
      <c r="B1076">
        <v>7213.93</v>
      </c>
    </row>
    <row r="1077" spans="1:2" x14ac:dyDescent="0.25">
      <c r="A1077" s="1">
        <v>43811</v>
      </c>
      <c r="B1077">
        <v>7203.83</v>
      </c>
    </row>
    <row r="1078" spans="1:2" x14ac:dyDescent="0.25">
      <c r="A1078" s="1">
        <v>43812</v>
      </c>
      <c r="B1078">
        <v>7250.99</v>
      </c>
    </row>
    <row r="1079" spans="1:2" x14ac:dyDescent="0.25">
      <c r="A1079" s="1">
        <v>43813</v>
      </c>
      <c r="B1079">
        <v>7104.33</v>
      </c>
    </row>
    <row r="1080" spans="1:2" x14ac:dyDescent="0.25">
      <c r="A1080" s="1">
        <v>43814</v>
      </c>
      <c r="B1080">
        <v>7137.45</v>
      </c>
    </row>
    <row r="1081" spans="1:2" x14ac:dyDescent="0.25">
      <c r="A1081" s="1">
        <v>43815</v>
      </c>
      <c r="B1081">
        <v>6907.15</v>
      </c>
    </row>
    <row r="1082" spans="1:2" x14ac:dyDescent="0.25">
      <c r="A1082" s="1">
        <v>43816</v>
      </c>
      <c r="B1082">
        <v>6605.21</v>
      </c>
    </row>
    <row r="1083" spans="1:2" x14ac:dyDescent="0.25">
      <c r="A1083" s="1">
        <v>43817</v>
      </c>
      <c r="B1083">
        <v>7367.05</v>
      </c>
    </row>
    <row r="1084" spans="1:2" x14ac:dyDescent="0.25">
      <c r="A1084" s="1">
        <v>43818</v>
      </c>
      <c r="B1084">
        <v>7164.23</v>
      </c>
    </row>
    <row r="1085" spans="1:2" x14ac:dyDescent="0.25">
      <c r="A1085" s="1">
        <v>43819</v>
      </c>
      <c r="B1085">
        <v>7211.61</v>
      </c>
    </row>
    <row r="1086" spans="1:2" x14ac:dyDescent="0.25">
      <c r="A1086" s="1">
        <v>43820</v>
      </c>
      <c r="B1086">
        <v>7167.17</v>
      </c>
    </row>
    <row r="1087" spans="1:2" x14ac:dyDescent="0.25">
      <c r="A1087" s="1">
        <v>43821</v>
      </c>
      <c r="B1087">
        <v>7416.47</v>
      </c>
    </row>
    <row r="1088" spans="1:2" x14ac:dyDescent="0.25">
      <c r="A1088" s="1">
        <v>43822</v>
      </c>
      <c r="B1088">
        <v>7301.59</v>
      </c>
    </row>
    <row r="1089" spans="1:2" x14ac:dyDescent="0.25">
      <c r="A1089" s="1">
        <v>43823</v>
      </c>
      <c r="B1089">
        <v>7252.81</v>
      </c>
    </row>
    <row r="1090" spans="1:2" x14ac:dyDescent="0.25">
      <c r="A1090" s="1">
        <v>43824</v>
      </c>
      <c r="B1090">
        <v>7227.48</v>
      </c>
    </row>
    <row r="1091" spans="1:2" x14ac:dyDescent="0.25">
      <c r="A1091" s="1">
        <v>43825</v>
      </c>
      <c r="B1091">
        <v>7209.49</v>
      </c>
    </row>
    <row r="1092" spans="1:2" x14ac:dyDescent="0.25">
      <c r="A1092" s="1">
        <v>43826</v>
      </c>
      <c r="B1092">
        <v>7249.33</v>
      </c>
    </row>
    <row r="1093" spans="1:2" x14ac:dyDescent="0.25">
      <c r="A1093" s="1">
        <v>43827</v>
      </c>
      <c r="B1093">
        <v>7326.37</v>
      </c>
    </row>
    <row r="1094" spans="1:2" x14ac:dyDescent="0.25">
      <c r="A1094" s="1">
        <v>43828</v>
      </c>
      <c r="B1094">
        <v>7410.48</v>
      </c>
    </row>
    <row r="1095" spans="1:2" x14ac:dyDescent="0.25">
      <c r="A1095" s="1">
        <v>43829</v>
      </c>
      <c r="B1095">
        <v>7272.75</v>
      </c>
    </row>
    <row r="1096" spans="1:2" x14ac:dyDescent="0.25">
      <c r="A1096" s="1">
        <v>43830</v>
      </c>
      <c r="B1096">
        <v>7189.43</v>
      </c>
    </row>
  </sheetData>
  <hyperlinks>
    <hyperlink ref="E31" r:id="rId1" xr:uid="{85B34AA0-A7D3-4B28-9D9D-875A1F29E9C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961C-4C88-4B09-A9D2-4C3E452B2E93}">
  <dimension ref="A2:AD1106"/>
  <sheetViews>
    <sheetView topLeftCell="A12" zoomScale="120" zoomScaleNormal="120" workbookViewId="0">
      <selection activeCell="F8" sqref="F8"/>
    </sheetView>
  </sheetViews>
  <sheetFormatPr defaultRowHeight="15" x14ac:dyDescent="0.25"/>
  <cols>
    <col min="1" max="1" width="12" customWidth="1"/>
    <col min="2" max="2" width="19.5703125" bestFit="1" customWidth="1"/>
    <col min="23" max="23" width="12.7109375" bestFit="1" customWidth="1"/>
    <col min="24" max="24" width="11" bestFit="1" customWidth="1"/>
    <col min="25" max="25" width="10.7109375" bestFit="1" customWidth="1"/>
    <col min="28" max="28" width="10.28515625" bestFit="1" customWidth="1"/>
    <col min="29" max="29" width="10.5703125" bestFit="1" customWidth="1"/>
    <col min="30" max="30" width="10.7109375" bestFit="1" customWidth="1"/>
  </cols>
  <sheetData>
    <row r="2" spans="1:30" ht="15.75" thickBot="1" x14ac:dyDescent="0.3"/>
    <row r="3" spans="1:30" ht="15.75" thickBot="1" x14ac:dyDescent="0.3">
      <c r="E3" s="47" t="s">
        <v>19</v>
      </c>
      <c r="F3" s="48"/>
      <c r="G3" s="49"/>
      <c r="V3" s="47" t="s">
        <v>20</v>
      </c>
      <c r="W3" s="48"/>
      <c r="X3" s="48"/>
      <c r="Y3" s="49"/>
      <c r="AA3" s="47" t="s">
        <v>21</v>
      </c>
      <c r="AB3" s="48"/>
      <c r="AC3" s="48"/>
      <c r="AD3" s="49"/>
    </row>
    <row r="6" spans="1:30" x14ac:dyDescent="0.25">
      <c r="V6" t="s">
        <v>10</v>
      </c>
      <c r="W6">
        <f>ROWS(F13:F1106)</f>
        <v>1094</v>
      </c>
    </row>
    <row r="8" spans="1:30" x14ac:dyDescent="0.25">
      <c r="V8" t="s">
        <v>25</v>
      </c>
      <c r="W8">
        <v>0.05</v>
      </c>
    </row>
    <row r="9" spans="1:30" x14ac:dyDescent="0.25">
      <c r="V9" t="s">
        <v>26</v>
      </c>
      <c r="W9">
        <f>_xlfn.NORM.S.INV(1-W8/2)</f>
        <v>1.9599639845400536</v>
      </c>
    </row>
    <row r="10" spans="1:30" x14ac:dyDescent="0.25">
      <c r="A10" s="1" t="s">
        <v>23</v>
      </c>
      <c r="B10" t="s">
        <v>24</v>
      </c>
    </row>
    <row r="11" spans="1:30" x14ac:dyDescent="0.25">
      <c r="A11" s="5" t="s">
        <v>2</v>
      </c>
      <c r="B11" s="5" t="s">
        <v>3</v>
      </c>
    </row>
    <row r="12" spans="1:30" x14ac:dyDescent="0.25">
      <c r="A12" s="1">
        <v>42736</v>
      </c>
      <c r="B12">
        <v>995.44</v>
      </c>
      <c r="D12" t="s">
        <v>2</v>
      </c>
      <c r="E12" t="s">
        <v>4</v>
      </c>
      <c r="F12" t="s">
        <v>5</v>
      </c>
      <c r="G12" t="s">
        <v>6</v>
      </c>
      <c r="V12" t="s">
        <v>15</v>
      </c>
      <c r="W12" t="s">
        <v>16</v>
      </c>
      <c r="X12" t="s">
        <v>18</v>
      </c>
      <c r="Y12" t="s">
        <v>17</v>
      </c>
      <c r="AA12" t="s">
        <v>15</v>
      </c>
      <c r="AB12" t="s">
        <v>22</v>
      </c>
      <c r="AC12" t="s">
        <v>18</v>
      </c>
      <c r="AD12" t="s">
        <v>17</v>
      </c>
    </row>
    <row r="13" spans="1:30" x14ac:dyDescent="0.25">
      <c r="A13" s="1">
        <v>42737</v>
      </c>
      <c r="B13">
        <v>1017.05</v>
      </c>
      <c r="D13">
        <v>1</v>
      </c>
      <c r="E13">
        <f>100*(B13-B12)/B12</f>
        <v>2.170899300811691</v>
      </c>
      <c r="F13">
        <f>100*LN(B13/B12)</f>
        <v>2.1476708581120234</v>
      </c>
      <c r="G13">
        <f>F13^2</f>
        <v>4.6124901147836352</v>
      </c>
      <c r="V13">
        <v>1</v>
      </c>
      <c r="W13">
        <f ca="1">CORREL(OFFSET($F$13,0,0,$W$6-V13,1),OFFSET($F$13,V13,0,$W$6-V13,1))</f>
        <v>2.9209185892477706E-3</v>
      </c>
      <c r="X13">
        <f>-$W$9/SQRT($W$6)</f>
        <v>-5.925696852466554E-2</v>
      </c>
      <c r="Y13">
        <f>-X13</f>
        <v>5.925696852466554E-2</v>
      </c>
      <c r="AA13">
        <v>1</v>
      </c>
      <c r="AB13">
        <f ca="1">CORREL(OFFSET($G$13,0,0,$W$6-V13,1),OFFSET($G$13,V13,0,$W$6-V13,1))</f>
        <v>0.16706274802568638</v>
      </c>
      <c r="AC13">
        <f>X13</f>
        <v>-5.925696852466554E-2</v>
      </c>
      <c r="AD13">
        <f>Y13</f>
        <v>5.925696852466554E-2</v>
      </c>
    </row>
    <row r="14" spans="1:30" x14ac:dyDescent="0.25">
      <c r="A14" s="1">
        <v>42738</v>
      </c>
      <c r="B14">
        <v>1033.3</v>
      </c>
      <c r="D14">
        <v>2</v>
      </c>
      <c r="E14">
        <f t="shared" ref="E14:E77" si="0">100*(B14-B13)/B13</f>
        <v>1.5977582223096209</v>
      </c>
      <c r="F14">
        <f t="shared" ref="F14:F77" si="1">100*LN(B14/B13)</f>
        <v>1.5851284171813231</v>
      </c>
      <c r="G14">
        <f t="shared" ref="G14:G77" si="2">F14^2</f>
        <v>2.5126320989557667</v>
      </c>
      <c r="V14">
        <v>2</v>
      </c>
      <c r="W14">
        <f t="shared" ref="W14:W42" ca="1" si="3">CORREL(OFFSET($F$13,0,0,$W$6-V14,1),OFFSET($F$13,V14,0,$W$6-V14,1))</f>
        <v>1.3018061980063104E-2</v>
      </c>
      <c r="X14">
        <f t="shared" ref="X14:X42" si="4">-$W$9/SQRT($W$6)</f>
        <v>-5.925696852466554E-2</v>
      </c>
      <c r="Y14">
        <f t="shared" ref="Y14:Y42" si="5">-X14</f>
        <v>5.925696852466554E-2</v>
      </c>
      <c r="AA14">
        <v>2</v>
      </c>
      <c r="AB14">
        <f t="shared" ref="AB14:AB42" ca="1" si="6">CORREL(OFFSET($G$13,0,0,$W$6-V14,1),OFFSET($G$13,V14,0,$W$6-V14,1))</f>
        <v>6.8838547779375939E-2</v>
      </c>
      <c r="AC14">
        <f t="shared" ref="AC14:AC42" si="7">X14</f>
        <v>-5.925696852466554E-2</v>
      </c>
      <c r="AD14">
        <f t="shared" ref="AD14:AD42" si="8">Y14</f>
        <v>5.925696852466554E-2</v>
      </c>
    </row>
    <row r="15" spans="1:30" x14ac:dyDescent="0.25">
      <c r="A15" s="1">
        <v>42739</v>
      </c>
      <c r="B15">
        <v>1135.4100000000001</v>
      </c>
      <c r="D15">
        <v>3</v>
      </c>
      <c r="E15">
        <f t="shared" si="0"/>
        <v>9.881931675215343</v>
      </c>
      <c r="F15">
        <f t="shared" si="1"/>
        <v>9.4236254946264655</v>
      </c>
      <c r="G15">
        <f t="shared" si="2"/>
        <v>88.804717462973898</v>
      </c>
      <c r="V15">
        <v>3</v>
      </c>
      <c r="W15">
        <f t="shared" ca="1" si="3"/>
        <v>9.8367158599867409E-3</v>
      </c>
      <c r="X15">
        <f t="shared" si="4"/>
        <v>-5.925696852466554E-2</v>
      </c>
      <c r="Y15">
        <f t="shared" si="5"/>
        <v>5.925696852466554E-2</v>
      </c>
      <c r="AA15">
        <v>3</v>
      </c>
      <c r="AB15">
        <f t="shared" ca="1" si="6"/>
        <v>8.7886368062344539E-2</v>
      </c>
      <c r="AC15">
        <f t="shared" si="7"/>
        <v>-5.925696852466554E-2</v>
      </c>
      <c r="AD15">
        <f t="shared" si="8"/>
        <v>5.925696852466554E-2</v>
      </c>
    </row>
    <row r="16" spans="1:30" x14ac:dyDescent="0.25">
      <c r="A16" s="1">
        <v>42740</v>
      </c>
      <c r="B16">
        <v>989.35</v>
      </c>
      <c r="D16">
        <v>4</v>
      </c>
      <c r="E16">
        <f t="shared" si="0"/>
        <v>-12.864075532186614</v>
      </c>
      <c r="F16">
        <f t="shared" si="1"/>
        <v>-13.770093632812483</v>
      </c>
      <c r="G16">
        <f t="shared" si="2"/>
        <v>189.61547865642288</v>
      </c>
      <c r="V16">
        <v>4</v>
      </c>
      <c r="W16">
        <f t="shared" ca="1" si="3"/>
        <v>-2.6184688443356568E-2</v>
      </c>
      <c r="X16">
        <f t="shared" si="4"/>
        <v>-5.925696852466554E-2</v>
      </c>
      <c r="Y16">
        <f t="shared" si="5"/>
        <v>5.925696852466554E-2</v>
      </c>
      <c r="AA16">
        <v>4</v>
      </c>
      <c r="AB16">
        <f t="shared" ca="1" si="6"/>
        <v>0.10152102295866575</v>
      </c>
      <c r="AC16">
        <f t="shared" si="7"/>
        <v>-5.925696852466554E-2</v>
      </c>
      <c r="AD16">
        <f t="shared" si="8"/>
        <v>5.925696852466554E-2</v>
      </c>
    </row>
    <row r="17" spans="1:30" x14ac:dyDescent="0.25">
      <c r="A17" s="1">
        <v>42741</v>
      </c>
      <c r="B17">
        <v>886.16</v>
      </c>
      <c r="D17">
        <v>5</v>
      </c>
      <c r="E17">
        <f t="shared" si="0"/>
        <v>-10.43008035578916</v>
      </c>
      <c r="F17">
        <f t="shared" si="1"/>
        <v>-11.015064062977171</v>
      </c>
      <c r="G17">
        <f t="shared" si="2"/>
        <v>121.33163631149114</v>
      </c>
      <c r="V17">
        <v>5</v>
      </c>
      <c r="W17">
        <f t="shared" ca="1" si="3"/>
        <v>4.8182422771804956E-2</v>
      </c>
      <c r="X17">
        <f t="shared" si="4"/>
        <v>-5.925696852466554E-2</v>
      </c>
      <c r="Y17">
        <f t="shared" si="5"/>
        <v>5.925696852466554E-2</v>
      </c>
      <c r="AA17">
        <v>5</v>
      </c>
      <c r="AB17">
        <f t="shared" ca="1" si="6"/>
        <v>0.15392302093073937</v>
      </c>
      <c r="AC17">
        <f t="shared" si="7"/>
        <v>-5.925696852466554E-2</v>
      </c>
      <c r="AD17">
        <f t="shared" si="8"/>
        <v>5.925696852466554E-2</v>
      </c>
    </row>
    <row r="18" spans="1:30" x14ac:dyDescent="0.25">
      <c r="A18" s="1">
        <v>42742</v>
      </c>
      <c r="B18">
        <v>888.87</v>
      </c>
      <c r="D18">
        <v>6</v>
      </c>
      <c r="E18">
        <f t="shared" si="0"/>
        <v>0.30581384851494497</v>
      </c>
      <c r="F18">
        <f t="shared" si="1"/>
        <v>0.30534718912916953</v>
      </c>
      <c r="G18">
        <f t="shared" si="2"/>
        <v>9.323690590908483E-2</v>
      </c>
      <c r="V18">
        <v>6</v>
      </c>
      <c r="W18">
        <f t="shared" ca="1" si="3"/>
        <v>2.8011132192241009E-2</v>
      </c>
      <c r="X18">
        <f t="shared" si="4"/>
        <v>-5.925696852466554E-2</v>
      </c>
      <c r="Y18">
        <f t="shared" si="5"/>
        <v>5.925696852466554E-2</v>
      </c>
      <c r="AA18">
        <v>6</v>
      </c>
      <c r="AB18">
        <f t="shared" ca="1" si="6"/>
        <v>0.10659266863603546</v>
      </c>
      <c r="AC18">
        <f t="shared" si="7"/>
        <v>-5.925696852466554E-2</v>
      </c>
      <c r="AD18">
        <f t="shared" si="8"/>
        <v>5.925696852466554E-2</v>
      </c>
    </row>
    <row r="19" spans="1:30" x14ac:dyDescent="0.25">
      <c r="A19" s="1">
        <v>42743</v>
      </c>
      <c r="B19">
        <v>900.86</v>
      </c>
      <c r="D19">
        <v>7</v>
      </c>
      <c r="E19">
        <f t="shared" si="0"/>
        <v>1.3489036642028653</v>
      </c>
      <c r="F19">
        <f t="shared" si="1"/>
        <v>1.3398869527313906</v>
      </c>
      <c r="G19">
        <f t="shared" si="2"/>
        <v>1.7952970460998117</v>
      </c>
      <c r="V19">
        <v>7</v>
      </c>
      <c r="W19">
        <f t="shared" ca="1" si="3"/>
        <v>-9.6542811012856888E-3</v>
      </c>
      <c r="X19">
        <f t="shared" si="4"/>
        <v>-5.925696852466554E-2</v>
      </c>
      <c r="Y19">
        <f t="shared" si="5"/>
        <v>5.925696852466554E-2</v>
      </c>
      <c r="AA19">
        <v>7</v>
      </c>
      <c r="AB19">
        <f t="shared" ca="1" si="6"/>
        <v>3.3084651055041318E-2</v>
      </c>
      <c r="AC19">
        <f t="shared" si="7"/>
        <v>-5.925696852466554E-2</v>
      </c>
      <c r="AD19">
        <f t="shared" si="8"/>
        <v>5.925696852466554E-2</v>
      </c>
    </row>
    <row r="20" spans="1:30" x14ac:dyDescent="0.25">
      <c r="A20" s="1">
        <v>42744</v>
      </c>
      <c r="B20">
        <v>899.78</v>
      </c>
      <c r="D20">
        <v>8</v>
      </c>
      <c r="E20">
        <f t="shared" si="0"/>
        <v>-0.11988544279910762</v>
      </c>
      <c r="F20">
        <f t="shared" si="1"/>
        <v>-0.11995736288296849</v>
      </c>
      <c r="G20">
        <f t="shared" si="2"/>
        <v>1.4389768909836186E-2</v>
      </c>
      <c r="V20">
        <v>8</v>
      </c>
      <c r="W20">
        <f t="shared" ca="1" si="3"/>
        <v>1.4775288859754654E-2</v>
      </c>
      <c r="X20">
        <f t="shared" si="4"/>
        <v>-5.925696852466554E-2</v>
      </c>
      <c r="Y20">
        <f t="shared" si="5"/>
        <v>5.925696852466554E-2</v>
      </c>
      <c r="AA20">
        <v>8</v>
      </c>
      <c r="AB20">
        <f t="shared" ca="1" si="6"/>
        <v>3.9368400866067514E-2</v>
      </c>
      <c r="AC20">
        <f t="shared" si="7"/>
        <v>-5.925696852466554E-2</v>
      </c>
      <c r="AD20">
        <f t="shared" si="8"/>
        <v>5.925696852466554E-2</v>
      </c>
    </row>
    <row r="21" spans="1:30" x14ac:dyDescent="0.25">
      <c r="A21" s="1">
        <v>42745</v>
      </c>
      <c r="B21">
        <v>904.37</v>
      </c>
      <c r="D21">
        <v>9</v>
      </c>
      <c r="E21">
        <f t="shared" si="0"/>
        <v>0.51012469714819531</v>
      </c>
      <c r="F21">
        <f t="shared" si="1"/>
        <v>0.50882796919840589</v>
      </c>
      <c r="G21">
        <f t="shared" si="2"/>
        <v>0.2589059022385739</v>
      </c>
      <c r="V21">
        <v>9</v>
      </c>
      <c r="W21">
        <f t="shared" ca="1" si="3"/>
        <v>-1.839431093463598E-2</v>
      </c>
      <c r="X21">
        <f t="shared" si="4"/>
        <v>-5.925696852466554E-2</v>
      </c>
      <c r="Y21">
        <f t="shared" si="5"/>
        <v>5.925696852466554E-2</v>
      </c>
      <c r="AA21">
        <v>9</v>
      </c>
      <c r="AB21">
        <f t="shared" ca="1" si="6"/>
        <v>5.809852138535461E-2</v>
      </c>
      <c r="AC21">
        <f t="shared" si="7"/>
        <v>-5.925696852466554E-2</v>
      </c>
      <c r="AD21">
        <f t="shared" si="8"/>
        <v>5.925696852466554E-2</v>
      </c>
    </row>
    <row r="22" spans="1:30" x14ac:dyDescent="0.25">
      <c r="A22" s="1">
        <v>42746</v>
      </c>
      <c r="B22">
        <v>785.43</v>
      </c>
      <c r="D22">
        <v>10</v>
      </c>
      <c r="E22">
        <f t="shared" si="0"/>
        <v>-13.15169676128134</v>
      </c>
      <c r="F22">
        <f t="shared" si="1"/>
        <v>-14.100723017899819</v>
      </c>
      <c r="G22">
        <f t="shared" si="2"/>
        <v>198.83038962752977</v>
      </c>
      <c r="V22">
        <v>10</v>
      </c>
      <c r="W22">
        <f t="shared" ca="1" si="3"/>
        <v>7.1859313751930776E-2</v>
      </c>
      <c r="X22">
        <f t="shared" si="4"/>
        <v>-5.925696852466554E-2</v>
      </c>
      <c r="Y22">
        <f t="shared" si="5"/>
        <v>5.925696852466554E-2</v>
      </c>
      <c r="AA22">
        <v>10</v>
      </c>
      <c r="AB22">
        <f t="shared" ca="1" si="6"/>
        <v>5.4939990644256531E-2</v>
      </c>
      <c r="AC22">
        <f t="shared" si="7"/>
        <v>-5.925696852466554E-2</v>
      </c>
      <c r="AD22">
        <f t="shared" si="8"/>
        <v>5.925696852466554E-2</v>
      </c>
    </row>
    <row r="23" spans="1:30" x14ac:dyDescent="0.25">
      <c r="A23" s="1">
        <v>42747</v>
      </c>
      <c r="B23">
        <v>810.11</v>
      </c>
      <c r="D23">
        <v>11</v>
      </c>
      <c r="E23">
        <f t="shared" si="0"/>
        <v>3.1422278242491459</v>
      </c>
      <c r="F23">
        <f t="shared" si="1"/>
        <v>3.0938702403860527</v>
      </c>
      <c r="G23">
        <f t="shared" si="2"/>
        <v>9.5720330643464511</v>
      </c>
      <c r="V23">
        <v>11</v>
      </c>
      <c r="W23">
        <f t="shared" ca="1" si="3"/>
        <v>1.8946502860060069E-2</v>
      </c>
      <c r="X23">
        <f t="shared" si="4"/>
        <v>-5.925696852466554E-2</v>
      </c>
      <c r="Y23">
        <f t="shared" si="5"/>
        <v>5.925696852466554E-2</v>
      </c>
      <c r="AA23">
        <v>11</v>
      </c>
      <c r="AB23">
        <f t="shared" ca="1" si="6"/>
        <v>4.1572298213952592E-2</v>
      </c>
      <c r="AC23">
        <f t="shared" si="7"/>
        <v>-5.925696852466554E-2</v>
      </c>
      <c r="AD23">
        <f t="shared" si="8"/>
        <v>5.925696852466554E-2</v>
      </c>
    </row>
    <row r="24" spans="1:30" x14ac:dyDescent="0.25">
      <c r="A24" s="1">
        <v>42748</v>
      </c>
      <c r="B24">
        <v>824.83</v>
      </c>
      <c r="D24">
        <v>12</v>
      </c>
      <c r="E24">
        <f t="shared" si="0"/>
        <v>1.8170371924800368</v>
      </c>
      <c r="F24">
        <f t="shared" si="1"/>
        <v>1.8007263579917012</v>
      </c>
      <c r="G24">
        <f t="shared" si="2"/>
        <v>3.2426154163660565</v>
      </c>
      <c r="V24">
        <v>12</v>
      </c>
      <c r="W24">
        <f t="shared" ca="1" si="3"/>
        <v>-9.8461728232298734E-3</v>
      </c>
      <c r="X24">
        <f t="shared" si="4"/>
        <v>-5.925696852466554E-2</v>
      </c>
      <c r="Y24">
        <f t="shared" si="5"/>
        <v>5.925696852466554E-2</v>
      </c>
      <c r="AA24">
        <v>12</v>
      </c>
      <c r="AB24">
        <f t="shared" ca="1" si="6"/>
        <v>4.5967373644369876E-2</v>
      </c>
      <c r="AC24">
        <f t="shared" si="7"/>
        <v>-5.925696852466554E-2</v>
      </c>
      <c r="AD24">
        <f t="shared" si="8"/>
        <v>5.925696852466554E-2</v>
      </c>
    </row>
    <row r="25" spans="1:30" x14ac:dyDescent="0.25">
      <c r="A25" s="1">
        <v>42749</v>
      </c>
      <c r="B25">
        <v>819.63</v>
      </c>
      <c r="D25">
        <v>13</v>
      </c>
      <c r="E25">
        <f t="shared" si="0"/>
        <v>-0.63043293769625808</v>
      </c>
      <c r="F25">
        <f t="shared" si="1"/>
        <v>-0.63242855792701813</v>
      </c>
      <c r="G25">
        <f t="shared" si="2"/>
        <v>0.39996588088164775</v>
      </c>
      <c r="V25">
        <v>13</v>
      </c>
      <c r="W25">
        <f t="shared" ca="1" si="3"/>
        <v>-2.7183599792723893E-2</v>
      </c>
      <c r="X25">
        <f t="shared" si="4"/>
        <v>-5.925696852466554E-2</v>
      </c>
      <c r="Y25">
        <f t="shared" si="5"/>
        <v>5.925696852466554E-2</v>
      </c>
      <c r="AA25">
        <v>13</v>
      </c>
      <c r="AB25">
        <f t="shared" ca="1" si="6"/>
        <v>2.2880149420411822E-2</v>
      </c>
      <c r="AC25">
        <f t="shared" si="7"/>
        <v>-5.925696852466554E-2</v>
      </c>
      <c r="AD25">
        <f t="shared" si="8"/>
        <v>5.925696852466554E-2</v>
      </c>
    </row>
    <row r="26" spans="1:30" x14ac:dyDescent="0.25">
      <c r="A26" s="1">
        <v>42750</v>
      </c>
      <c r="B26">
        <v>821.17</v>
      </c>
      <c r="D26">
        <v>14</v>
      </c>
      <c r="E26">
        <f t="shared" si="0"/>
        <v>0.18788965752839251</v>
      </c>
      <c r="F26">
        <f t="shared" si="1"/>
        <v>0.18771336569955491</v>
      </c>
      <c r="G26">
        <f t="shared" si="2"/>
        <v>3.5236307662254836E-2</v>
      </c>
      <c r="V26">
        <v>14</v>
      </c>
      <c r="W26">
        <f t="shared" ca="1" si="3"/>
        <v>1.6419415795038332E-4</v>
      </c>
      <c r="X26">
        <f t="shared" si="4"/>
        <v>-5.925696852466554E-2</v>
      </c>
      <c r="Y26">
        <f t="shared" si="5"/>
        <v>5.925696852466554E-2</v>
      </c>
      <c r="AA26">
        <v>14</v>
      </c>
      <c r="AB26">
        <f t="shared" ca="1" si="6"/>
        <v>3.9466536179773005E-2</v>
      </c>
      <c r="AC26">
        <f t="shared" si="7"/>
        <v>-5.925696852466554E-2</v>
      </c>
      <c r="AD26">
        <f t="shared" si="8"/>
        <v>5.925696852466554E-2</v>
      </c>
    </row>
    <row r="27" spans="1:30" x14ac:dyDescent="0.25">
      <c r="A27" s="1">
        <v>42751</v>
      </c>
      <c r="B27">
        <v>827.34</v>
      </c>
      <c r="D27">
        <v>15</v>
      </c>
      <c r="E27">
        <f t="shared" si="0"/>
        <v>0.75136695203186588</v>
      </c>
      <c r="F27">
        <f t="shared" si="1"/>
        <v>0.74855825087625938</v>
      </c>
      <c r="G27">
        <f t="shared" si="2"/>
        <v>0.56033945495492488</v>
      </c>
      <c r="V27">
        <v>15</v>
      </c>
      <c r="W27">
        <f t="shared" ca="1" si="3"/>
        <v>3.8302792670730484E-3</v>
      </c>
      <c r="X27">
        <f t="shared" si="4"/>
        <v>-5.925696852466554E-2</v>
      </c>
      <c r="Y27">
        <f t="shared" si="5"/>
        <v>5.925696852466554E-2</v>
      </c>
      <c r="AA27">
        <v>15</v>
      </c>
      <c r="AB27">
        <f t="shared" ca="1" si="6"/>
        <v>6.150055608794594E-2</v>
      </c>
      <c r="AC27">
        <f t="shared" si="7"/>
        <v>-5.925696852466554E-2</v>
      </c>
      <c r="AD27">
        <f t="shared" si="8"/>
        <v>5.925696852466554E-2</v>
      </c>
    </row>
    <row r="28" spans="1:30" x14ac:dyDescent="0.25">
      <c r="A28" s="1">
        <v>42752</v>
      </c>
      <c r="B28">
        <v>899.66</v>
      </c>
      <c r="D28">
        <v>16</v>
      </c>
      <c r="E28">
        <f t="shared" si="0"/>
        <v>8.7412671936567712</v>
      </c>
      <c r="F28">
        <f t="shared" si="1"/>
        <v>8.3801179088826707</v>
      </c>
      <c r="G28">
        <f t="shared" si="2"/>
        <v>70.226376166776063</v>
      </c>
      <c r="V28">
        <v>16</v>
      </c>
      <c r="W28">
        <f t="shared" ca="1" si="3"/>
        <v>6.8774411411285288E-3</v>
      </c>
      <c r="X28">
        <f t="shared" si="4"/>
        <v>-5.925696852466554E-2</v>
      </c>
      <c r="Y28">
        <f t="shared" si="5"/>
        <v>5.925696852466554E-2</v>
      </c>
      <c r="AA28">
        <v>16</v>
      </c>
      <c r="AB28">
        <f t="shared" ca="1" si="6"/>
        <v>0.13987951549973543</v>
      </c>
      <c r="AC28">
        <f t="shared" si="7"/>
        <v>-5.925696852466554E-2</v>
      </c>
      <c r="AD28">
        <f t="shared" si="8"/>
        <v>5.925696852466554E-2</v>
      </c>
    </row>
    <row r="29" spans="1:30" x14ac:dyDescent="0.25">
      <c r="A29" s="1">
        <v>42753</v>
      </c>
      <c r="B29">
        <v>872.03</v>
      </c>
      <c r="D29">
        <v>17</v>
      </c>
      <c r="E29">
        <f t="shared" si="0"/>
        <v>-3.0711602160816303</v>
      </c>
      <c r="F29">
        <f t="shared" si="1"/>
        <v>-3.1193087183619754</v>
      </c>
      <c r="G29">
        <f t="shared" si="2"/>
        <v>9.7300868804490293</v>
      </c>
      <c r="V29">
        <v>17</v>
      </c>
      <c r="W29">
        <f t="shared" ca="1" si="3"/>
        <v>3.2143004898674374E-2</v>
      </c>
      <c r="X29">
        <f t="shared" si="4"/>
        <v>-5.925696852466554E-2</v>
      </c>
      <c r="Y29">
        <f t="shared" si="5"/>
        <v>5.925696852466554E-2</v>
      </c>
      <c r="AA29">
        <v>17</v>
      </c>
      <c r="AB29">
        <f t="shared" ca="1" si="6"/>
        <v>2.5889903618654894E-2</v>
      </c>
      <c r="AC29">
        <f t="shared" si="7"/>
        <v>-5.925696852466554E-2</v>
      </c>
      <c r="AD29">
        <f t="shared" si="8"/>
        <v>5.925696852466554E-2</v>
      </c>
    </row>
    <row r="30" spans="1:30" x14ac:dyDescent="0.25">
      <c r="A30" s="1">
        <v>42754</v>
      </c>
      <c r="B30">
        <v>895.21</v>
      </c>
      <c r="D30">
        <v>18</v>
      </c>
      <c r="E30">
        <f t="shared" si="0"/>
        <v>2.6581654300884217</v>
      </c>
      <c r="F30">
        <f t="shared" si="1"/>
        <v>2.6234500636526645</v>
      </c>
      <c r="G30">
        <f t="shared" si="2"/>
        <v>6.8824902364791694</v>
      </c>
      <c r="V30">
        <v>18</v>
      </c>
      <c r="W30">
        <f t="shared" ca="1" si="3"/>
        <v>5.3404453090704039E-2</v>
      </c>
      <c r="X30">
        <f t="shared" si="4"/>
        <v>-5.925696852466554E-2</v>
      </c>
      <c r="Y30">
        <f t="shared" si="5"/>
        <v>5.925696852466554E-2</v>
      </c>
      <c r="AA30">
        <v>18</v>
      </c>
      <c r="AB30">
        <f t="shared" ca="1" si="6"/>
        <v>-1.5224327139592557E-2</v>
      </c>
      <c r="AC30">
        <f t="shared" si="7"/>
        <v>-5.925696852466554E-2</v>
      </c>
      <c r="AD30">
        <f t="shared" si="8"/>
        <v>5.925696852466554E-2</v>
      </c>
    </row>
    <row r="31" spans="1:30" x14ac:dyDescent="0.25">
      <c r="A31" s="1">
        <v>42755</v>
      </c>
      <c r="B31">
        <v>892.91</v>
      </c>
      <c r="D31">
        <v>19</v>
      </c>
      <c r="E31">
        <f t="shared" si="0"/>
        <v>-0.25692295662471021</v>
      </c>
      <c r="F31">
        <f t="shared" si="1"/>
        <v>-0.25725357005551902</v>
      </c>
      <c r="G31">
        <f t="shared" si="2"/>
        <v>6.6179399306309838E-2</v>
      </c>
      <c r="V31">
        <v>19</v>
      </c>
      <c r="W31">
        <f t="shared" ca="1" si="3"/>
        <v>5.454899908178211E-2</v>
      </c>
      <c r="X31">
        <f t="shared" si="4"/>
        <v>-5.925696852466554E-2</v>
      </c>
      <c r="Y31">
        <f t="shared" si="5"/>
        <v>5.925696852466554E-2</v>
      </c>
      <c r="AA31">
        <v>19</v>
      </c>
      <c r="AB31">
        <f t="shared" ca="1" si="6"/>
        <v>4.972245469141031E-2</v>
      </c>
      <c r="AC31">
        <f t="shared" si="7"/>
        <v>-5.925696852466554E-2</v>
      </c>
      <c r="AD31">
        <f t="shared" si="8"/>
        <v>5.925696852466554E-2</v>
      </c>
    </row>
    <row r="32" spans="1:30" x14ac:dyDescent="0.25">
      <c r="A32" s="1">
        <v>42756</v>
      </c>
      <c r="B32">
        <v>919.84</v>
      </c>
      <c r="D32">
        <v>20</v>
      </c>
      <c r="E32">
        <f t="shared" si="0"/>
        <v>3.0159814538979366</v>
      </c>
      <c r="F32">
        <f t="shared" si="1"/>
        <v>2.9713949952097876</v>
      </c>
      <c r="G32">
        <f t="shared" si="2"/>
        <v>8.8291882175577729</v>
      </c>
      <c r="V32">
        <v>20</v>
      </c>
      <c r="W32">
        <f t="shared" ca="1" si="3"/>
        <v>4.1255073471890433E-2</v>
      </c>
      <c r="X32">
        <f t="shared" si="4"/>
        <v>-5.925696852466554E-2</v>
      </c>
      <c r="Y32">
        <f t="shared" si="5"/>
        <v>5.925696852466554E-2</v>
      </c>
      <c r="AA32">
        <v>20</v>
      </c>
      <c r="AB32">
        <f t="shared" ca="1" si="6"/>
        <v>9.318997173878725E-2</v>
      </c>
      <c r="AC32">
        <f t="shared" si="7"/>
        <v>-5.925696852466554E-2</v>
      </c>
      <c r="AD32">
        <f t="shared" si="8"/>
        <v>5.925696852466554E-2</v>
      </c>
    </row>
    <row r="33" spans="1:30" x14ac:dyDescent="0.25">
      <c r="A33" s="1">
        <v>42757</v>
      </c>
      <c r="B33">
        <v>918.84</v>
      </c>
      <c r="D33">
        <v>21</v>
      </c>
      <c r="E33">
        <f t="shared" si="0"/>
        <v>-0.10871455905374848</v>
      </c>
      <c r="F33">
        <f t="shared" si="1"/>
        <v>-0.10877369619483764</v>
      </c>
      <c r="G33">
        <f t="shared" si="2"/>
        <v>1.1831716983886836E-2</v>
      </c>
      <c r="V33">
        <v>21</v>
      </c>
      <c r="W33">
        <f t="shared" ca="1" si="3"/>
        <v>-3.3004918971718221E-2</v>
      </c>
      <c r="X33">
        <f t="shared" si="4"/>
        <v>-5.925696852466554E-2</v>
      </c>
      <c r="Y33">
        <f t="shared" si="5"/>
        <v>5.925696852466554E-2</v>
      </c>
      <c r="AA33">
        <v>21</v>
      </c>
      <c r="AB33">
        <f t="shared" ca="1" si="6"/>
        <v>0.10532610315052898</v>
      </c>
      <c r="AC33">
        <f t="shared" si="7"/>
        <v>-5.925696852466554E-2</v>
      </c>
      <c r="AD33">
        <f t="shared" si="8"/>
        <v>5.925696852466554E-2</v>
      </c>
    </row>
    <row r="34" spans="1:30" x14ac:dyDescent="0.25">
      <c r="A34" s="1">
        <v>42758</v>
      </c>
      <c r="B34">
        <v>921.46</v>
      </c>
      <c r="D34">
        <v>22</v>
      </c>
      <c r="E34">
        <f t="shared" si="0"/>
        <v>0.28514213573636371</v>
      </c>
      <c r="F34">
        <f t="shared" si="1"/>
        <v>0.28473637669216539</v>
      </c>
      <c r="G34">
        <f t="shared" si="2"/>
        <v>8.1074804211782703E-2</v>
      </c>
      <c r="V34">
        <v>22</v>
      </c>
      <c r="W34">
        <f t="shared" ca="1" si="3"/>
        <v>-1.9042662761145594E-4</v>
      </c>
      <c r="X34">
        <f t="shared" si="4"/>
        <v>-5.925696852466554E-2</v>
      </c>
      <c r="Y34">
        <f t="shared" si="5"/>
        <v>5.925696852466554E-2</v>
      </c>
      <c r="AA34">
        <v>22</v>
      </c>
      <c r="AB34">
        <f t="shared" ca="1" si="6"/>
        <v>8.0112859742890105E-3</v>
      </c>
      <c r="AC34">
        <f t="shared" si="7"/>
        <v>-5.925696852466554E-2</v>
      </c>
      <c r="AD34">
        <f t="shared" si="8"/>
        <v>5.925696852466554E-2</v>
      </c>
    </row>
    <row r="35" spans="1:30" x14ac:dyDescent="0.25">
      <c r="A35" s="1">
        <v>42759</v>
      </c>
      <c r="B35">
        <v>893.75</v>
      </c>
      <c r="D35">
        <v>23</v>
      </c>
      <c r="E35">
        <f t="shared" si="0"/>
        <v>-3.0071842510798121</v>
      </c>
      <c r="F35">
        <f t="shared" si="1"/>
        <v>-3.0533274671736663</v>
      </c>
      <c r="G35">
        <f t="shared" si="2"/>
        <v>9.3228086217971562</v>
      </c>
      <c r="V35">
        <v>23</v>
      </c>
      <c r="W35">
        <f t="shared" ca="1" si="3"/>
        <v>-1.1511364162215309E-2</v>
      </c>
      <c r="X35">
        <f t="shared" si="4"/>
        <v>-5.925696852466554E-2</v>
      </c>
      <c r="Y35">
        <f t="shared" si="5"/>
        <v>5.925696852466554E-2</v>
      </c>
      <c r="AA35">
        <v>23</v>
      </c>
      <c r="AB35">
        <f t="shared" ca="1" si="6"/>
        <v>5.419701207753834E-2</v>
      </c>
      <c r="AC35">
        <f t="shared" si="7"/>
        <v>-5.925696852466554E-2</v>
      </c>
      <c r="AD35">
        <f t="shared" si="8"/>
        <v>5.925696852466554E-2</v>
      </c>
    </row>
    <row r="36" spans="1:30" x14ac:dyDescent="0.25">
      <c r="A36" s="1">
        <v>42760</v>
      </c>
      <c r="B36">
        <v>894.41</v>
      </c>
      <c r="D36">
        <v>24</v>
      </c>
      <c r="E36">
        <f t="shared" si="0"/>
        <v>7.3846153846150286E-2</v>
      </c>
      <c r="F36">
        <f t="shared" si="1"/>
        <v>7.3818900989933753E-2</v>
      </c>
      <c r="G36">
        <f t="shared" si="2"/>
        <v>5.4492301433616422E-3</v>
      </c>
      <c r="V36">
        <v>24</v>
      </c>
      <c r="W36">
        <f t="shared" ca="1" si="3"/>
        <v>-6.6067772694699531E-2</v>
      </c>
      <c r="X36">
        <f t="shared" si="4"/>
        <v>-5.925696852466554E-2</v>
      </c>
      <c r="Y36">
        <f t="shared" si="5"/>
        <v>5.925696852466554E-2</v>
      </c>
      <c r="AA36">
        <v>24</v>
      </c>
      <c r="AB36">
        <f t="shared" ca="1" si="6"/>
        <v>7.9065085738339022E-2</v>
      </c>
      <c r="AC36">
        <f t="shared" si="7"/>
        <v>-5.925696852466554E-2</v>
      </c>
      <c r="AD36">
        <f t="shared" si="8"/>
        <v>5.925696852466554E-2</v>
      </c>
    </row>
    <row r="37" spans="1:30" x14ac:dyDescent="0.25">
      <c r="A37" s="1">
        <v>42761</v>
      </c>
      <c r="B37">
        <v>915.56</v>
      </c>
      <c r="D37">
        <v>25</v>
      </c>
      <c r="E37">
        <f t="shared" si="0"/>
        <v>2.3646873357855993</v>
      </c>
      <c r="F37">
        <f t="shared" si="1"/>
        <v>2.3371616906330992</v>
      </c>
      <c r="G37">
        <f t="shared" si="2"/>
        <v>5.4623247681629667</v>
      </c>
      <c r="V37">
        <v>25</v>
      </c>
      <c r="W37">
        <f t="shared" ca="1" si="3"/>
        <v>5.7645193939932858E-2</v>
      </c>
      <c r="X37">
        <f t="shared" si="4"/>
        <v>-5.925696852466554E-2</v>
      </c>
      <c r="Y37">
        <f t="shared" si="5"/>
        <v>5.925696852466554E-2</v>
      </c>
      <c r="AA37">
        <v>25</v>
      </c>
      <c r="AB37">
        <f t="shared" ca="1" si="6"/>
        <v>7.2824068086785085E-2</v>
      </c>
      <c r="AC37">
        <f t="shared" si="7"/>
        <v>-5.925696852466554E-2</v>
      </c>
      <c r="AD37">
        <f t="shared" si="8"/>
        <v>5.925696852466554E-2</v>
      </c>
    </row>
    <row r="38" spans="1:30" x14ac:dyDescent="0.25">
      <c r="A38" s="1">
        <v>42762</v>
      </c>
      <c r="B38">
        <v>918.01</v>
      </c>
      <c r="D38">
        <v>26</v>
      </c>
      <c r="E38">
        <f t="shared" si="0"/>
        <v>0.26759578836996434</v>
      </c>
      <c r="F38">
        <f t="shared" si="1"/>
        <v>0.26723838828993057</v>
      </c>
      <c r="G38">
        <f t="shared" si="2"/>
        <v>7.1416356175799708E-2</v>
      </c>
      <c r="V38">
        <v>26</v>
      </c>
      <c r="W38">
        <f t="shared" ca="1" si="3"/>
        <v>-4.3659591245547899E-2</v>
      </c>
      <c r="X38">
        <f t="shared" si="4"/>
        <v>-5.925696852466554E-2</v>
      </c>
      <c r="Y38">
        <f t="shared" si="5"/>
        <v>5.925696852466554E-2</v>
      </c>
      <c r="AA38">
        <v>26</v>
      </c>
      <c r="AB38">
        <f t="shared" ca="1" si="6"/>
        <v>1.2550157499565966E-2</v>
      </c>
      <c r="AC38">
        <f t="shared" si="7"/>
        <v>-5.925696852466554E-2</v>
      </c>
      <c r="AD38">
        <f t="shared" si="8"/>
        <v>5.925696852466554E-2</v>
      </c>
    </row>
    <row r="39" spans="1:30" x14ac:dyDescent="0.25">
      <c r="A39" s="1">
        <v>42763</v>
      </c>
      <c r="B39">
        <v>918.51</v>
      </c>
      <c r="D39">
        <v>27</v>
      </c>
      <c r="E39">
        <f t="shared" si="0"/>
        <v>5.4465637629219729E-2</v>
      </c>
      <c r="F39">
        <f t="shared" si="1"/>
        <v>5.4450810484373981E-2</v>
      </c>
      <c r="G39">
        <f t="shared" si="2"/>
        <v>2.9648907624052114E-3</v>
      </c>
      <c r="V39">
        <v>27</v>
      </c>
      <c r="W39">
        <f t="shared" ca="1" si="3"/>
        <v>1.8083398596145304E-2</v>
      </c>
      <c r="X39">
        <f t="shared" si="4"/>
        <v>-5.925696852466554E-2</v>
      </c>
      <c r="Y39">
        <f t="shared" si="5"/>
        <v>5.925696852466554E-2</v>
      </c>
      <c r="AA39">
        <v>27</v>
      </c>
      <c r="AB39">
        <f t="shared" ca="1" si="6"/>
        <v>3.4580629439400566E-2</v>
      </c>
      <c r="AC39">
        <f t="shared" si="7"/>
        <v>-5.925696852466554E-2</v>
      </c>
      <c r="AD39">
        <f t="shared" si="8"/>
        <v>5.925696852466554E-2</v>
      </c>
    </row>
    <row r="40" spans="1:30" x14ac:dyDescent="0.25">
      <c r="A40" s="1">
        <v>42764</v>
      </c>
      <c r="B40">
        <v>914.55</v>
      </c>
      <c r="D40">
        <v>28</v>
      </c>
      <c r="E40">
        <f t="shared" si="0"/>
        <v>-0.43113303066924002</v>
      </c>
      <c r="F40">
        <f t="shared" si="1"/>
        <v>-0.43206508902557184</v>
      </c>
      <c r="G40">
        <f t="shared" si="2"/>
        <v>0.18668024115467532</v>
      </c>
      <c r="V40">
        <v>28</v>
      </c>
      <c r="W40">
        <f t="shared" ca="1" si="3"/>
        <v>-2.5088359108554652E-2</v>
      </c>
      <c r="X40">
        <f t="shared" si="4"/>
        <v>-5.925696852466554E-2</v>
      </c>
      <c r="Y40">
        <f t="shared" si="5"/>
        <v>5.925696852466554E-2</v>
      </c>
      <c r="AA40">
        <v>28</v>
      </c>
      <c r="AB40">
        <f t="shared" ca="1" si="6"/>
        <v>2.5016442427627614E-2</v>
      </c>
      <c r="AC40">
        <f t="shared" si="7"/>
        <v>-5.925696852466554E-2</v>
      </c>
      <c r="AD40">
        <f t="shared" si="8"/>
        <v>5.925696852466554E-2</v>
      </c>
    </row>
    <row r="41" spans="1:30" x14ac:dyDescent="0.25">
      <c r="A41" s="1">
        <v>42765</v>
      </c>
      <c r="B41">
        <v>920.73</v>
      </c>
      <c r="D41">
        <v>29</v>
      </c>
      <c r="E41">
        <f t="shared" si="0"/>
        <v>0.67574216827948874</v>
      </c>
      <c r="F41">
        <f t="shared" si="1"/>
        <v>0.67346926445731614</v>
      </c>
      <c r="G41">
        <f t="shared" si="2"/>
        <v>0.45356085016867842</v>
      </c>
      <c r="V41">
        <v>29</v>
      </c>
      <c r="W41">
        <f t="shared" ca="1" si="3"/>
        <v>-4.7388153763701417E-2</v>
      </c>
      <c r="X41">
        <f t="shared" si="4"/>
        <v>-5.925696852466554E-2</v>
      </c>
      <c r="Y41">
        <f t="shared" si="5"/>
        <v>5.925696852466554E-2</v>
      </c>
      <c r="AA41">
        <v>29</v>
      </c>
      <c r="AB41">
        <f t="shared" ca="1" si="6"/>
        <v>6.4183229712262257E-2</v>
      </c>
      <c r="AC41">
        <f t="shared" si="7"/>
        <v>-5.925696852466554E-2</v>
      </c>
      <c r="AD41">
        <f t="shared" si="8"/>
        <v>5.925696852466554E-2</v>
      </c>
    </row>
    <row r="42" spans="1:30" x14ac:dyDescent="0.25">
      <c r="A42" s="1">
        <v>42766</v>
      </c>
      <c r="B42">
        <v>965.49</v>
      </c>
      <c r="D42">
        <v>30</v>
      </c>
      <c r="E42">
        <f t="shared" si="0"/>
        <v>4.8613600078198811</v>
      </c>
      <c r="F42">
        <f t="shared" si="1"/>
        <v>4.7468910820614134</v>
      </c>
      <c r="G42">
        <f t="shared" si="2"/>
        <v>22.532974944954177</v>
      </c>
      <c r="V42">
        <v>30</v>
      </c>
      <c r="W42">
        <f t="shared" ca="1" si="3"/>
        <v>1.4066925374416734E-3</v>
      </c>
      <c r="X42">
        <f t="shared" si="4"/>
        <v>-5.925696852466554E-2</v>
      </c>
      <c r="Y42">
        <f t="shared" si="5"/>
        <v>5.925696852466554E-2</v>
      </c>
      <c r="AA42">
        <v>30</v>
      </c>
      <c r="AB42">
        <f t="shared" ca="1" si="6"/>
        <v>3.5524117258570964E-2</v>
      </c>
      <c r="AC42">
        <f t="shared" si="7"/>
        <v>-5.925696852466554E-2</v>
      </c>
      <c r="AD42">
        <f t="shared" si="8"/>
        <v>5.925696852466554E-2</v>
      </c>
    </row>
    <row r="43" spans="1:30" x14ac:dyDescent="0.25">
      <c r="A43" s="1">
        <v>42767</v>
      </c>
      <c r="B43">
        <v>982.43</v>
      </c>
      <c r="D43">
        <v>31</v>
      </c>
      <c r="E43">
        <f t="shared" si="0"/>
        <v>1.7545495033609815</v>
      </c>
      <c r="F43">
        <f t="shared" si="1"/>
        <v>1.7393349898780397</v>
      </c>
      <c r="G43">
        <f t="shared" si="2"/>
        <v>3.0252862070140405</v>
      </c>
    </row>
    <row r="44" spans="1:30" x14ac:dyDescent="0.25">
      <c r="A44" s="1">
        <v>42768</v>
      </c>
      <c r="B44">
        <v>1003.97</v>
      </c>
      <c r="D44">
        <v>32</v>
      </c>
      <c r="E44">
        <f t="shared" si="0"/>
        <v>2.1925226224769276</v>
      </c>
      <c r="F44">
        <f t="shared" si="1"/>
        <v>2.1688324941253927</v>
      </c>
      <c r="G44">
        <f t="shared" si="2"/>
        <v>4.7038343875741715</v>
      </c>
    </row>
    <row r="45" spans="1:30" x14ac:dyDescent="0.25">
      <c r="A45" s="1">
        <v>42769</v>
      </c>
      <c r="B45">
        <v>1013.02</v>
      </c>
      <c r="D45">
        <v>33</v>
      </c>
      <c r="E45">
        <f t="shared" si="0"/>
        <v>0.90142135721186434</v>
      </c>
      <c r="F45">
        <f t="shared" si="1"/>
        <v>0.89738280632537337</v>
      </c>
      <c r="G45">
        <f t="shared" si="2"/>
        <v>0.80529590108840254</v>
      </c>
    </row>
    <row r="46" spans="1:30" x14ac:dyDescent="0.25">
      <c r="A46" s="1">
        <v>42770</v>
      </c>
      <c r="B46">
        <v>1031.8499999999999</v>
      </c>
      <c r="D46">
        <v>34</v>
      </c>
      <c r="E46">
        <f t="shared" si="0"/>
        <v>1.8587984442557826</v>
      </c>
      <c r="F46">
        <f t="shared" si="1"/>
        <v>1.8417339249722595</v>
      </c>
      <c r="G46">
        <f t="shared" si="2"/>
        <v>3.3919838503937245</v>
      </c>
    </row>
    <row r="47" spans="1:30" x14ac:dyDescent="0.25">
      <c r="A47" s="1">
        <v>42771</v>
      </c>
      <c r="B47">
        <v>1016.11</v>
      </c>
      <c r="D47">
        <v>35</v>
      </c>
      <c r="E47">
        <f t="shared" si="0"/>
        <v>-1.525415515821088</v>
      </c>
      <c r="F47">
        <f t="shared" si="1"/>
        <v>-1.537169664569626</v>
      </c>
      <c r="G47">
        <f t="shared" si="2"/>
        <v>2.3628905776730966</v>
      </c>
    </row>
    <row r="48" spans="1:30" x14ac:dyDescent="0.25">
      <c r="A48" s="1">
        <v>42772</v>
      </c>
      <c r="B48">
        <v>1024.67</v>
      </c>
      <c r="D48">
        <v>36</v>
      </c>
      <c r="E48">
        <f t="shared" si="0"/>
        <v>0.84242847723180159</v>
      </c>
      <c r="F48">
        <f t="shared" si="1"/>
        <v>0.83889985211396711</v>
      </c>
      <c r="G48">
        <f t="shared" si="2"/>
        <v>0.70375296187683589</v>
      </c>
    </row>
    <row r="49" spans="1:7" x14ac:dyDescent="0.25">
      <c r="A49" s="1">
        <v>42773</v>
      </c>
      <c r="B49">
        <v>1049.56</v>
      </c>
      <c r="D49">
        <v>37</v>
      </c>
      <c r="E49">
        <f t="shared" si="0"/>
        <v>2.4290747264972987</v>
      </c>
      <c r="F49">
        <f t="shared" si="1"/>
        <v>2.4000419191955547</v>
      </c>
      <c r="G49">
        <f t="shared" si="2"/>
        <v>5.7602012138958809</v>
      </c>
    </row>
    <row r="50" spans="1:7" x14ac:dyDescent="0.25">
      <c r="A50" s="1">
        <v>42774</v>
      </c>
      <c r="B50">
        <v>1055.49</v>
      </c>
      <c r="D50">
        <v>38</v>
      </c>
      <c r="E50">
        <f t="shared" si="0"/>
        <v>0.56499866610770832</v>
      </c>
      <c r="F50">
        <f t="shared" si="1"/>
        <v>0.56340853531114432</v>
      </c>
      <c r="G50">
        <f t="shared" si="2"/>
        <v>0.31742917766144896</v>
      </c>
    </row>
    <row r="51" spans="1:7" x14ac:dyDescent="0.25">
      <c r="A51" s="1">
        <v>42775</v>
      </c>
      <c r="B51">
        <v>978.96</v>
      </c>
      <c r="D51">
        <v>39</v>
      </c>
      <c r="E51">
        <f t="shared" si="0"/>
        <v>-7.2506608305147342</v>
      </c>
      <c r="F51">
        <f t="shared" si="1"/>
        <v>-7.5269609383230467</v>
      </c>
      <c r="G51">
        <f t="shared" si="2"/>
        <v>56.655140967040957</v>
      </c>
    </row>
    <row r="52" spans="1:7" x14ac:dyDescent="0.25">
      <c r="A52" s="1">
        <v>42776</v>
      </c>
      <c r="B52">
        <v>997.61</v>
      </c>
      <c r="D52">
        <v>40</v>
      </c>
      <c r="E52">
        <f t="shared" si="0"/>
        <v>1.9050829451662965</v>
      </c>
      <c r="F52">
        <f t="shared" si="1"/>
        <v>1.8871634695911965</v>
      </c>
      <c r="G52">
        <f t="shared" si="2"/>
        <v>3.5613859609594831</v>
      </c>
    </row>
    <row r="53" spans="1:7" x14ac:dyDescent="0.25">
      <c r="A53" s="1">
        <v>42777</v>
      </c>
      <c r="B53">
        <v>1008.32</v>
      </c>
      <c r="D53">
        <v>41</v>
      </c>
      <c r="E53">
        <f t="shared" si="0"/>
        <v>1.0735658223153373</v>
      </c>
      <c r="F53">
        <f t="shared" si="1"/>
        <v>1.0678440195585188</v>
      </c>
      <c r="G53">
        <f t="shared" si="2"/>
        <v>1.1402908501068942</v>
      </c>
    </row>
    <row r="54" spans="1:7" x14ac:dyDescent="0.25">
      <c r="A54" s="1">
        <v>42778</v>
      </c>
      <c r="B54">
        <v>996.52</v>
      </c>
      <c r="D54">
        <v>42</v>
      </c>
      <c r="E54">
        <f t="shared" si="0"/>
        <v>-1.1702634084417711</v>
      </c>
      <c r="F54">
        <f t="shared" si="1"/>
        <v>-1.177164887160465</v>
      </c>
      <c r="G54">
        <f t="shared" si="2"/>
        <v>1.3857171715635102</v>
      </c>
    </row>
    <row r="55" spans="1:7" x14ac:dyDescent="0.25">
      <c r="A55" s="1">
        <v>42779</v>
      </c>
      <c r="B55">
        <v>995.36</v>
      </c>
      <c r="D55">
        <v>43</v>
      </c>
      <c r="E55">
        <f t="shared" si="0"/>
        <v>-0.11640508971219526</v>
      </c>
      <c r="F55">
        <f t="shared" si="1"/>
        <v>-0.11647289305955048</v>
      </c>
      <c r="G55">
        <f t="shared" si="2"/>
        <v>1.3565934817661484E-2</v>
      </c>
    </row>
    <row r="56" spans="1:7" x14ac:dyDescent="0.25">
      <c r="A56" s="1">
        <v>42780</v>
      </c>
      <c r="B56">
        <v>1008.34</v>
      </c>
      <c r="D56">
        <v>44</v>
      </c>
      <c r="E56">
        <f t="shared" si="0"/>
        <v>1.3040507956920127</v>
      </c>
      <c r="F56">
        <f t="shared" si="1"/>
        <v>1.2956212578514013</v>
      </c>
      <c r="G56">
        <f t="shared" si="2"/>
        <v>1.6786344437964471</v>
      </c>
    </row>
    <row r="57" spans="1:7" x14ac:dyDescent="0.25">
      <c r="A57" s="1">
        <v>42781</v>
      </c>
      <c r="B57">
        <v>1008.19</v>
      </c>
      <c r="D57">
        <v>45</v>
      </c>
      <c r="E57">
        <f t="shared" si="0"/>
        <v>-1.4875934704561682E-2</v>
      </c>
      <c r="F57">
        <f t="shared" si="1"/>
        <v>-1.4877041281471749E-2</v>
      </c>
      <c r="G57">
        <f t="shared" si="2"/>
        <v>2.2132635729061459E-4</v>
      </c>
    </row>
    <row r="58" spans="1:7" x14ac:dyDescent="0.25">
      <c r="A58" s="1">
        <v>42782</v>
      </c>
      <c r="B58">
        <v>1031.93</v>
      </c>
      <c r="D58">
        <v>46</v>
      </c>
      <c r="E58">
        <f t="shared" si="0"/>
        <v>2.3547148850911048</v>
      </c>
      <c r="F58">
        <f t="shared" si="1"/>
        <v>2.3274191351213123</v>
      </c>
      <c r="G58">
        <f t="shared" si="2"/>
        <v>5.4168798305288375</v>
      </c>
    </row>
    <row r="59" spans="1:7" x14ac:dyDescent="0.25">
      <c r="A59" s="1">
        <v>42783</v>
      </c>
      <c r="B59">
        <v>1049.4100000000001</v>
      </c>
      <c r="D59">
        <v>47</v>
      </c>
      <c r="E59">
        <f t="shared" si="0"/>
        <v>1.6939133468355427</v>
      </c>
      <c r="F59">
        <f t="shared" si="1"/>
        <v>1.6797266178398673</v>
      </c>
      <c r="G59">
        <f t="shared" si="2"/>
        <v>2.8214815106797597</v>
      </c>
    </row>
    <row r="60" spans="1:7" x14ac:dyDescent="0.25">
      <c r="A60" s="1">
        <v>42784</v>
      </c>
      <c r="B60">
        <v>1052.28</v>
      </c>
      <c r="D60">
        <v>48</v>
      </c>
      <c r="E60">
        <f t="shared" si="0"/>
        <v>0.27348700698486678</v>
      </c>
      <c r="F60">
        <f t="shared" si="1"/>
        <v>0.27311371172438276</v>
      </c>
      <c r="G60">
        <f t="shared" si="2"/>
        <v>7.4591099531869251E-2</v>
      </c>
    </row>
    <row r="61" spans="1:7" x14ac:dyDescent="0.25">
      <c r="A61" s="1">
        <v>42785</v>
      </c>
      <c r="B61">
        <v>1048.8900000000001</v>
      </c>
      <c r="D61">
        <v>49</v>
      </c>
      <c r="E61">
        <f t="shared" si="0"/>
        <v>-0.32215760063860122</v>
      </c>
      <c r="F61">
        <f t="shared" si="1"/>
        <v>-0.32267764544646943</v>
      </c>
      <c r="G61">
        <f t="shared" si="2"/>
        <v>0.10412086287087743</v>
      </c>
    </row>
    <row r="62" spans="1:7" x14ac:dyDescent="0.25">
      <c r="A62" s="1">
        <v>42786</v>
      </c>
      <c r="B62">
        <v>1077.56</v>
      </c>
      <c r="D62">
        <v>50</v>
      </c>
      <c r="E62">
        <f t="shared" si="0"/>
        <v>2.7333657485532177</v>
      </c>
      <c r="F62">
        <f t="shared" si="1"/>
        <v>2.6966763757537482</v>
      </c>
      <c r="G62">
        <f t="shared" si="2"/>
        <v>7.2720634755483706</v>
      </c>
    </row>
    <row r="63" spans="1:7" x14ac:dyDescent="0.25">
      <c r="A63" s="1">
        <v>42787</v>
      </c>
      <c r="B63">
        <v>1119.03</v>
      </c>
      <c r="D63">
        <v>51</v>
      </c>
      <c r="E63">
        <f t="shared" si="0"/>
        <v>3.8485095957533715</v>
      </c>
      <c r="F63">
        <f t="shared" si="1"/>
        <v>3.7763012721690052</v>
      </c>
      <c r="G63">
        <f t="shared" si="2"/>
        <v>14.260451298185247</v>
      </c>
    </row>
    <row r="64" spans="1:7" x14ac:dyDescent="0.25">
      <c r="A64" s="1">
        <v>42788</v>
      </c>
      <c r="B64">
        <v>1120.46</v>
      </c>
      <c r="D64">
        <v>52</v>
      </c>
      <c r="E64">
        <f t="shared" si="0"/>
        <v>0.12778924604345404</v>
      </c>
      <c r="F64">
        <f t="shared" si="1"/>
        <v>0.1277076650801777</v>
      </c>
      <c r="G64">
        <f t="shared" si="2"/>
        <v>1.6309247720230839E-2</v>
      </c>
    </row>
    <row r="65" spans="1:7" x14ac:dyDescent="0.25">
      <c r="A65" s="1">
        <v>42789</v>
      </c>
      <c r="B65">
        <v>1171.9100000000001</v>
      </c>
      <c r="D65">
        <v>53</v>
      </c>
      <c r="E65">
        <f t="shared" si="0"/>
        <v>4.5918640558342148</v>
      </c>
      <c r="F65">
        <f t="shared" si="1"/>
        <v>4.4895581124613138</v>
      </c>
      <c r="G65">
        <f t="shared" si="2"/>
        <v>20.156132045167194</v>
      </c>
    </row>
    <row r="66" spans="1:7" x14ac:dyDescent="0.25">
      <c r="A66" s="1">
        <v>42790</v>
      </c>
      <c r="B66">
        <v>1176.49</v>
      </c>
      <c r="D66">
        <v>54</v>
      </c>
      <c r="E66">
        <f t="shared" si="0"/>
        <v>0.3908149943254966</v>
      </c>
      <c r="F66">
        <f t="shared" si="1"/>
        <v>0.39005329643460862</v>
      </c>
      <c r="G66">
        <f t="shared" si="2"/>
        <v>0.15214157405950465</v>
      </c>
    </row>
    <row r="67" spans="1:7" x14ac:dyDescent="0.25">
      <c r="A67" s="1">
        <v>42791</v>
      </c>
      <c r="B67">
        <v>1149.05</v>
      </c>
      <c r="D67">
        <v>55</v>
      </c>
      <c r="E67">
        <f t="shared" si="0"/>
        <v>-2.33236151603499</v>
      </c>
      <c r="F67">
        <f t="shared" si="1"/>
        <v>-2.359991534087349</v>
      </c>
      <c r="G67">
        <f t="shared" si="2"/>
        <v>5.5695600409639585</v>
      </c>
    </row>
    <row r="68" spans="1:7" x14ac:dyDescent="0.25">
      <c r="A68" s="1">
        <v>42792</v>
      </c>
      <c r="B68">
        <v>1171.58</v>
      </c>
      <c r="D68">
        <v>56</v>
      </c>
      <c r="E68">
        <f t="shared" si="0"/>
        <v>1.960750184935379</v>
      </c>
      <c r="F68">
        <f t="shared" si="1"/>
        <v>1.9417751132373311</v>
      </c>
      <c r="G68">
        <f t="shared" si="2"/>
        <v>3.7704905903878498</v>
      </c>
    </row>
    <row r="69" spans="1:7" x14ac:dyDescent="0.25">
      <c r="A69" s="1">
        <v>42793</v>
      </c>
      <c r="B69">
        <v>1188.83</v>
      </c>
      <c r="D69">
        <v>57</v>
      </c>
      <c r="E69">
        <f t="shared" si="0"/>
        <v>1.4723706447703102</v>
      </c>
      <c r="F69">
        <f t="shared" si="1"/>
        <v>1.46163650414242</v>
      </c>
      <c r="G69">
        <f t="shared" si="2"/>
        <v>2.1363812702416745</v>
      </c>
    </row>
    <row r="70" spans="1:7" x14ac:dyDescent="0.25">
      <c r="A70" s="1">
        <v>42794</v>
      </c>
      <c r="B70">
        <v>1189.27</v>
      </c>
      <c r="D70">
        <v>58</v>
      </c>
      <c r="E70">
        <f t="shared" si="0"/>
        <v>3.7011179058406549E-2</v>
      </c>
      <c r="F70">
        <f t="shared" si="1"/>
        <v>3.7004331611029222E-2</v>
      </c>
      <c r="G70">
        <f t="shared" si="2"/>
        <v>1.3693205579790165E-3</v>
      </c>
    </row>
    <row r="71" spans="1:7" x14ac:dyDescent="0.25">
      <c r="A71" s="1">
        <v>42795</v>
      </c>
      <c r="B71">
        <v>1222.6600000000001</v>
      </c>
      <c r="D71">
        <v>59</v>
      </c>
      <c r="E71">
        <f t="shared" si="0"/>
        <v>2.8076046650466338</v>
      </c>
      <c r="F71">
        <f t="shared" si="1"/>
        <v>2.7689139637853359</v>
      </c>
      <c r="G71">
        <f t="shared" si="2"/>
        <v>7.6668845388454203</v>
      </c>
    </row>
    <row r="72" spans="1:7" x14ac:dyDescent="0.25">
      <c r="A72" s="1">
        <v>42796</v>
      </c>
      <c r="B72">
        <v>1255.47</v>
      </c>
      <c r="D72">
        <v>60</v>
      </c>
      <c r="E72">
        <f t="shared" si="0"/>
        <v>2.6834933669212981</v>
      </c>
      <c r="F72">
        <f t="shared" si="1"/>
        <v>2.6481191318872406</v>
      </c>
      <c r="G72">
        <f t="shared" si="2"/>
        <v>7.0125349366672323</v>
      </c>
    </row>
    <row r="73" spans="1:7" x14ac:dyDescent="0.25">
      <c r="A73" s="1">
        <v>42797</v>
      </c>
      <c r="B73">
        <v>1283.3</v>
      </c>
      <c r="D73">
        <v>61</v>
      </c>
      <c r="E73">
        <f t="shared" si="0"/>
        <v>2.2166997220164499</v>
      </c>
      <c r="F73">
        <f t="shared" si="1"/>
        <v>2.1924880800866968</v>
      </c>
      <c r="G73">
        <f t="shared" si="2"/>
        <v>4.80700398132225</v>
      </c>
    </row>
    <row r="74" spans="1:7" x14ac:dyDescent="0.25">
      <c r="A74" s="1">
        <v>42798</v>
      </c>
      <c r="B74">
        <v>1264.32</v>
      </c>
      <c r="D74">
        <v>62</v>
      </c>
      <c r="E74">
        <f t="shared" si="0"/>
        <v>-1.4789994545312879</v>
      </c>
      <c r="F74">
        <f t="shared" si="1"/>
        <v>-1.4900457027389493</v>
      </c>
      <c r="G74">
        <f t="shared" si="2"/>
        <v>2.2202361962508093</v>
      </c>
    </row>
    <row r="75" spans="1:7" x14ac:dyDescent="0.25">
      <c r="A75" s="1">
        <v>42799</v>
      </c>
      <c r="B75">
        <v>1271.22</v>
      </c>
      <c r="D75">
        <v>63</v>
      </c>
      <c r="E75">
        <f t="shared" si="0"/>
        <v>0.54574791192103989</v>
      </c>
      <c r="F75">
        <f t="shared" si="1"/>
        <v>0.54426410412282877</v>
      </c>
      <c r="G75">
        <f t="shared" si="2"/>
        <v>0.29622341503662541</v>
      </c>
    </row>
    <row r="76" spans="1:7" x14ac:dyDescent="0.25">
      <c r="A76" s="1">
        <v>42800</v>
      </c>
      <c r="B76">
        <v>1277.01</v>
      </c>
      <c r="D76">
        <v>64</v>
      </c>
      <c r="E76">
        <f t="shared" si="0"/>
        <v>0.45546797564544012</v>
      </c>
      <c r="F76">
        <f t="shared" si="1"/>
        <v>0.45443385911871559</v>
      </c>
      <c r="G76">
        <f t="shared" si="2"/>
        <v>0.20651013231352866</v>
      </c>
    </row>
    <row r="77" spans="1:7" x14ac:dyDescent="0.25">
      <c r="A77" s="1">
        <v>42801</v>
      </c>
      <c r="B77">
        <v>1232.69</v>
      </c>
      <c r="D77">
        <v>65</v>
      </c>
      <c r="E77">
        <f t="shared" si="0"/>
        <v>-3.4706071213224594</v>
      </c>
      <c r="F77">
        <f t="shared" si="1"/>
        <v>-3.5322634604742538</v>
      </c>
      <c r="G77">
        <f t="shared" si="2"/>
        <v>12.47688515420155</v>
      </c>
    </row>
    <row r="78" spans="1:7" x14ac:dyDescent="0.25">
      <c r="A78" s="1">
        <v>42802</v>
      </c>
      <c r="B78">
        <v>1146.97</v>
      </c>
      <c r="D78">
        <v>66</v>
      </c>
      <c r="E78">
        <f t="shared" ref="E78:E141" si="9">100*(B78-B77)/B77</f>
        <v>-6.9538975735992041</v>
      </c>
      <c r="F78">
        <f t="shared" ref="F78:F141" si="10">100*LN(B78/B77)</f>
        <v>-7.2075090650826397</v>
      </c>
      <c r="G78">
        <f t="shared" ref="G78:G141" si="11">F78^2</f>
        <v>51.948186923248429</v>
      </c>
    </row>
    <row r="79" spans="1:7" x14ac:dyDescent="0.25">
      <c r="A79" s="1">
        <v>42803</v>
      </c>
      <c r="B79">
        <v>1191.33</v>
      </c>
      <c r="D79">
        <v>67</v>
      </c>
      <c r="E79">
        <f t="shared" si="9"/>
        <v>3.8675815409295708</v>
      </c>
      <c r="F79">
        <f t="shared" si="10"/>
        <v>3.7946647462026375</v>
      </c>
      <c r="G79">
        <f t="shared" si="11"/>
        <v>14.399480536073128</v>
      </c>
    </row>
    <row r="80" spans="1:7" x14ac:dyDescent="0.25">
      <c r="A80" s="1">
        <v>42804</v>
      </c>
      <c r="B80">
        <v>1112.3900000000001</v>
      </c>
      <c r="D80">
        <v>68</v>
      </c>
      <c r="E80">
        <f t="shared" si="9"/>
        <v>-6.6262076838491293</v>
      </c>
      <c r="F80">
        <f t="shared" si="10"/>
        <v>-6.8559476314591681</v>
      </c>
      <c r="G80">
        <f t="shared" si="11"/>
        <v>47.004017925310578</v>
      </c>
    </row>
    <row r="81" spans="1:7" x14ac:dyDescent="0.25">
      <c r="A81" s="1">
        <v>42805</v>
      </c>
      <c r="B81">
        <v>1179.22</v>
      </c>
      <c r="D81">
        <v>69</v>
      </c>
      <c r="E81">
        <f t="shared" si="9"/>
        <v>6.0077850394196206</v>
      </c>
      <c r="F81">
        <f t="shared" si="10"/>
        <v>5.8342349195223822</v>
      </c>
      <c r="G81">
        <f t="shared" si="11"/>
        <v>34.03829709617434</v>
      </c>
    </row>
    <row r="82" spans="1:7" x14ac:dyDescent="0.25">
      <c r="A82" s="1">
        <v>42806</v>
      </c>
      <c r="B82">
        <v>1225.1099999999999</v>
      </c>
      <c r="D82">
        <v>70</v>
      </c>
      <c r="E82">
        <f t="shared" si="9"/>
        <v>3.8915554349485144</v>
      </c>
      <c r="F82">
        <f t="shared" si="10"/>
        <v>3.8177432923251606</v>
      </c>
      <c r="G82">
        <f t="shared" si="11"/>
        <v>14.575163846093757</v>
      </c>
    </row>
    <row r="83" spans="1:7" x14ac:dyDescent="0.25">
      <c r="A83" s="1">
        <v>42807</v>
      </c>
      <c r="B83">
        <v>1238.19</v>
      </c>
      <c r="D83">
        <v>71</v>
      </c>
      <c r="E83">
        <f t="shared" si="9"/>
        <v>1.0676592305997139</v>
      </c>
      <c r="F83">
        <f t="shared" si="10"/>
        <v>1.0619999947033434</v>
      </c>
      <c r="G83">
        <f t="shared" si="11"/>
        <v>1.1278439887499014</v>
      </c>
    </row>
    <row r="84" spans="1:7" x14ac:dyDescent="0.25">
      <c r="A84" s="1">
        <v>42808</v>
      </c>
      <c r="B84">
        <v>1243.1400000000001</v>
      </c>
      <c r="D84">
        <v>72</v>
      </c>
      <c r="E84">
        <f t="shared" si="9"/>
        <v>0.3997770939839641</v>
      </c>
      <c r="F84">
        <f t="shared" si="10"/>
        <v>0.39898010876301726</v>
      </c>
      <c r="G84">
        <f t="shared" si="11"/>
        <v>0.15918512718854907</v>
      </c>
    </row>
    <row r="85" spans="1:7" x14ac:dyDescent="0.25">
      <c r="A85" s="1">
        <v>42809</v>
      </c>
      <c r="B85">
        <v>1253.43</v>
      </c>
      <c r="D85">
        <v>73</v>
      </c>
      <c r="E85">
        <f t="shared" si="9"/>
        <v>0.82774265167237504</v>
      </c>
      <c r="F85">
        <f t="shared" si="10"/>
        <v>0.8243356500773803</v>
      </c>
      <c r="G85">
        <f t="shared" si="11"/>
        <v>0.67952926398849722</v>
      </c>
    </row>
    <row r="86" spans="1:7" x14ac:dyDescent="0.25">
      <c r="A86" s="1">
        <v>42810</v>
      </c>
      <c r="B86">
        <v>1172.8800000000001</v>
      </c>
      <c r="D86">
        <v>74</v>
      </c>
      <c r="E86">
        <f t="shared" si="9"/>
        <v>-6.4263660515545302</v>
      </c>
      <c r="F86">
        <f t="shared" si="10"/>
        <v>-6.6421530771210877</v>
      </c>
      <c r="G86">
        <f t="shared" si="11"/>
        <v>44.118197499909137</v>
      </c>
    </row>
    <row r="87" spans="1:7" x14ac:dyDescent="0.25">
      <c r="A87" s="1">
        <v>42811</v>
      </c>
      <c r="B87">
        <v>1071.71</v>
      </c>
      <c r="D87">
        <v>75</v>
      </c>
      <c r="E87">
        <f t="shared" si="9"/>
        <v>-8.6257758679489864</v>
      </c>
      <c r="F87">
        <f t="shared" si="10"/>
        <v>-9.020675898510321</v>
      </c>
      <c r="G87">
        <f t="shared" si="11"/>
        <v>81.372593665964985</v>
      </c>
    </row>
    <row r="88" spans="1:7" x14ac:dyDescent="0.25">
      <c r="A88" s="1">
        <v>42812</v>
      </c>
      <c r="B88">
        <v>971.38</v>
      </c>
      <c r="D88">
        <v>76</v>
      </c>
      <c r="E88">
        <f t="shared" si="9"/>
        <v>-9.3616743335417265</v>
      </c>
      <c r="F88">
        <f t="shared" si="10"/>
        <v>-9.8293041786062805</v>
      </c>
      <c r="G88">
        <f t="shared" si="11"/>
        <v>96.615220635566885</v>
      </c>
    </row>
    <row r="89" spans="1:7" x14ac:dyDescent="0.25">
      <c r="A89" s="1">
        <v>42813</v>
      </c>
      <c r="B89">
        <v>1022.6</v>
      </c>
      <c r="D89">
        <v>77</v>
      </c>
      <c r="E89">
        <f t="shared" si="9"/>
        <v>5.2729107043587504</v>
      </c>
      <c r="F89">
        <f t="shared" si="10"/>
        <v>5.1385941787055867</v>
      </c>
      <c r="G89">
        <f t="shared" si="11"/>
        <v>26.405150133426943</v>
      </c>
    </row>
    <row r="90" spans="1:7" x14ac:dyDescent="0.25">
      <c r="A90" s="1">
        <v>42814</v>
      </c>
      <c r="B90">
        <v>1047.51</v>
      </c>
      <c r="D90">
        <v>78</v>
      </c>
      <c r="E90">
        <f t="shared" si="9"/>
        <v>2.435947584588301</v>
      </c>
      <c r="F90">
        <f t="shared" si="10"/>
        <v>2.4067515644205386</v>
      </c>
      <c r="G90">
        <f t="shared" si="11"/>
        <v>5.7924530928407103</v>
      </c>
    </row>
    <row r="91" spans="1:7" x14ac:dyDescent="0.25">
      <c r="A91" s="1">
        <v>42815</v>
      </c>
      <c r="B91">
        <v>1121.29</v>
      </c>
      <c r="D91">
        <v>79</v>
      </c>
      <c r="E91">
        <f t="shared" si="9"/>
        <v>7.0433695143721753</v>
      </c>
      <c r="F91">
        <f t="shared" si="10"/>
        <v>6.8063888917039712</v>
      </c>
      <c r="G91">
        <f t="shared" si="11"/>
        <v>46.326929745111215</v>
      </c>
    </row>
    <row r="92" spans="1:7" x14ac:dyDescent="0.25">
      <c r="A92" s="1">
        <v>42816</v>
      </c>
      <c r="B92">
        <v>1044.72</v>
      </c>
      <c r="D92">
        <v>80</v>
      </c>
      <c r="E92">
        <f t="shared" si="9"/>
        <v>-6.8287418954953614</v>
      </c>
      <c r="F92">
        <f t="shared" si="10"/>
        <v>-7.0730901294992305</v>
      </c>
      <c r="G92">
        <f t="shared" si="11"/>
        <v>50.02860398001944</v>
      </c>
    </row>
    <row r="93" spans="1:7" x14ac:dyDescent="0.25">
      <c r="A93" s="1">
        <v>42817</v>
      </c>
      <c r="B93">
        <v>1035.03</v>
      </c>
      <c r="D93">
        <v>81</v>
      </c>
      <c r="E93">
        <f t="shared" si="9"/>
        <v>-0.92752124971284688</v>
      </c>
      <c r="F93">
        <f t="shared" si="10"/>
        <v>-0.93184951255077286</v>
      </c>
      <c r="G93">
        <f t="shared" si="11"/>
        <v>0.86834351404111298</v>
      </c>
    </row>
    <row r="94" spans="1:7" x14ac:dyDescent="0.25">
      <c r="A94" s="1">
        <v>42818</v>
      </c>
      <c r="B94">
        <v>939.7</v>
      </c>
      <c r="D94">
        <v>82</v>
      </c>
      <c r="E94">
        <f t="shared" si="9"/>
        <v>-9.2103610523366406</v>
      </c>
      <c r="F94">
        <f t="shared" si="10"/>
        <v>-9.6625015397624701</v>
      </c>
      <c r="G94">
        <f t="shared" si="11"/>
        <v>93.363936005912109</v>
      </c>
    </row>
    <row r="95" spans="1:7" x14ac:dyDescent="0.25">
      <c r="A95" s="1">
        <v>42819</v>
      </c>
      <c r="B95">
        <v>966.3</v>
      </c>
      <c r="D95">
        <v>83</v>
      </c>
      <c r="E95">
        <f t="shared" si="9"/>
        <v>2.8306906459508254</v>
      </c>
      <c r="F95">
        <f t="shared" si="10"/>
        <v>2.7913669616243473</v>
      </c>
      <c r="G95">
        <f t="shared" si="11"/>
        <v>7.7917295144479404</v>
      </c>
    </row>
    <row r="96" spans="1:7" x14ac:dyDescent="0.25">
      <c r="A96" s="1">
        <v>42820</v>
      </c>
      <c r="B96">
        <v>969.44</v>
      </c>
      <c r="D96">
        <v>84</v>
      </c>
      <c r="E96">
        <f t="shared" si="9"/>
        <v>0.32495084342337788</v>
      </c>
      <c r="F96">
        <f t="shared" si="10"/>
        <v>0.32442401914162966</v>
      </c>
      <c r="G96">
        <f t="shared" si="11"/>
        <v>0.10525094419600849</v>
      </c>
    </row>
    <row r="97" spans="1:7" x14ac:dyDescent="0.25">
      <c r="A97" s="1">
        <v>42821</v>
      </c>
      <c r="B97">
        <v>1045.1400000000001</v>
      </c>
      <c r="D97">
        <v>85</v>
      </c>
      <c r="E97">
        <f t="shared" si="9"/>
        <v>7.8086317874236713</v>
      </c>
      <c r="F97">
        <f t="shared" si="10"/>
        <v>7.5187541520746528</v>
      </c>
      <c r="G97">
        <f t="shared" si="11"/>
        <v>56.531663999339834</v>
      </c>
    </row>
    <row r="98" spans="1:7" x14ac:dyDescent="0.25">
      <c r="A98" s="1">
        <v>42822</v>
      </c>
      <c r="B98">
        <v>1044.42</v>
      </c>
      <c r="D98">
        <v>86</v>
      </c>
      <c r="E98">
        <f t="shared" si="9"/>
        <v>-6.8890292209658727E-2</v>
      </c>
      <c r="F98">
        <f t="shared" si="10"/>
        <v>-6.8914032475244413E-2</v>
      </c>
      <c r="G98">
        <f t="shared" si="11"/>
        <v>4.7491438719990415E-3</v>
      </c>
    </row>
    <row r="99" spans="1:7" x14ac:dyDescent="0.25">
      <c r="A99" s="1">
        <v>42823</v>
      </c>
      <c r="B99">
        <v>1041.9000000000001</v>
      </c>
      <c r="D99">
        <v>87</v>
      </c>
      <c r="E99">
        <f t="shared" si="9"/>
        <v>-0.241282242775893</v>
      </c>
      <c r="F99">
        <f t="shared" si="10"/>
        <v>-0.2415737974534877</v>
      </c>
      <c r="G99">
        <f t="shared" si="11"/>
        <v>5.8357899616098698E-2</v>
      </c>
    </row>
    <row r="100" spans="1:7" x14ac:dyDescent="0.25">
      <c r="A100" s="1">
        <v>42824</v>
      </c>
      <c r="B100">
        <v>1037.9100000000001</v>
      </c>
      <c r="D100">
        <v>88</v>
      </c>
      <c r="E100">
        <f t="shared" si="9"/>
        <v>-0.38295421825511167</v>
      </c>
      <c r="F100">
        <f t="shared" si="10"/>
        <v>-0.3836893653729615</v>
      </c>
      <c r="G100">
        <f t="shared" si="11"/>
        <v>0.14721752910030594</v>
      </c>
    </row>
    <row r="101" spans="1:7" x14ac:dyDescent="0.25">
      <c r="A101" s="1">
        <v>42825</v>
      </c>
      <c r="B101">
        <v>1079.1099999999999</v>
      </c>
      <c r="D101">
        <v>89</v>
      </c>
      <c r="E101">
        <f t="shared" si="9"/>
        <v>3.9695156612808256</v>
      </c>
      <c r="F101">
        <f t="shared" si="10"/>
        <v>3.8927551544085199</v>
      </c>
      <c r="G101">
        <f t="shared" si="11"/>
        <v>15.153542692174099</v>
      </c>
    </row>
    <row r="102" spans="1:7" x14ac:dyDescent="0.25">
      <c r="A102" s="1">
        <v>42826</v>
      </c>
      <c r="B102">
        <v>1086.1199999999999</v>
      </c>
      <c r="D102">
        <v>90</v>
      </c>
      <c r="E102">
        <f t="shared" si="9"/>
        <v>0.64960940033916759</v>
      </c>
      <c r="F102">
        <f t="shared" si="10"/>
        <v>0.6475085318585837</v>
      </c>
      <c r="G102">
        <f t="shared" si="11"/>
        <v>0.41926729882965852</v>
      </c>
    </row>
    <row r="103" spans="1:7" x14ac:dyDescent="0.25">
      <c r="A103" s="1">
        <v>42827</v>
      </c>
      <c r="B103">
        <v>1097.4000000000001</v>
      </c>
      <c r="D103">
        <v>91</v>
      </c>
      <c r="E103">
        <f t="shared" si="9"/>
        <v>1.0385592752182264</v>
      </c>
      <c r="F103">
        <f t="shared" si="10"/>
        <v>1.0332032997795522</v>
      </c>
      <c r="G103">
        <f t="shared" si="11"/>
        <v>1.0675090586753551</v>
      </c>
    </row>
    <row r="104" spans="1:7" x14ac:dyDescent="0.25">
      <c r="A104" s="1">
        <v>42828</v>
      </c>
      <c r="B104">
        <v>1147.56</v>
      </c>
      <c r="D104">
        <v>92</v>
      </c>
      <c r="E104">
        <f t="shared" si="9"/>
        <v>4.5708037178786087</v>
      </c>
      <c r="F104">
        <f t="shared" si="10"/>
        <v>4.4694203524576519</v>
      </c>
      <c r="G104">
        <f t="shared" si="11"/>
        <v>19.975718286962682</v>
      </c>
    </row>
    <row r="105" spans="1:7" x14ac:dyDescent="0.25">
      <c r="A105" s="1">
        <v>42829</v>
      </c>
      <c r="B105">
        <v>1141.77</v>
      </c>
      <c r="D105">
        <v>93</v>
      </c>
      <c r="E105">
        <f t="shared" si="9"/>
        <v>-0.50454878176304196</v>
      </c>
      <c r="F105">
        <f t="shared" si="10"/>
        <v>-0.505825926819924</v>
      </c>
      <c r="G105">
        <f t="shared" si="11"/>
        <v>0.25585986824323509</v>
      </c>
    </row>
    <row r="106" spans="1:7" x14ac:dyDescent="0.25">
      <c r="A106" s="1">
        <v>42830</v>
      </c>
      <c r="B106">
        <v>1129.8699999999999</v>
      </c>
      <c r="D106">
        <v>94</v>
      </c>
      <c r="E106">
        <f t="shared" si="9"/>
        <v>-1.0422414321623523</v>
      </c>
      <c r="F106">
        <f t="shared" si="10"/>
        <v>-1.0477108040750764</v>
      </c>
      <c r="G106">
        <f t="shared" si="11"/>
        <v>1.0976979289756432</v>
      </c>
    </row>
    <row r="107" spans="1:7" x14ac:dyDescent="0.25">
      <c r="A107" s="1">
        <v>42831</v>
      </c>
      <c r="B107">
        <v>1188.7</v>
      </c>
      <c r="D107">
        <v>95</v>
      </c>
      <c r="E107">
        <f t="shared" si="9"/>
        <v>5.2067937019303248</v>
      </c>
      <c r="F107">
        <f t="shared" si="10"/>
        <v>5.0757691146077306</v>
      </c>
      <c r="G107">
        <f t="shared" si="11"/>
        <v>25.763432104805744</v>
      </c>
    </row>
    <row r="108" spans="1:7" x14ac:dyDescent="0.25">
      <c r="A108" s="1">
        <v>42832</v>
      </c>
      <c r="B108">
        <v>1190.49</v>
      </c>
      <c r="D108">
        <v>96</v>
      </c>
      <c r="E108">
        <f t="shared" si="9"/>
        <v>0.15058467233111497</v>
      </c>
      <c r="F108">
        <f t="shared" si="10"/>
        <v>0.15047140730566008</v>
      </c>
      <c r="G108">
        <f t="shared" si="11"/>
        <v>2.2641644416545856E-2</v>
      </c>
    </row>
    <row r="109" spans="1:7" x14ac:dyDescent="0.25">
      <c r="A109" s="1">
        <v>42833</v>
      </c>
      <c r="B109">
        <v>1180.78</v>
      </c>
      <c r="D109">
        <v>97</v>
      </c>
      <c r="E109">
        <f t="shared" si="9"/>
        <v>-0.8156305386857543</v>
      </c>
      <c r="F109">
        <f t="shared" si="10"/>
        <v>-0.81897500262479195</v>
      </c>
      <c r="G109">
        <f t="shared" si="11"/>
        <v>0.670720054924278</v>
      </c>
    </row>
    <row r="110" spans="1:7" x14ac:dyDescent="0.25">
      <c r="A110" s="1">
        <v>42834</v>
      </c>
      <c r="B110">
        <v>1204.3399999999999</v>
      </c>
      <c r="D110">
        <v>98</v>
      </c>
      <c r="E110">
        <f t="shared" si="9"/>
        <v>1.9952912481579927</v>
      </c>
      <c r="F110">
        <f t="shared" si="10"/>
        <v>1.9756461996833408</v>
      </c>
      <c r="G110">
        <f t="shared" si="11"/>
        <v>3.9031779063232266</v>
      </c>
    </row>
    <row r="111" spans="1:7" x14ac:dyDescent="0.25">
      <c r="A111" s="1">
        <v>42835</v>
      </c>
      <c r="B111">
        <v>1206.71</v>
      </c>
      <c r="D111">
        <v>99</v>
      </c>
      <c r="E111">
        <f t="shared" si="9"/>
        <v>0.19678828237874008</v>
      </c>
      <c r="F111">
        <f t="shared" si="10"/>
        <v>0.19659490788900319</v>
      </c>
      <c r="G111">
        <f t="shared" si="11"/>
        <v>3.8649557807885648E-2</v>
      </c>
    </row>
    <row r="112" spans="1:7" x14ac:dyDescent="0.25">
      <c r="A112" s="1">
        <v>42836</v>
      </c>
      <c r="B112">
        <v>1220.74</v>
      </c>
      <c r="D112">
        <v>100</v>
      </c>
      <c r="E112">
        <f t="shared" si="9"/>
        <v>1.1626654291420451</v>
      </c>
      <c r="F112">
        <f t="shared" si="10"/>
        <v>1.1559584113667516</v>
      </c>
      <c r="G112">
        <f t="shared" si="11"/>
        <v>1.3362398488095442</v>
      </c>
    </row>
    <row r="113" spans="1:7" x14ac:dyDescent="0.25">
      <c r="A113" s="1">
        <v>42837</v>
      </c>
      <c r="B113">
        <v>1212.53</v>
      </c>
      <c r="D113">
        <v>101</v>
      </c>
      <c r="E113">
        <f t="shared" si="9"/>
        <v>-0.67254288382456839</v>
      </c>
      <c r="F113">
        <f t="shared" si="10"/>
        <v>-0.67481464491837062</v>
      </c>
      <c r="G113">
        <f t="shared" si="11"/>
        <v>0.45537480499630661</v>
      </c>
    </row>
    <row r="114" spans="1:7" x14ac:dyDescent="0.25">
      <c r="A114" s="1">
        <v>42838</v>
      </c>
      <c r="B114">
        <v>1176.2</v>
      </c>
      <c r="D114">
        <v>102</v>
      </c>
      <c r="E114">
        <f t="shared" si="9"/>
        <v>-2.9962145266508808</v>
      </c>
      <c r="F114">
        <f t="shared" si="10"/>
        <v>-3.0420182747738918</v>
      </c>
      <c r="G114">
        <f t="shared" si="11"/>
        <v>9.2538751840583249</v>
      </c>
    </row>
    <row r="115" spans="1:7" x14ac:dyDescent="0.25">
      <c r="A115" s="1">
        <v>42839</v>
      </c>
      <c r="B115">
        <v>1177.33</v>
      </c>
      <c r="D115">
        <v>103</v>
      </c>
      <c r="E115">
        <f t="shared" si="9"/>
        <v>9.607209658220385E-2</v>
      </c>
      <c r="F115">
        <f t="shared" si="10"/>
        <v>9.6025976879904856E-2</v>
      </c>
      <c r="G115">
        <f t="shared" si="11"/>
        <v>9.2209882357400224E-3</v>
      </c>
    </row>
    <row r="116" spans="1:7" x14ac:dyDescent="0.25">
      <c r="A116" s="1">
        <v>42840</v>
      </c>
      <c r="B116">
        <v>1176.99</v>
      </c>
      <c r="D116">
        <v>104</v>
      </c>
      <c r="E116">
        <f t="shared" si="9"/>
        <v>-2.887890396064979E-2</v>
      </c>
      <c r="F116">
        <f t="shared" si="10"/>
        <v>-2.888307471911835E-2</v>
      </c>
      <c r="G116">
        <f t="shared" si="11"/>
        <v>8.3423200523017357E-4</v>
      </c>
    </row>
    <row r="117" spans="1:7" x14ac:dyDescent="0.25">
      <c r="A117" s="1">
        <v>42841</v>
      </c>
      <c r="B117">
        <v>1176.8</v>
      </c>
      <c r="D117">
        <v>105</v>
      </c>
      <c r="E117">
        <f t="shared" si="9"/>
        <v>-1.6142872921609746E-2</v>
      </c>
      <c r="F117">
        <f t="shared" si="10"/>
        <v>-1.6144176023580974E-2</v>
      </c>
      <c r="G117">
        <f t="shared" si="11"/>
        <v>2.6063441948036677E-4</v>
      </c>
    </row>
    <row r="118" spans="1:7" x14ac:dyDescent="0.25">
      <c r="A118" s="1">
        <v>42842</v>
      </c>
      <c r="B118">
        <v>1194.01</v>
      </c>
      <c r="D118">
        <v>106</v>
      </c>
      <c r="E118">
        <f t="shared" si="9"/>
        <v>1.4624405166553396</v>
      </c>
      <c r="F118">
        <f t="shared" si="10"/>
        <v>1.4518499839628023</v>
      </c>
      <c r="G118">
        <f t="shared" si="11"/>
        <v>2.1078683759327892</v>
      </c>
    </row>
    <row r="119" spans="1:7" x14ac:dyDescent="0.25">
      <c r="A119" s="1">
        <v>42843</v>
      </c>
      <c r="B119">
        <v>1206.0899999999999</v>
      </c>
      <c r="D119">
        <v>107</v>
      </c>
      <c r="E119">
        <f t="shared" si="9"/>
        <v>1.0117168197921229</v>
      </c>
      <c r="F119">
        <f t="shared" si="10"/>
        <v>1.0066332241500631</v>
      </c>
      <c r="G119">
        <f t="shared" si="11"/>
        <v>1.013310447962751</v>
      </c>
    </row>
    <row r="120" spans="1:7" x14ac:dyDescent="0.25">
      <c r="A120" s="1">
        <v>42844</v>
      </c>
      <c r="B120">
        <v>1215.2</v>
      </c>
      <c r="D120">
        <v>108</v>
      </c>
      <c r="E120">
        <f t="shared" si="9"/>
        <v>0.75533334991585432</v>
      </c>
      <c r="F120">
        <f t="shared" si="10"/>
        <v>0.75249499132069331</v>
      </c>
      <c r="G120">
        <f t="shared" si="11"/>
        <v>0.5662487119627303</v>
      </c>
    </row>
    <row r="121" spans="1:7" x14ac:dyDescent="0.25">
      <c r="A121" s="1">
        <v>42845</v>
      </c>
      <c r="B121">
        <v>1238.0899999999999</v>
      </c>
      <c r="D121">
        <v>109</v>
      </c>
      <c r="E121">
        <f t="shared" si="9"/>
        <v>1.8836405529953812</v>
      </c>
      <c r="F121">
        <f t="shared" si="10"/>
        <v>1.8661197220452501</v>
      </c>
      <c r="G121">
        <f t="shared" si="11"/>
        <v>3.4824028170062418</v>
      </c>
    </row>
    <row r="122" spans="1:7" x14ac:dyDescent="0.25">
      <c r="A122" s="1">
        <v>42846</v>
      </c>
      <c r="B122">
        <v>1249.6400000000001</v>
      </c>
      <c r="D122">
        <v>110</v>
      </c>
      <c r="E122">
        <f t="shared" si="9"/>
        <v>0.93288856222085492</v>
      </c>
      <c r="F122">
        <f t="shared" si="10"/>
        <v>0.92856403143669186</v>
      </c>
      <c r="G122">
        <f t="shared" si="11"/>
        <v>0.86223116047796167</v>
      </c>
    </row>
    <row r="123" spans="1:7" x14ac:dyDescent="0.25">
      <c r="A123" s="1">
        <v>42847</v>
      </c>
      <c r="B123">
        <v>1240.8900000000001</v>
      </c>
      <c r="D123">
        <v>111</v>
      </c>
      <c r="E123">
        <f t="shared" si="9"/>
        <v>-0.70020165807752632</v>
      </c>
      <c r="F123">
        <f t="shared" si="10"/>
        <v>-0.7026645735376239</v>
      </c>
      <c r="G123">
        <f t="shared" si="11"/>
        <v>0.49373750290481089</v>
      </c>
    </row>
    <row r="124" spans="1:7" x14ac:dyDescent="0.25">
      <c r="A124" s="1">
        <v>42848</v>
      </c>
      <c r="B124">
        <v>1249.1400000000001</v>
      </c>
      <c r="D124">
        <v>112</v>
      </c>
      <c r="E124">
        <f t="shared" si="9"/>
        <v>0.66484539322582981</v>
      </c>
      <c r="F124">
        <f t="shared" si="10"/>
        <v>0.66264504347308983</v>
      </c>
      <c r="G124">
        <f t="shared" si="11"/>
        <v>0.4390984536394531</v>
      </c>
    </row>
    <row r="125" spans="1:7" x14ac:dyDescent="0.25">
      <c r="A125" s="1">
        <v>42849</v>
      </c>
      <c r="B125">
        <v>1248.18</v>
      </c>
      <c r="D125">
        <v>113</v>
      </c>
      <c r="E125">
        <f t="shared" si="9"/>
        <v>-7.6852874777850064E-2</v>
      </c>
      <c r="F125">
        <f t="shared" si="10"/>
        <v>-7.6882421739092627E-2</v>
      </c>
      <c r="G125">
        <f t="shared" si="11"/>
        <v>5.9109067724677023E-3</v>
      </c>
    </row>
    <row r="126" spans="1:7" x14ac:dyDescent="0.25">
      <c r="A126" s="1">
        <v>42850</v>
      </c>
      <c r="B126">
        <v>1264.31</v>
      </c>
      <c r="D126">
        <v>114</v>
      </c>
      <c r="E126">
        <f t="shared" si="9"/>
        <v>1.2922815619541959</v>
      </c>
      <c r="F126">
        <f t="shared" si="10"/>
        <v>1.2840028503372272</v>
      </c>
      <c r="G126">
        <f t="shared" si="11"/>
        <v>1.6486633196741238</v>
      </c>
    </row>
    <row r="127" spans="1:7" x14ac:dyDescent="0.25">
      <c r="A127" s="1">
        <v>42851</v>
      </c>
      <c r="B127">
        <v>1286.6300000000001</v>
      </c>
      <c r="D127">
        <v>115</v>
      </c>
      <c r="E127">
        <f t="shared" si="9"/>
        <v>1.7653898173707527</v>
      </c>
      <c r="F127">
        <f t="shared" si="10"/>
        <v>1.7499878173663015</v>
      </c>
      <c r="G127">
        <f t="shared" si="11"/>
        <v>3.0624573609304719</v>
      </c>
    </row>
    <row r="128" spans="1:7" x14ac:dyDescent="0.25">
      <c r="A128" s="1">
        <v>42852</v>
      </c>
      <c r="B128">
        <v>1332.91</v>
      </c>
      <c r="D128">
        <v>116</v>
      </c>
      <c r="E128">
        <f t="shared" si="9"/>
        <v>3.5969936967115621</v>
      </c>
      <c r="F128">
        <f t="shared" si="10"/>
        <v>3.5338125044740183</v>
      </c>
      <c r="G128">
        <f t="shared" si="11"/>
        <v>12.487830816776933</v>
      </c>
    </row>
    <row r="129" spans="1:7" x14ac:dyDescent="0.25">
      <c r="A129" s="1">
        <v>42853</v>
      </c>
      <c r="B129">
        <v>1329.62</v>
      </c>
      <c r="D129">
        <v>117</v>
      </c>
      <c r="E129">
        <f t="shared" si="9"/>
        <v>-0.24682836800685648</v>
      </c>
      <c r="F129">
        <f t="shared" si="10"/>
        <v>-0.24713349141395002</v>
      </c>
      <c r="G129">
        <f t="shared" si="11"/>
        <v>6.107496257844891E-2</v>
      </c>
    </row>
    <row r="130" spans="1:7" x14ac:dyDescent="0.25">
      <c r="A130" s="1">
        <v>42854</v>
      </c>
      <c r="B130">
        <v>1336.28</v>
      </c>
      <c r="D130">
        <v>118</v>
      </c>
      <c r="E130">
        <f t="shared" si="9"/>
        <v>0.50089499255426984</v>
      </c>
      <c r="F130">
        <f t="shared" si="10"/>
        <v>0.49964468699362913</v>
      </c>
      <c r="G130">
        <f t="shared" si="11"/>
        <v>0.24964481324096163</v>
      </c>
    </row>
    <row r="131" spans="1:7" x14ac:dyDescent="0.25">
      <c r="A131" s="1">
        <v>42855</v>
      </c>
      <c r="B131">
        <v>1351.91</v>
      </c>
      <c r="D131">
        <v>119</v>
      </c>
      <c r="E131">
        <f t="shared" si="9"/>
        <v>1.1696650402610314</v>
      </c>
      <c r="F131">
        <f t="shared" si="10"/>
        <v>1.1628773363902896</v>
      </c>
      <c r="G131">
        <f t="shared" si="11"/>
        <v>1.3522836994901746</v>
      </c>
    </row>
    <row r="132" spans="1:7" x14ac:dyDescent="0.25">
      <c r="A132" s="1">
        <v>42856</v>
      </c>
      <c r="B132">
        <v>1415.81</v>
      </c>
      <c r="D132">
        <v>120</v>
      </c>
      <c r="E132">
        <f t="shared" si="9"/>
        <v>4.7266460045417125</v>
      </c>
      <c r="F132">
        <f t="shared" si="10"/>
        <v>4.6183398119835495</v>
      </c>
      <c r="G132">
        <f t="shared" si="11"/>
        <v>21.329062618952246</v>
      </c>
    </row>
    <row r="133" spans="1:7" x14ac:dyDescent="0.25">
      <c r="A133" s="1">
        <v>42857</v>
      </c>
      <c r="B133">
        <v>1445.93</v>
      </c>
      <c r="D133">
        <v>121</v>
      </c>
      <c r="E133">
        <f t="shared" si="9"/>
        <v>2.1274041008327473</v>
      </c>
      <c r="F133">
        <f t="shared" si="10"/>
        <v>2.1050907682024151</v>
      </c>
      <c r="G133">
        <f t="shared" si="11"/>
        <v>4.4314071423710342</v>
      </c>
    </row>
    <row r="134" spans="1:7" x14ac:dyDescent="0.25">
      <c r="A134" s="1">
        <v>42858</v>
      </c>
      <c r="B134">
        <v>1485.55</v>
      </c>
      <c r="D134">
        <v>122</v>
      </c>
      <c r="E134">
        <f t="shared" si="9"/>
        <v>2.7401049843353338</v>
      </c>
      <c r="F134">
        <f t="shared" si="10"/>
        <v>2.7032360895313903</v>
      </c>
      <c r="G134">
        <f t="shared" si="11"/>
        <v>7.3074853557449631</v>
      </c>
    </row>
    <row r="135" spans="1:7" x14ac:dyDescent="0.25">
      <c r="A135" s="1">
        <v>42859</v>
      </c>
      <c r="B135">
        <v>1516.76</v>
      </c>
      <c r="D135">
        <v>123</v>
      </c>
      <c r="E135">
        <f t="shared" si="9"/>
        <v>2.1009053885766238</v>
      </c>
      <c r="F135">
        <f t="shared" si="10"/>
        <v>2.0791406808016428</v>
      </c>
      <c r="G135">
        <f t="shared" si="11"/>
        <v>4.3228259705643186</v>
      </c>
    </row>
    <row r="136" spans="1:7" x14ac:dyDescent="0.25">
      <c r="A136" s="1">
        <v>42860</v>
      </c>
      <c r="B136">
        <v>1507.77</v>
      </c>
      <c r="D136">
        <v>124</v>
      </c>
      <c r="E136">
        <f t="shared" si="9"/>
        <v>-0.59271077823782337</v>
      </c>
      <c r="F136">
        <f t="shared" si="10"/>
        <v>-0.59447428033510874</v>
      </c>
      <c r="G136">
        <f t="shared" si="11"/>
        <v>0.35339966997994543</v>
      </c>
    </row>
    <row r="137" spans="1:7" x14ac:dyDescent="0.25">
      <c r="A137" s="1">
        <v>42861</v>
      </c>
      <c r="B137">
        <v>1545.29</v>
      </c>
      <c r="D137">
        <v>125</v>
      </c>
      <c r="E137">
        <f t="shared" si="9"/>
        <v>2.4884431975699202</v>
      </c>
      <c r="F137">
        <f t="shared" si="10"/>
        <v>2.4579856941691407</v>
      </c>
      <c r="G137">
        <f t="shared" si="11"/>
        <v>6.0416936727401529</v>
      </c>
    </row>
    <row r="138" spans="1:7" x14ac:dyDescent="0.25">
      <c r="A138" s="1">
        <v>42862</v>
      </c>
      <c r="B138">
        <v>1554.45</v>
      </c>
      <c r="D138">
        <v>126</v>
      </c>
      <c r="E138">
        <f t="shared" si="9"/>
        <v>0.59276899481651224</v>
      </c>
      <c r="F138">
        <f t="shared" si="10"/>
        <v>0.59101903149842416</v>
      </c>
      <c r="G138">
        <f t="shared" si="11"/>
        <v>0.34930349559333529</v>
      </c>
    </row>
    <row r="139" spans="1:7" x14ac:dyDescent="0.25">
      <c r="A139" s="1">
        <v>42863</v>
      </c>
      <c r="B139">
        <v>1664.47</v>
      </c>
      <c r="D139">
        <v>127</v>
      </c>
      <c r="E139">
        <f t="shared" si="9"/>
        <v>7.0777445398694061</v>
      </c>
      <c r="F139">
        <f t="shared" si="10"/>
        <v>6.83849691238599</v>
      </c>
      <c r="G139">
        <f t="shared" si="11"/>
        <v>46.765040020712718</v>
      </c>
    </row>
    <row r="140" spans="1:7" x14ac:dyDescent="0.25">
      <c r="A140" s="1">
        <v>42864</v>
      </c>
      <c r="B140">
        <v>1697.5</v>
      </c>
      <c r="D140">
        <v>128</v>
      </c>
      <c r="E140">
        <f t="shared" si="9"/>
        <v>1.9844154595757191</v>
      </c>
      <c r="F140">
        <f t="shared" si="10"/>
        <v>1.96498260106552</v>
      </c>
      <c r="G140">
        <f t="shared" si="11"/>
        <v>3.8611566224902165</v>
      </c>
    </row>
    <row r="141" spans="1:7" x14ac:dyDescent="0.25">
      <c r="A141" s="1">
        <v>42865</v>
      </c>
      <c r="B141">
        <v>1752.31</v>
      </c>
      <c r="D141">
        <v>129</v>
      </c>
      <c r="E141">
        <f t="shared" si="9"/>
        <v>3.2288659793814403</v>
      </c>
      <c r="F141">
        <f t="shared" si="10"/>
        <v>3.1778337050606273</v>
      </c>
      <c r="G141">
        <f t="shared" si="11"/>
        <v>10.098627057019355</v>
      </c>
    </row>
    <row r="142" spans="1:7" x14ac:dyDescent="0.25">
      <c r="A142" s="1">
        <v>42866</v>
      </c>
      <c r="B142">
        <v>1819.29</v>
      </c>
      <c r="D142">
        <v>130</v>
      </c>
      <c r="E142">
        <f t="shared" ref="E142:E205" si="12">100*(B142-B141)/B141</f>
        <v>3.8223830258344709</v>
      </c>
      <c r="F142">
        <f t="shared" ref="F142:F205" si="13">100*LN(B142/B141)</f>
        <v>3.7511397584614845</v>
      </c>
      <c r="G142">
        <f t="shared" ref="G142:G205" si="14">F142^2</f>
        <v>14.071049487510484</v>
      </c>
    </row>
    <row r="143" spans="1:7" x14ac:dyDescent="0.25">
      <c r="A143" s="1">
        <v>42867</v>
      </c>
      <c r="B143">
        <v>1686.39</v>
      </c>
      <c r="D143">
        <v>131</v>
      </c>
      <c r="E143">
        <f t="shared" si="12"/>
        <v>-7.3050475735039413</v>
      </c>
      <c r="F143">
        <f t="shared" si="13"/>
        <v>-7.5856165529881823</v>
      </c>
      <c r="G143">
        <f t="shared" si="14"/>
        <v>57.541578488968312</v>
      </c>
    </row>
    <row r="144" spans="1:7" x14ac:dyDescent="0.25">
      <c r="A144" s="1">
        <v>42868</v>
      </c>
      <c r="B144">
        <v>1763.74</v>
      </c>
      <c r="D144">
        <v>132</v>
      </c>
      <c r="E144">
        <f t="shared" si="12"/>
        <v>4.5867207466837385</v>
      </c>
      <c r="F144">
        <f t="shared" si="13"/>
        <v>4.484640487498547</v>
      </c>
      <c r="G144">
        <f t="shared" si="14"/>
        <v>20.112000302111205</v>
      </c>
    </row>
    <row r="145" spans="1:7" x14ac:dyDescent="0.25">
      <c r="A145" s="1">
        <v>42869</v>
      </c>
      <c r="B145">
        <v>1772.55</v>
      </c>
      <c r="D145">
        <v>133</v>
      </c>
      <c r="E145">
        <f t="shared" si="12"/>
        <v>0.49950673001689283</v>
      </c>
      <c r="F145">
        <f t="shared" si="13"/>
        <v>0.49826333399580547</v>
      </c>
      <c r="G145">
        <f t="shared" si="14"/>
        <v>0.24826635000461558</v>
      </c>
    </row>
    <row r="146" spans="1:7" x14ac:dyDescent="0.25">
      <c r="A146" s="1">
        <v>42870</v>
      </c>
      <c r="B146">
        <v>1708.92</v>
      </c>
      <c r="D146">
        <v>134</v>
      </c>
      <c r="E146">
        <f t="shared" si="12"/>
        <v>-3.5897435897435832</v>
      </c>
      <c r="F146">
        <f t="shared" si="13"/>
        <v>-3.6557595733797577</v>
      </c>
      <c r="G146">
        <f t="shared" si="14"/>
        <v>13.364578058357747</v>
      </c>
    </row>
    <row r="147" spans="1:7" x14ac:dyDescent="0.25">
      <c r="A147" s="1">
        <v>42871</v>
      </c>
      <c r="B147">
        <v>1729.34</v>
      </c>
      <c r="D147">
        <v>135</v>
      </c>
      <c r="E147">
        <f t="shared" si="12"/>
        <v>1.1949067247150156</v>
      </c>
      <c r="F147">
        <f t="shared" si="13"/>
        <v>1.1878240791572916</v>
      </c>
      <c r="G147">
        <f t="shared" si="14"/>
        <v>1.4109260430258677</v>
      </c>
    </row>
    <row r="148" spans="1:7" x14ac:dyDescent="0.25">
      <c r="A148" s="1">
        <v>42872</v>
      </c>
      <c r="B148">
        <v>1801.3</v>
      </c>
      <c r="D148">
        <v>136</v>
      </c>
      <c r="E148">
        <f t="shared" si="12"/>
        <v>4.1611250534886164</v>
      </c>
      <c r="F148">
        <f t="shared" si="13"/>
        <v>4.0768793618603043</v>
      </c>
      <c r="G148">
        <f t="shared" si="14"/>
        <v>16.620945331162481</v>
      </c>
    </row>
    <row r="149" spans="1:7" x14ac:dyDescent="0.25">
      <c r="A149" s="1">
        <v>42873</v>
      </c>
      <c r="B149">
        <v>1880.99</v>
      </c>
      <c r="D149">
        <v>137</v>
      </c>
      <c r="E149">
        <f t="shared" si="12"/>
        <v>4.4240270915449988</v>
      </c>
      <c r="F149">
        <f t="shared" si="13"/>
        <v>4.3289607536280137</v>
      </c>
      <c r="G149">
        <f t="shared" si="14"/>
        <v>18.73990120645162</v>
      </c>
    </row>
    <row r="150" spans="1:7" x14ac:dyDescent="0.25">
      <c r="A150" s="1">
        <v>42874</v>
      </c>
      <c r="B150">
        <v>1962</v>
      </c>
      <c r="D150">
        <v>138</v>
      </c>
      <c r="E150">
        <f t="shared" si="12"/>
        <v>4.3067746240011902</v>
      </c>
      <c r="F150">
        <f t="shared" si="13"/>
        <v>4.2166127159515545</v>
      </c>
      <c r="G150">
        <f t="shared" si="14"/>
        <v>17.779822796324346</v>
      </c>
    </row>
    <row r="151" spans="1:7" x14ac:dyDescent="0.25">
      <c r="A151" s="1">
        <v>42875</v>
      </c>
      <c r="B151">
        <v>2040.18</v>
      </c>
      <c r="D151">
        <v>139</v>
      </c>
      <c r="E151">
        <f t="shared" si="12"/>
        <v>3.9847094801223273</v>
      </c>
      <c r="F151">
        <f t="shared" si="13"/>
        <v>3.9073678114566772</v>
      </c>
      <c r="G151">
        <f t="shared" si="14"/>
        <v>15.267523214007744</v>
      </c>
    </row>
    <row r="152" spans="1:7" x14ac:dyDescent="0.25">
      <c r="A152" s="1">
        <v>42876</v>
      </c>
      <c r="B152">
        <v>2044.19</v>
      </c>
      <c r="D152">
        <v>140</v>
      </c>
      <c r="E152">
        <f t="shared" si="12"/>
        <v>0.19655128469056607</v>
      </c>
      <c r="F152">
        <f t="shared" si="13"/>
        <v>0.19635837538877374</v>
      </c>
      <c r="G152">
        <f t="shared" si="14"/>
        <v>3.8556611585318583E-2</v>
      </c>
    </row>
    <row r="153" spans="1:7" x14ac:dyDescent="0.25">
      <c r="A153" s="1">
        <v>42877</v>
      </c>
      <c r="B153">
        <v>2124.41</v>
      </c>
      <c r="D153">
        <v>141</v>
      </c>
      <c r="E153">
        <f t="shared" si="12"/>
        <v>3.9242927516522337</v>
      </c>
      <c r="F153">
        <f t="shared" si="13"/>
        <v>3.8492493754850039</v>
      </c>
      <c r="G153">
        <f t="shared" si="14"/>
        <v>14.816720754671692</v>
      </c>
    </row>
    <row r="154" spans="1:7" x14ac:dyDescent="0.25">
      <c r="A154" s="1">
        <v>42878</v>
      </c>
      <c r="B154">
        <v>2272.58</v>
      </c>
      <c r="D154">
        <v>142</v>
      </c>
      <c r="E154">
        <f t="shared" si="12"/>
        <v>6.9746423712936805</v>
      </c>
      <c r="F154">
        <f t="shared" si="13"/>
        <v>6.7421633203743463</v>
      </c>
      <c r="G154">
        <f t="shared" si="14"/>
        <v>45.456766238601233</v>
      </c>
    </row>
    <row r="155" spans="1:7" x14ac:dyDescent="0.25">
      <c r="A155" s="1">
        <v>42879</v>
      </c>
      <c r="B155">
        <v>2445.2800000000002</v>
      </c>
      <c r="D155">
        <v>143</v>
      </c>
      <c r="E155">
        <f t="shared" si="12"/>
        <v>7.5992924341497456</v>
      </c>
      <c r="F155">
        <f t="shared" si="13"/>
        <v>7.3243885827169741</v>
      </c>
      <c r="G155">
        <f t="shared" si="14"/>
        <v>53.646668110634764</v>
      </c>
    </row>
    <row r="156" spans="1:7" x14ac:dyDescent="0.25">
      <c r="A156" s="1">
        <v>42880</v>
      </c>
      <c r="B156">
        <v>2307.2199999999998</v>
      </c>
      <c r="D156">
        <v>144</v>
      </c>
      <c r="E156">
        <f t="shared" si="12"/>
        <v>-5.6459791925669203</v>
      </c>
      <c r="F156">
        <f t="shared" si="13"/>
        <v>-5.8116299210517735</v>
      </c>
      <c r="G156">
        <f t="shared" si="14"/>
        <v>33.775042339264246</v>
      </c>
    </row>
    <row r="157" spans="1:7" x14ac:dyDescent="0.25">
      <c r="A157" s="1">
        <v>42881</v>
      </c>
      <c r="B157">
        <v>2244.89</v>
      </c>
      <c r="D157">
        <v>145</v>
      </c>
      <c r="E157">
        <f t="shared" si="12"/>
        <v>-2.7015195776735608</v>
      </c>
      <c r="F157">
        <f t="shared" si="13"/>
        <v>-2.738681436591254</v>
      </c>
      <c r="G157">
        <f t="shared" si="14"/>
        <v>7.5003760111295348</v>
      </c>
    </row>
    <row r="158" spans="1:7" x14ac:dyDescent="0.25">
      <c r="A158" s="1">
        <v>42882</v>
      </c>
      <c r="B158">
        <v>2052.4299999999998</v>
      </c>
      <c r="D158">
        <v>146</v>
      </c>
      <c r="E158">
        <f t="shared" si="12"/>
        <v>-8.5732485778813246</v>
      </c>
      <c r="F158">
        <f t="shared" si="13"/>
        <v>-8.9632065208397513</v>
      </c>
      <c r="G158">
        <f t="shared" si="14"/>
        <v>80.339071135224245</v>
      </c>
    </row>
    <row r="159" spans="1:7" x14ac:dyDescent="0.25">
      <c r="A159" s="1">
        <v>42883</v>
      </c>
      <c r="B159">
        <v>2189.02</v>
      </c>
      <c r="D159">
        <v>147</v>
      </c>
      <c r="E159">
        <f t="shared" si="12"/>
        <v>6.6550381742617368</v>
      </c>
      <c r="F159">
        <f t="shared" si="13"/>
        <v>6.4429498078477252</v>
      </c>
      <c r="G159">
        <f t="shared" si="14"/>
        <v>41.511602226445042</v>
      </c>
    </row>
    <row r="160" spans="1:7" x14ac:dyDescent="0.25">
      <c r="A160" s="1">
        <v>42884</v>
      </c>
      <c r="B160">
        <v>2278.21</v>
      </c>
      <c r="D160">
        <v>148</v>
      </c>
      <c r="E160">
        <f t="shared" si="12"/>
        <v>4.0744259988488025</v>
      </c>
      <c r="F160">
        <f t="shared" si="13"/>
        <v>3.993609181325434</v>
      </c>
      <c r="G160">
        <f t="shared" si="14"/>
        <v>15.948914293166803</v>
      </c>
    </row>
    <row r="161" spans="1:7" x14ac:dyDescent="0.25">
      <c r="A161" s="1">
        <v>42885</v>
      </c>
      <c r="B161">
        <v>2192.5500000000002</v>
      </c>
      <c r="D161">
        <v>149</v>
      </c>
      <c r="E161">
        <f t="shared" si="12"/>
        <v>-3.7599694496995384</v>
      </c>
      <c r="F161">
        <f t="shared" si="13"/>
        <v>-3.832479688301861</v>
      </c>
      <c r="G161">
        <f t="shared" si="14"/>
        <v>14.68790056124633</v>
      </c>
    </row>
    <row r="162" spans="1:7" x14ac:dyDescent="0.25">
      <c r="A162" s="1">
        <v>42886</v>
      </c>
      <c r="B162">
        <v>2303.34</v>
      </c>
      <c r="D162">
        <v>150</v>
      </c>
      <c r="E162">
        <f t="shared" si="12"/>
        <v>5.0530204556338489</v>
      </c>
      <c r="F162">
        <f t="shared" si="13"/>
        <v>4.9294993442011608</v>
      </c>
      <c r="G162">
        <f t="shared" si="14"/>
        <v>24.299963784479672</v>
      </c>
    </row>
    <row r="163" spans="1:7" x14ac:dyDescent="0.25">
      <c r="A163" s="1">
        <v>42887</v>
      </c>
      <c r="B163">
        <v>2412.65</v>
      </c>
      <c r="D163">
        <v>151</v>
      </c>
      <c r="E163">
        <f t="shared" si="12"/>
        <v>4.7457170890967006</v>
      </c>
      <c r="F163">
        <f t="shared" si="13"/>
        <v>4.6365485000663371</v>
      </c>
      <c r="G163">
        <f t="shared" si="14"/>
        <v>21.497581993467399</v>
      </c>
    </row>
    <row r="164" spans="1:7" x14ac:dyDescent="0.25">
      <c r="A164" s="1">
        <v>42888</v>
      </c>
      <c r="B164">
        <v>2492.6</v>
      </c>
      <c r="D164">
        <v>152</v>
      </c>
      <c r="E164">
        <f t="shared" si="12"/>
        <v>3.3137835989472082</v>
      </c>
      <c r="F164">
        <f t="shared" si="13"/>
        <v>3.2600613946189974</v>
      </c>
      <c r="G164">
        <f t="shared" si="14"/>
        <v>10.628000296685162</v>
      </c>
    </row>
    <row r="165" spans="1:7" x14ac:dyDescent="0.25">
      <c r="A165" s="1">
        <v>42889</v>
      </c>
      <c r="B165">
        <v>2545.4299999999998</v>
      </c>
      <c r="D165">
        <v>153</v>
      </c>
      <c r="E165">
        <f t="shared" si="12"/>
        <v>2.1194736419802589</v>
      </c>
      <c r="F165">
        <f t="shared" si="13"/>
        <v>2.0973252063058458</v>
      </c>
      <c r="G165">
        <f t="shared" si="14"/>
        <v>4.3987730210058587</v>
      </c>
    </row>
    <row r="166" spans="1:7" x14ac:dyDescent="0.25">
      <c r="A166" s="1">
        <v>42890</v>
      </c>
      <c r="B166">
        <v>2524.06</v>
      </c>
      <c r="D166">
        <v>154</v>
      </c>
      <c r="E166">
        <f t="shared" si="12"/>
        <v>-0.83954380988673394</v>
      </c>
      <c r="F166">
        <f t="shared" si="13"/>
        <v>-0.8430878285967407</v>
      </c>
      <c r="G166">
        <f t="shared" si="14"/>
        <v>0.71079708672796726</v>
      </c>
    </row>
    <row r="167" spans="1:7" x14ac:dyDescent="0.25">
      <c r="A167" s="1">
        <v>42891</v>
      </c>
      <c r="B167">
        <v>2704.96</v>
      </c>
      <c r="D167">
        <v>155</v>
      </c>
      <c r="E167">
        <f t="shared" si="12"/>
        <v>7.1670245556761758</v>
      </c>
      <c r="F167">
        <f t="shared" si="13"/>
        <v>6.9218408571195367</v>
      </c>
      <c r="G167">
        <f t="shared" si="14"/>
        <v>47.911880851289325</v>
      </c>
    </row>
    <row r="168" spans="1:7" x14ac:dyDescent="0.25">
      <c r="A168" s="1">
        <v>42892</v>
      </c>
      <c r="B168">
        <v>2870.5</v>
      </c>
      <c r="D168">
        <v>156</v>
      </c>
      <c r="E168">
        <f t="shared" si="12"/>
        <v>6.1198686856737234</v>
      </c>
      <c r="F168">
        <f t="shared" si="13"/>
        <v>5.9399105867128537</v>
      </c>
      <c r="G168">
        <f t="shared" si="14"/>
        <v>35.282537778143436</v>
      </c>
    </row>
    <row r="169" spans="1:7" x14ac:dyDescent="0.25">
      <c r="A169" s="1">
        <v>42893</v>
      </c>
      <c r="B169">
        <v>2691.51</v>
      </c>
      <c r="D169">
        <v>157</v>
      </c>
      <c r="E169">
        <f t="shared" si="12"/>
        <v>-6.2354990419787422</v>
      </c>
      <c r="F169">
        <f t="shared" si="13"/>
        <v>-6.4383856213247164</v>
      </c>
      <c r="G169">
        <f t="shared" si="14"/>
        <v>41.452809408880853</v>
      </c>
    </row>
    <row r="170" spans="1:7" x14ac:dyDescent="0.25">
      <c r="A170" s="1">
        <v>42894</v>
      </c>
      <c r="B170">
        <v>2798.78</v>
      </c>
      <c r="D170">
        <v>158</v>
      </c>
      <c r="E170">
        <f t="shared" si="12"/>
        <v>3.9854951309859512</v>
      </c>
      <c r="F170">
        <f t="shared" si="13"/>
        <v>3.9081233532085409</v>
      </c>
      <c r="G170">
        <f t="shared" si="14"/>
        <v>15.27342814389397</v>
      </c>
    </row>
    <row r="171" spans="1:7" x14ac:dyDescent="0.25">
      <c r="A171" s="1">
        <v>42895</v>
      </c>
      <c r="B171">
        <v>2811.43</v>
      </c>
      <c r="D171">
        <v>159</v>
      </c>
      <c r="E171">
        <f t="shared" si="12"/>
        <v>0.45198264958301959</v>
      </c>
      <c r="F171">
        <f t="shared" si="13"/>
        <v>0.45096427543535511</v>
      </c>
      <c r="G171">
        <f t="shared" si="14"/>
        <v>0.20336877771893483</v>
      </c>
    </row>
    <row r="172" spans="1:7" x14ac:dyDescent="0.25">
      <c r="A172" s="1">
        <v>42896</v>
      </c>
      <c r="B172">
        <v>2900.25</v>
      </c>
      <c r="D172">
        <v>160</v>
      </c>
      <c r="E172">
        <f t="shared" si="12"/>
        <v>3.1592463621715701</v>
      </c>
      <c r="F172">
        <f t="shared" si="13"/>
        <v>3.1103689474632943</v>
      </c>
      <c r="G172">
        <f t="shared" si="14"/>
        <v>9.6743949893439218</v>
      </c>
    </row>
    <row r="173" spans="1:7" x14ac:dyDescent="0.25">
      <c r="A173" s="1">
        <v>42897</v>
      </c>
      <c r="B173">
        <v>2973.45</v>
      </c>
      <c r="D173">
        <v>161</v>
      </c>
      <c r="E173">
        <f t="shared" si="12"/>
        <v>2.5239203516938131</v>
      </c>
      <c r="F173">
        <f t="shared" si="13"/>
        <v>2.4925954648813495</v>
      </c>
      <c r="G173">
        <f t="shared" si="14"/>
        <v>6.213032151547071</v>
      </c>
    </row>
    <row r="174" spans="1:7" x14ac:dyDescent="0.25">
      <c r="A174" s="1">
        <v>42898</v>
      </c>
      <c r="B174">
        <v>2656.77</v>
      </c>
      <c r="D174">
        <v>162</v>
      </c>
      <c r="E174">
        <f t="shared" si="12"/>
        <v>-10.650254754578011</v>
      </c>
      <c r="F174">
        <f t="shared" si="13"/>
        <v>-11.261179558512991</v>
      </c>
      <c r="G174">
        <f t="shared" si="14"/>
        <v>126.81416504907084</v>
      </c>
    </row>
    <row r="175" spans="1:7" x14ac:dyDescent="0.25">
      <c r="A175" s="1">
        <v>42899</v>
      </c>
      <c r="B175">
        <v>2712.99</v>
      </c>
      <c r="D175">
        <v>163</v>
      </c>
      <c r="E175">
        <f t="shared" si="12"/>
        <v>2.1161033887013101</v>
      </c>
      <c r="F175">
        <f t="shared" si="13"/>
        <v>2.0940248476433152</v>
      </c>
      <c r="G175">
        <f t="shared" si="14"/>
        <v>4.3849400625476092</v>
      </c>
    </row>
    <row r="176" spans="1:7" x14ac:dyDescent="0.25">
      <c r="A176" s="1">
        <v>42900</v>
      </c>
      <c r="B176">
        <v>2467.27</v>
      </c>
      <c r="D176">
        <v>164</v>
      </c>
      <c r="E176">
        <f t="shared" si="12"/>
        <v>-9.0571657101574203</v>
      </c>
      <c r="F176">
        <f t="shared" si="13"/>
        <v>-9.4939071485267785</v>
      </c>
      <c r="G176">
        <f t="shared" si="14"/>
        <v>90.134272944847865</v>
      </c>
    </row>
    <row r="177" spans="1:7" x14ac:dyDescent="0.25">
      <c r="A177" s="1">
        <v>42901</v>
      </c>
      <c r="B177">
        <v>2442.46</v>
      </c>
      <c r="D177">
        <v>165</v>
      </c>
      <c r="E177">
        <f t="shared" si="12"/>
        <v>-1.005564855082741</v>
      </c>
      <c r="F177">
        <f t="shared" si="13"/>
        <v>-1.0106548090781073</v>
      </c>
      <c r="G177">
        <f t="shared" si="14"/>
        <v>1.0214231431127057</v>
      </c>
    </row>
    <row r="178" spans="1:7" x14ac:dyDescent="0.25">
      <c r="A178" s="1">
        <v>42902</v>
      </c>
      <c r="B178">
        <v>2508.58</v>
      </c>
      <c r="D178">
        <v>166</v>
      </c>
      <c r="E178">
        <f t="shared" si="12"/>
        <v>2.707106769404612</v>
      </c>
      <c r="F178">
        <f t="shared" si="13"/>
        <v>2.6711127864865047</v>
      </c>
      <c r="G178">
        <f t="shared" si="14"/>
        <v>7.1348435181317003</v>
      </c>
    </row>
    <row r="179" spans="1:7" x14ac:dyDescent="0.25">
      <c r="A179" s="1">
        <v>42903</v>
      </c>
      <c r="B179">
        <v>2655.1</v>
      </c>
      <c r="D179">
        <v>167</v>
      </c>
      <c r="E179">
        <f t="shared" si="12"/>
        <v>5.8407545304514903</v>
      </c>
      <c r="F179">
        <f t="shared" si="13"/>
        <v>5.6765462765717682</v>
      </c>
      <c r="G179">
        <f t="shared" si="14"/>
        <v>32.223177630060803</v>
      </c>
    </row>
    <row r="180" spans="1:7" x14ac:dyDescent="0.25">
      <c r="A180" s="1">
        <v>42904</v>
      </c>
      <c r="B180">
        <v>2539.56</v>
      </c>
      <c r="D180">
        <v>168</v>
      </c>
      <c r="E180">
        <f t="shared" si="12"/>
        <v>-4.3516251741930612</v>
      </c>
      <c r="F180">
        <f t="shared" si="13"/>
        <v>-4.4491481089803973</v>
      </c>
      <c r="G180">
        <f t="shared" si="14"/>
        <v>19.794918895643846</v>
      </c>
    </row>
    <row r="181" spans="1:7" x14ac:dyDescent="0.25">
      <c r="A181" s="1">
        <v>42905</v>
      </c>
      <c r="B181">
        <v>2616.8200000000002</v>
      </c>
      <c r="D181">
        <v>169</v>
      </c>
      <c r="E181">
        <f t="shared" si="12"/>
        <v>3.0422592890107034</v>
      </c>
      <c r="F181">
        <f t="shared" si="13"/>
        <v>2.9969002457258211</v>
      </c>
      <c r="G181">
        <f t="shared" si="14"/>
        <v>8.981411082831487</v>
      </c>
    </row>
    <row r="182" spans="1:7" x14ac:dyDescent="0.25">
      <c r="A182" s="1">
        <v>42906</v>
      </c>
      <c r="B182">
        <v>2754.38</v>
      </c>
      <c r="D182">
        <v>170</v>
      </c>
      <c r="E182">
        <f t="shared" si="12"/>
        <v>5.2567620241361626</v>
      </c>
      <c r="F182">
        <f t="shared" si="13"/>
        <v>5.1232531770833676</v>
      </c>
      <c r="G182">
        <f t="shared" si="14"/>
        <v>26.247723116494821</v>
      </c>
    </row>
    <row r="183" spans="1:7" x14ac:dyDescent="0.25">
      <c r="A183" s="1">
        <v>42907</v>
      </c>
      <c r="B183">
        <v>2677.62</v>
      </c>
      <c r="D183">
        <v>171</v>
      </c>
      <c r="E183">
        <f t="shared" si="12"/>
        <v>-2.786834060659757</v>
      </c>
      <c r="F183">
        <f t="shared" si="13"/>
        <v>-2.8264031643673189</v>
      </c>
      <c r="G183">
        <f t="shared" si="14"/>
        <v>7.9885548475455934</v>
      </c>
    </row>
    <row r="184" spans="1:7" x14ac:dyDescent="0.25">
      <c r="A184" s="1">
        <v>42908</v>
      </c>
      <c r="B184">
        <v>2722.84</v>
      </c>
      <c r="D184">
        <v>172</v>
      </c>
      <c r="E184">
        <f t="shared" si="12"/>
        <v>1.6888131997819054</v>
      </c>
      <c r="F184">
        <f t="shared" si="13"/>
        <v>1.674711298061923</v>
      </c>
      <c r="G184">
        <f t="shared" si="14"/>
        <v>2.804657931856251</v>
      </c>
    </row>
    <row r="185" spans="1:7" x14ac:dyDescent="0.25">
      <c r="A185" s="1">
        <v>42909</v>
      </c>
      <c r="B185">
        <v>2710.37</v>
      </c>
      <c r="D185">
        <v>173</v>
      </c>
      <c r="E185">
        <f t="shared" si="12"/>
        <v>-0.45797769975467723</v>
      </c>
      <c r="F185">
        <f t="shared" si="13"/>
        <v>-0.45902963058988927</v>
      </c>
      <c r="G185">
        <f t="shared" si="14"/>
        <v>0.2107082017594902</v>
      </c>
    </row>
    <row r="186" spans="1:7" x14ac:dyDescent="0.25">
      <c r="A186" s="1">
        <v>42910</v>
      </c>
      <c r="B186">
        <v>2590.0500000000002</v>
      </c>
      <c r="D186">
        <v>174</v>
      </c>
      <c r="E186">
        <f t="shared" si="12"/>
        <v>-4.4392463021653761</v>
      </c>
      <c r="F186">
        <f t="shared" si="13"/>
        <v>-4.5407976392952589</v>
      </c>
      <c r="G186">
        <f t="shared" si="14"/>
        <v>20.618843201029396</v>
      </c>
    </row>
    <row r="187" spans="1:7" x14ac:dyDescent="0.25">
      <c r="A187" s="1">
        <v>42911</v>
      </c>
      <c r="B187">
        <v>2541.62</v>
      </c>
      <c r="D187">
        <v>175</v>
      </c>
      <c r="E187">
        <f t="shared" si="12"/>
        <v>-1.8698480724310453</v>
      </c>
      <c r="F187">
        <f t="shared" si="13"/>
        <v>-1.8875507543343015</v>
      </c>
      <c r="G187">
        <f t="shared" si="14"/>
        <v>3.5628478501879908</v>
      </c>
    </row>
    <row r="188" spans="1:7" x14ac:dyDescent="0.25">
      <c r="A188" s="1">
        <v>42912</v>
      </c>
      <c r="B188">
        <v>2446.0500000000002</v>
      </c>
      <c r="D188">
        <v>176</v>
      </c>
      <c r="E188">
        <f t="shared" si="12"/>
        <v>-3.7602001872821158</v>
      </c>
      <c r="F188">
        <f t="shared" si="13"/>
        <v>-3.832719440781005</v>
      </c>
      <c r="G188">
        <f t="shared" si="14"/>
        <v>14.68973831174066</v>
      </c>
    </row>
    <row r="189" spans="1:7" x14ac:dyDescent="0.25">
      <c r="A189" s="1">
        <v>42913</v>
      </c>
      <c r="B189">
        <v>2583.75</v>
      </c>
      <c r="D189">
        <v>177</v>
      </c>
      <c r="E189">
        <f t="shared" si="12"/>
        <v>5.6294842705586481</v>
      </c>
      <c r="F189">
        <f t="shared" si="13"/>
        <v>5.4767353420582063</v>
      </c>
      <c r="G189">
        <f t="shared" si="14"/>
        <v>29.994630006949418</v>
      </c>
    </row>
    <row r="190" spans="1:7" x14ac:dyDescent="0.25">
      <c r="A190" s="1">
        <v>42914</v>
      </c>
      <c r="B190">
        <v>2577.7399999999998</v>
      </c>
      <c r="D190">
        <v>178</v>
      </c>
      <c r="E190">
        <f t="shared" si="12"/>
        <v>-0.2326076439284071</v>
      </c>
      <c r="F190">
        <f t="shared" si="13"/>
        <v>-0.2328785957598036</v>
      </c>
      <c r="G190">
        <f t="shared" si="14"/>
        <v>5.4232440363058014E-2</v>
      </c>
    </row>
    <row r="191" spans="1:7" x14ac:dyDescent="0.25">
      <c r="A191" s="1">
        <v>42915</v>
      </c>
      <c r="B191">
        <v>2558.37</v>
      </c>
      <c r="D191">
        <v>179</v>
      </c>
      <c r="E191">
        <f t="shared" si="12"/>
        <v>-0.75143342617951747</v>
      </c>
      <c r="F191">
        <f t="shared" si="13"/>
        <v>-0.75427091062404594</v>
      </c>
      <c r="G191">
        <f t="shared" si="14"/>
        <v>0.56892460661362754</v>
      </c>
    </row>
    <row r="192" spans="1:7" x14ac:dyDescent="0.25">
      <c r="A192" s="1">
        <v>42916</v>
      </c>
      <c r="B192">
        <v>2480.61</v>
      </c>
      <c r="D192">
        <v>180</v>
      </c>
      <c r="E192">
        <f t="shared" si="12"/>
        <v>-3.0394352654228967</v>
      </c>
      <c r="F192">
        <f t="shared" si="13"/>
        <v>-3.0865839276281686</v>
      </c>
      <c r="G192">
        <f t="shared" si="14"/>
        <v>9.5270003422925313</v>
      </c>
    </row>
    <row r="193" spans="1:7" x14ac:dyDescent="0.25">
      <c r="A193" s="1">
        <v>42917</v>
      </c>
      <c r="B193">
        <v>2424.61</v>
      </c>
      <c r="D193">
        <v>181</v>
      </c>
      <c r="E193">
        <f t="shared" si="12"/>
        <v>-2.2575092416784579</v>
      </c>
      <c r="F193">
        <f t="shared" si="13"/>
        <v>-2.2833810960227794</v>
      </c>
      <c r="G193">
        <f t="shared" si="14"/>
        <v>5.2138292296741895</v>
      </c>
    </row>
    <row r="194" spans="1:7" x14ac:dyDescent="0.25">
      <c r="A194" s="1">
        <v>42918</v>
      </c>
      <c r="B194">
        <v>2536.46</v>
      </c>
      <c r="D194">
        <v>182</v>
      </c>
      <c r="E194">
        <f t="shared" si="12"/>
        <v>4.6131130367358013</v>
      </c>
      <c r="F194">
        <f t="shared" si="13"/>
        <v>4.5098721425288275</v>
      </c>
      <c r="G194">
        <f t="shared" si="14"/>
        <v>20.338946741957557</v>
      </c>
    </row>
    <row r="195" spans="1:7" x14ac:dyDescent="0.25">
      <c r="A195" s="1">
        <v>42919</v>
      </c>
      <c r="B195">
        <v>2572.4699999999998</v>
      </c>
      <c r="D195">
        <v>183</v>
      </c>
      <c r="E195">
        <f t="shared" si="12"/>
        <v>1.4196951657033725</v>
      </c>
      <c r="F195">
        <f t="shared" si="13"/>
        <v>1.4097118711706664</v>
      </c>
      <c r="G195">
        <f t="shared" si="14"/>
        <v>1.9872875597195017</v>
      </c>
    </row>
    <row r="196" spans="1:7" x14ac:dyDescent="0.25">
      <c r="A196" s="1">
        <v>42920</v>
      </c>
      <c r="B196">
        <v>2617.3200000000002</v>
      </c>
      <c r="D196">
        <v>184</v>
      </c>
      <c r="E196">
        <f t="shared" si="12"/>
        <v>1.7434605651378001</v>
      </c>
      <c r="F196">
        <f t="shared" si="13"/>
        <v>1.7284366639136608</v>
      </c>
      <c r="G196">
        <f t="shared" si="14"/>
        <v>2.9874933011609852</v>
      </c>
    </row>
    <row r="197" spans="1:7" x14ac:dyDescent="0.25">
      <c r="A197" s="1">
        <v>42921</v>
      </c>
      <c r="B197">
        <v>2627.86</v>
      </c>
      <c r="D197">
        <v>185</v>
      </c>
      <c r="E197">
        <f t="shared" si="12"/>
        <v>0.40270200051961408</v>
      </c>
      <c r="F197">
        <f t="shared" si="13"/>
        <v>0.40189332631795804</v>
      </c>
      <c r="G197">
        <f t="shared" si="14"/>
        <v>0.16151824573891271</v>
      </c>
    </row>
    <row r="198" spans="1:7" x14ac:dyDescent="0.25">
      <c r="A198" s="1">
        <v>42922</v>
      </c>
      <c r="B198">
        <v>2614.2399999999998</v>
      </c>
      <c r="D198">
        <v>186</v>
      </c>
      <c r="E198">
        <f t="shared" si="12"/>
        <v>-0.51829245089161313</v>
      </c>
      <c r="F198">
        <f t="shared" si="13"/>
        <v>-0.51964024524277419</v>
      </c>
      <c r="G198">
        <f t="shared" si="14"/>
        <v>0.27002598447597048</v>
      </c>
    </row>
    <row r="199" spans="1:7" x14ac:dyDescent="0.25">
      <c r="A199" s="1">
        <v>42923</v>
      </c>
      <c r="B199">
        <v>2513.88</v>
      </c>
      <c r="D199">
        <v>187</v>
      </c>
      <c r="E199">
        <f t="shared" si="12"/>
        <v>-3.8389742334292061</v>
      </c>
      <c r="F199">
        <f t="shared" si="13"/>
        <v>-3.9146047968459308</v>
      </c>
      <c r="G199">
        <f t="shared" si="14"/>
        <v>15.32413071548917</v>
      </c>
    </row>
    <row r="200" spans="1:7" x14ac:dyDescent="0.25">
      <c r="A200" s="1">
        <v>42924</v>
      </c>
      <c r="B200">
        <v>2564.86</v>
      </c>
      <c r="D200">
        <v>188</v>
      </c>
      <c r="E200">
        <f t="shared" si="12"/>
        <v>2.0279408722771182</v>
      </c>
      <c r="F200">
        <f t="shared" si="13"/>
        <v>2.0076519904538426</v>
      </c>
      <c r="G200">
        <f t="shared" si="14"/>
        <v>4.0306665147732756</v>
      </c>
    </row>
    <row r="201" spans="1:7" x14ac:dyDescent="0.25">
      <c r="A201" s="1">
        <v>42925</v>
      </c>
      <c r="B201">
        <v>2511.4299999999998</v>
      </c>
      <c r="D201">
        <v>189</v>
      </c>
      <c r="E201">
        <f t="shared" si="12"/>
        <v>-2.0831546361205011</v>
      </c>
      <c r="F201">
        <f t="shared" si="13"/>
        <v>-2.1051584206685714</v>
      </c>
      <c r="G201">
        <f t="shared" si="14"/>
        <v>4.4316919761117939</v>
      </c>
    </row>
    <row r="202" spans="1:7" x14ac:dyDescent="0.25">
      <c r="A202" s="1">
        <v>42926</v>
      </c>
      <c r="B202">
        <v>2344.02</v>
      </c>
      <c r="D202">
        <v>190</v>
      </c>
      <c r="E202">
        <f t="shared" si="12"/>
        <v>-6.6659233982233177</v>
      </c>
      <c r="F202">
        <f t="shared" si="13"/>
        <v>-6.8984907928196213</v>
      </c>
      <c r="G202">
        <f t="shared" si="14"/>
        <v>47.589175218617086</v>
      </c>
    </row>
    <row r="203" spans="1:7" x14ac:dyDescent="0.25">
      <c r="A203" s="1">
        <v>42927</v>
      </c>
      <c r="B203">
        <v>2324.29</v>
      </c>
      <c r="D203">
        <v>191</v>
      </c>
      <c r="E203">
        <f t="shared" si="12"/>
        <v>-0.84171636760778568</v>
      </c>
      <c r="F203">
        <f t="shared" si="13"/>
        <v>-0.84527880431903379</v>
      </c>
      <c r="G203">
        <f t="shared" si="14"/>
        <v>0.71449625703101538</v>
      </c>
    </row>
    <row r="204" spans="1:7" x14ac:dyDescent="0.25">
      <c r="A204" s="1">
        <v>42928</v>
      </c>
      <c r="B204">
        <v>2403.09</v>
      </c>
      <c r="D204">
        <v>192</v>
      </c>
      <c r="E204">
        <f t="shared" si="12"/>
        <v>3.3902826239410824</v>
      </c>
      <c r="F204">
        <f t="shared" si="13"/>
        <v>3.3340793178116432</v>
      </c>
      <c r="G204">
        <f t="shared" si="14"/>
        <v>11.116084897459352</v>
      </c>
    </row>
    <row r="205" spans="1:7" x14ac:dyDescent="0.25">
      <c r="A205" s="1">
        <v>42929</v>
      </c>
      <c r="B205">
        <v>2362.44</v>
      </c>
      <c r="D205">
        <v>193</v>
      </c>
      <c r="E205">
        <f t="shared" si="12"/>
        <v>-1.691572100920069</v>
      </c>
      <c r="F205">
        <f t="shared" si="13"/>
        <v>-1.7060425998640421</v>
      </c>
      <c r="G205">
        <f t="shared" si="14"/>
        <v>2.9105813525508597</v>
      </c>
    </row>
    <row r="206" spans="1:7" x14ac:dyDescent="0.25">
      <c r="A206" s="1">
        <v>42930</v>
      </c>
      <c r="B206">
        <v>2234.17</v>
      </c>
      <c r="D206">
        <v>194</v>
      </c>
      <c r="E206">
        <f t="shared" ref="E206:E269" si="15">100*(B206-B205)/B205</f>
        <v>-5.4295558829007291</v>
      </c>
      <c r="F206">
        <f t="shared" ref="F206:F269" si="16">100*LN(B206/B205)</f>
        <v>-5.5825188798500216</v>
      </c>
      <c r="G206">
        <f t="shared" ref="G206:G269" si="17">F206^2</f>
        <v>31.16451704388194</v>
      </c>
    </row>
    <row r="207" spans="1:7" x14ac:dyDescent="0.25">
      <c r="A207" s="1">
        <v>42931</v>
      </c>
      <c r="B207">
        <v>1975.08</v>
      </c>
      <c r="D207">
        <v>195</v>
      </c>
      <c r="E207">
        <f t="shared" si="15"/>
        <v>-11.59670034061867</v>
      </c>
      <c r="F207">
        <f t="shared" si="16"/>
        <v>-12.326089057751902</v>
      </c>
      <c r="G207">
        <f t="shared" si="17"/>
        <v>151.93247145963119</v>
      </c>
    </row>
    <row r="208" spans="1:7" x14ac:dyDescent="0.25">
      <c r="A208" s="1">
        <v>42932</v>
      </c>
      <c r="B208">
        <v>1914.09</v>
      </c>
      <c r="D208">
        <v>196</v>
      </c>
      <c r="E208">
        <f t="shared" si="15"/>
        <v>-3.0879761832432111</v>
      </c>
      <c r="F208">
        <f t="shared" si="16"/>
        <v>-3.1366589993000691</v>
      </c>
      <c r="G208">
        <f t="shared" si="17"/>
        <v>9.8386296778901112</v>
      </c>
    </row>
    <row r="209" spans="1:7" x14ac:dyDescent="0.25">
      <c r="A209" s="1">
        <v>42933</v>
      </c>
      <c r="B209">
        <v>2233.39</v>
      </c>
      <c r="D209">
        <v>197</v>
      </c>
      <c r="E209">
        <f t="shared" si="15"/>
        <v>16.681556248661241</v>
      </c>
      <c r="F209">
        <f t="shared" si="16"/>
        <v>15.427829667240717</v>
      </c>
      <c r="G209">
        <f t="shared" si="17"/>
        <v>238.01792824139281</v>
      </c>
    </row>
    <row r="210" spans="1:7" x14ac:dyDescent="0.25">
      <c r="A210" s="1">
        <v>42934</v>
      </c>
      <c r="B210">
        <v>2320.23</v>
      </c>
      <c r="D210">
        <v>198</v>
      </c>
      <c r="E210">
        <f t="shared" si="15"/>
        <v>3.8882595516233236</v>
      </c>
      <c r="F210">
        <f t="shared" si="16"/>
        <v>3.8145708154166758</v>
      </c>
      <c r="G210">
        <f t="shared" si="17"/>
        <v>14.550950505828643</v>
      </c>
    </row>
    <row r="211" spans="1:7" x14ac:dyDescent="0.25">
      <c r="A211" s="1">
        <v>42935</v>
      </c>
      <c r="B211">
        <v>2282.58</v>
      </c>
      <c r="D211">
        <v>199</v>
      </c>
      <c r="E211">
        <f t="shared" si="15"/>
        <v>-1.6226839580558863</v>
      </c>
      <c r="F211">
        <f t="shared" si="16"/>
        <v>-1.6359936534577266</v>
      </c>
      <c r="G211">
        <f t="shared" si="17"/>
        <v>2.6764752341539602</v>
      </c>
    </row>
    <row r="212" spans="1:7" x14ac:dyDescent="0.25">
      <c r="A212" s="1">
        <v>42936</v>
      </c>
      <c r="B212">
        <v>2866.02</v>
      </c>
      <c r="D212">
        <v>200</v>
      </c>
      <c r="E212">
        <f t="shared" si="15"/>
        <v>25.560549904055939</v>
      </c>
      <c r="F212">
        <f t="shared" si="16"/>
        <v>22.761792558785768</v>
      </c>
      <c r="G212">
        <f t="shared" si="17"/>
        <v>518.09920048919514</v>
      </c>
    </row>
    <row r="213" spans="1:7" x14ac:dyDescent="0.25">
      <c r="A213" s="1">
        <v>42937</v>
      </c>
      <c r="B213">
        <v>2675.08</v>
      </c>
      <c r="D213">
        <v>201</v>
      </c>
      <c r="E213">
        <f t="shared" si="15"/>
        <v>-6.6622005429131717</v>
      </c>
      <c r="F213">
        <f t="shared" si="16"/>
        <v>-6.8945021305859262</v>
      </c>
      <c r="G213">
        <f t="shared" si="17"/>
        <v>47.534159628653875</v>
      </c>
    </row>
    <row r="214" spans="1:7" x14ac:dyDescent="0.25">
      <c r="A214" s="1">
        <v>42938</v>
      </c>
      <c r="B214">
        <v>2836.53</v>
      </c>
      <c r="D214">
        <v>202</v>
      </c>
      <c r="E214">
        <f t="shared" si="15"/>
        <v>6.0353335227357787</v>
      </c>
      <c r="F214">
        <f t="shared" si="16"/>
        <v>5.8602187700316231</v>
      </c>
      <c r="G214">
        <f t="shared" si="17"/>
        <v>34.342164032630947</v>
      </c>
    </row>
    <row r="215" spans="1:7" x14ac:dyDescent="0.25">
      <c r="A215" s="1">
        <v>42939</v>
      </c>
      <c r="B215">
        <v>2756.61</v>
      </c>
      <c r="D215">
        <v>203</v>
      </c>
      <c r="E215">
        <f t="shared" si="15"/>
        <v>-2.8175270488942501</v>
      </c>
      <c r="F215">
        <f t="shared" si="16"/>
        <v>-2.8579810214270021</v>
      </c>
      <c r="G215">
        <f t="shared" si="17"/>
        <v>8.1680555188369297</v>
      </c>
    </row>
    <row r="216" spans="1:7" x14ac:dyDescent="0.25">
      <c r="A216" s="1">
        <v>42940</v>
      </c>
      <c r="B216">
        <v>2763.42</v>
      </c>
      <c r="D216">
        <v>204</v>
      </c>
      <c r="E216">
        <f t="shared" si="15"/>
        <v>0.24704256314821266</v>
      </c>
      <c r="F216">
        <f t="shared" si="16"/>
        <v>0.24673791464599101</v>
      </c>
      <c r="G216">
        <f t="shared" si="17"/>
        <v>6.0879598523852343E-2</v>
      </c>
    </row>
    <row r="217" spans="1:7" x14ac:dyDescent="0.25">
      <c r="A217" s="1">
        <v>42941</v>
      </c>
      <c r="B217">
        <v>2582.58</v>
      </c>
      <c r="D217">
        <v>205</v>
      </c>
      <c r="E217">
        <f t="shared" si="15"/>
        <v>-6.5440649629806593</v>
      </c>
      <c r="F217">
        <f t="shared" si="16"/>
        <v>-6.7680143808730868</v>
      </c>
      <c r="G217">
        <f t="shared" si="17"/>
        <v>45.806018659704911</v>
      </c>
    </row>
    <row r="218" spans="1:7" x14ac:dyDescent="0.25">
      <c r="A218" s="1">
        <v>42942</v>
      </c>
      <c r="B218">
        <v>2559.21</v>
      </c>
      <c r="D218">
        <v>206</v>
      </c>
      <c r="E218">
        <f t="shared" si="15"/>
        <v>-0.90490904444392395</v>
      </c>
      <c r="F218">
        <f t="shared" si="16"/>
        <v>-0.90902821499877873</v>
      </c>
      <c r="G218">
        <f t="shared" si="17"/>
        <v>0.8263322956638659</v>
      </c>
    </row>
    <row r="219" spans="1:7" x14ac:dyDescent="0.25">
      <c r="A219" s="1">
        <v>42943</v>
      </c>
      <c r="B219">
        <v>2691.88</v>
      </c>
      <c r="D219">
        <v>207</v>
      </c>
      <c r="E219">
        <f t="shared" si="15"/>
        <v>5.1840216316754022</v>
      </c>
      <c r="F219">
        <f t="shared" si="16"/>
        <v>5.0541217149265627</v>
      </c>
      <c r="G219">
        <f t="shared" si="17"/>
        <v>25.54414630929222</v>
      </c>
    </row>
    <row r="220" spans="1:7" x14ac:dyDescent="0.25">
      <c r="A220" s="1">
        <v>42944</v>
      </c>
      <c r="B220">
        <v>2806.75</v>
      </c>
      <c r="D220">
        <v>208</v>
      </c>
      <c r="E220">
        <f t="shared" si="15"/>
        <v>4.2672778875729929</v>
      </c>
      <c r="F220">
        <f t="shared" si="16"/>
        <v>4.1787396090864339</v>
      </c>
      <c r="G220">
        <f t="shared" si="17"/>
        <v>17.461864720547844</v>
      </c>
    </row>
    <row r="221" spans="1:7" x14ac:dyDescent="0.25">
      <c r="A221" s="1">
        <v>42945</v>
      </c>
      <c r="B221">
        <v>2733.5</v>
      </c>
      <c r="D221">
        <v>209</v>
      </c>
      <c r="E221">
        <f t="shared" si="15"/>
        <v>-2.6097799946557405</v>
      </c>
      <c r="F221">
        <f t="shared" si="16"/>
        <v>-2.6444391003834848</v>
      </c>
      <c r="G221">
        <f t="shared" si="17"/>
        <v>6.9930581556370148</v>
      </c>
    </row>
    <row r="222" spans="1:7" x14ac:dyDescent="0.25">
      <c r="A222" s="1">
        <v>42946</v>
      </c>
      <c r="B222">
        <v>2766.49</v>
      </c>
      <c r="D222">
        <v>210</v>
      </c>
      <c r="E222">
        <f t="shared" si="15"/>
        <v>1.2068776294128327</v>
      </c>
      <c r="F222">
        <f t="shared" si="16"/>
        <v>1.1996529320994533</v>
      </c>
      <c r="G222">
        <f t="shared" si="17"/>
        <v>1.4391671574948155</v>
      </c>
    </row>
    <row r="223" spans="1:7" x14ac:dyDescent="0.25">
      <c r="A223" s="1">
        <v>42947</v>
      </c>
      <c r="B223">
        <v>2883.27</v>
      </c>
      <c r="D223">
        <v>211</v>
      </c>
      <c r="E223">
        <f t="shared" si="15"/>
        <v>4.2212334040607491</v>
      </c>
      <c r="F223">
        <f t="shared" si="16"/>
        <v>4.1345698042606616</v>
      </c>
      <c r="G223">
        <f t="shared" si="17"/>
        <v>17.094667466304045</v>
      </c>
    </row>
    <row r="224" spans="1:7" x14ac:dyDescent="0.25">
      <c r="A224" s="1">
        <v>42948</v>
      </c>
      <c r="B224">
        <v>2746.99</v>
      </c>
      <c r="D224">
        <v>212</v>
      </c>
      <c r="E224">
        <f t="shared" si="15"/>
        <v>-4.7265778092235617</v>
      </c>
      <c r="F224">
        <f t="shared" si="16"/>
        <v>-4.841929994491819</v>
      </c>
      <c r="G224">
        <f t="shared" si="17"/>
        <v>23.444286071559546</v>
      </c>
    </row>
    <row r="225" spans="1:7" x14ac:dyDescent="0.25">
      <c r="A225" s="1">
        <v>42949</v>
      </c>
      <c r="B225">
        <v>2720.53</v>
      </c>
      <c r="D225">
        <v>213</v>
      </c>
      <c r="E225">
        <f t="shared" si="15"/>
        <v>-0.96323612390287494</v>
      </c>
      <c r="F225">
        <f t="shared" si="16"/>
        <v>-0.96790525038860831</v>
      </c>
      <c r="G225">
        <f t="shared" si="17"/>
        <v>0.93684057372983454</v>
      </c>
    </row>
    <row r="226" spans="1:7" x14ac:dyDescent="0.25">
      <c r="A226" s="1">
        <v>42950</v>
      </c>
      <c r="B226">
        <v>2809.99</v>
      </c>
      <c r="D226">
        <v>214</v>
      </c>
      <c r="E226">
        <f t="shared" si="15"/>
        <v>3.2883298474929363</v>
      </c>
      <c r="F226">
        <f t="shared" si="16"/>
        <v>3.2354210352747095</v>
      </c>
      <c r="G226">
        <f t="shared" si="17"/>
        <v>10.467949275498073</v>
      </c>
    </row>
    <row r="227" spans="1:7" x14ac:dyDescent="0.25">
      <c r="A227" s="1">
        <v>42951</v>
      </c>
      <c r="B227">
        <v>2878.49</v>
      </c>
      <c r="D227">
        <v>215</v>
      </c>
      <c r="E227">
        <f t="shared" si="15"/>
        <v>2.4377310951284525</v>
      </c>
      <c r="F227">
        <f t="shared" si="16"/>
        <v>2.4084926475618227</v>
      </c>
      <c r="G227">
        <f t="shared" si="17"/>
        <v>5.8008368333593578</v>
      </c>
    </row>
    <row r="228" spans="1:7" x14ac:dyDescent="0.25">
      <c r="A228" s="1">
        <v>42952</v>
      </c>
      <c r="B228">
        <v>3262.8</v>
      </c>
      <c r="D228">
        <v>216</v>
      </c>
      <c r="E228">
        <f t="shared" si="15"/>
        <v>13.351097276697173</v>
      </c>
      <c r="F228">
        <f t="shared" si="16"/>
        <v>12.531987134820927</v>
      </c>
      <c r="G228">
        <f t="shared" si="17"/>
        <v>157.05070154731723</v>
      </c>
    </row>
    <row r="229" spans="1:7" x14ac:dyDescent="0.25">
      <c r="A229" s="1">
        <v>42953</v>
      </c>
      <c r="B229">
        <v>3232.03</v>
      </c>
      <c r="D229">
        <v>217</v>
      </c>
      <c r="E229">
        <f t="shared" si="15"/>
        <v>-0.94305504474684254</v>
      </c>
      <c r="F229">
        <f t="shared" si="16"/>
        <v>-0.94752996503006703</v>
      </c>
      <c r="G229">
        <f t="shared" si="17"/>
        <v>0.89781303462988005</v>
      </c>
    </row>
    <row r="230" spans="1:7" x14ac:dyDescent="0.25">
      <c r="A230" s="1">
        <v>42954</v>
      </c>
      <c r="B230">
        <v>3401.91</v>
      </c>
      <c r="D230">
        <v>218</v>
      </c>
      <c r="E230">
        <f t="shared" si="15"/>
        <v>5.2561393303898676</v>
      </c>
      <c r="F230">
        <f t="shared" si="16"/>
        <v>5.1226615803286846</v>
      </c>
      <c r="G230">
        <f t="shared" si="17"/>
        <v>26.241661666575578</v>
      </c>
    </row>
    <row r="231" spans="1:7" x14ac:dyDescent="0.25">
      <c r="A231" s="1">
        <v>42955</v>
      </c>
      <c r="B231">
        <v>3429.38</v>
      </c>
      <c r="D231">
        <v>219</v>
      </c>
      <c r="E231">
        <f t="shared" si="15"/>
        <v>0.8074875584598139</v>
      </c>
      <c r="F231">
        <f t="shared" si="16"/>
        <v>0.80424482243818629</v>
      </c>
      <c r="G231">
        <f t="shared" si="17"/>
        <v>0.64680973441862977</v>
      </c>
    </row>
    <row r="232" spans="1:7" x14ac:dyDescent="0.25">
      <c r="A232" s="1">
        <v>42956</v>
      </c>
      <c r="B232">
        <v>3348.79</v>
      </c>
      <c r="D232">
        <v>220</v>
      </c>
      <c r="E232">
        <f t="shared" si="15"/>
        <v>-2.3499874612903833</v>
      </c>
      <c r="F232">
        <f t="shared" si="16"/>
        <v>-2.3780400260807282</v>
      </c>
      <c r="G232">
        <f t="shared" si="17"/>
        <v>5.6550743656420304</v>
      </c>
    </row>
    <row r="233" spans="1:7" x14ac:dyDescent="0.25">
      <c r="A233" s="1">
        <v>42957</v>
      </c>
      <c r="B233">
        <v>3425.67</v>
      </c>
      <c r="D233">
        <v>221</v>
      </c>
      <c r="E233">
        <f t="shared" si="15"/>
        <v>2.2957545859847919</v>
      </c>
      <c r="F233">
        <f t="shared" si="16"/>
        <v>2.2697986460112665</v>
      </c>
      <c r="G233">
        <f t="shared" si="17"/>
        <v>5.1519858934345786</v>
      </c>
    </row>
    <row r="234" spans="1:7" x14ac:dyDescent="0.25">
      <c r="A234" s="1">
        <v>42958</v>
      </c>
      <c r="B234">
        <v>3654.37</v>
      </c>
      <c r="D234">
        <v>222</v>
      </c>
      <c r="E234">
        <f t="shared" si="15"/>
        <v>6.67606628776268</v>
      </c>
      <c r="F234">
        <f t="shared" si="16"/>
        <v>6.4626638702879529</v>
      </c>
      <c r="G234">
        <f t="shared" si="17"/>
        <v>41.766024300325263</v>
      </c>
    </row>
    <row r="235" spans="1:7" x14ac:dyDescent="0.25">
      <c r="A235" s="1">
        <v>42959</v>
      </c>
      <c r="B235">
        <v>3871.62</v>
      </c>
      <c r="D235">
        <v>223</v>
      </c>
      <c r="E235">
        <f t="shared" si="15"/>
        <v>5.9449371574306928</v>
      </c>
      <c r="F235">
        <f t="shared" si="16"/>
        <v>5.7749312378527753</v>
      </c>
      <c r="G235">
        <f t="shared" si="17"/>
        <v>33.349830801927787</v>
      </c>
    </row>
    <row r="236" spans="1:7" x14ac:dyDescent="0.25">
      <c r="A236" s="1">
        <v>42960</v>
      </c>
      <c r="B236">
        <v>4062.6</v>
      </c>
      <c r="D236">
        <v>224</v>
      </c>
      <c r="E236">
        <f t="shared" si="15"/>
        <v>4.9328188200288254</v>
      </c>
      <c r="F236">
        <f t="shared" si="16"/>
        <v>4.8150138635148432</v>
      </c>
      <c r="G236">
        <f t="shared" si="17"/>
        <v>23.184358505840137</v>
      </c>
    </row>
    <row r="237" spans="1:7" x14ac:dyDescent="0.25">
      <c r="A237" s="1">
        <v>42961</v>
      </c>
      <c r="B237">
        <v>4327.9399999999996</v>
      </c>
      <c r="D237">
        <v>225</v>
      </c>
      <c r="E237">
        <f t="shared" si="15"/>
        <v>6.5312853837443932</v>
      </c>
      <c r="F237">
        <f t="shared" si="16"/>
        <v>6.3268515494301205</v>
      </c>
      <c r="G237">
        <f t="shared" si="17"/>
        <v>40.029050528526319</v>
      </c>
    </row>
    <row r="238" spans="1:7" x14ac:dyDescent="0.25">
      <c r="A238" s="1">
        <v>42962</v>
      </c>
      <c r="B238">
        <v>4161.66</v>
      </c>
      <c r="D238">
        <v>226</v>
      </c>
      <c r="E238">
        <f t="shared" si="15"/>
        <v>-3.8420125972171464</v>
      </c>
      <c r="F238">
        <f t="shared" si="16"/>
        <v>-3.9177645091781912</v>
      </c>
      <c r="G238">
        <f t="shared" si="17"/>
        <v>15.348878749376233</v>
      </c>
    </row>
    <row r="239" spans="1:7" x14ac:dyDescent="0.25">
      <c r="A239" s="1">
        <v>42963</v>
      </c>
      <c r="B239">
        <v>4387.3999999999996</v>
      </c>
      <c r="D239">
        <v>227</v>
      </c>
      <c r="E239">
        <f t="shared" si="15"/>
        <v>5.4242778122191577</v>
      </c>
      <c r="F239">
        <f t="shared" si="16"/>
        <v>5.2822763369412922</v>
      </c>
      <c r="G239">
        <f t="shared" si="17"/>
        <v>27.902443299809917</v>
      </c>
    </row>
    <row r="240" spans="1:7" x14ac:dyDescent="0.25">
      <c r="A240" s="1">
        <v>42964</v>
      </c>
      <c r="B240">
        <v>4278.92</v>
      </c>
      <c r="D240">
        <v>228</v>
      </c>
      <c r="E240">
        <f t="shared" si="15"/>
        <v>-2.4725349865523905</v>
      </c>
      <c r="F240">
        <f t="shared" si="16"/>
        <v>-2.5036155206541051</v>
      </c>
      <c r="G240">
        <f t="shared" si="17"/>
        <v>6.268090675260126</v>
      </c>
    </row>
    <row r="241" spans="1:7" x14ac:dyDescent="0.25">
      <c r="A241" s="1">
        <v>42965</v>
      </c>
      <c r="B241">
        <v>4105.37</v>
      </c>
      <c r="D241">
        <v>229</v>
      </c>
      <c r="E241">
        <f t="shared" si="15"/>
        <v>-4.055930001028301</v>
      </c>
      <c r="F241">
        <f t="shared" si="16"/>
        <v>-4.1404768477393095</v>
      </c>
      <c r="G241">
        <f t="shared" si="17"/>
        <v>17.143548526665249</v>
      </c>
    </row>
    <row r="242" spans="1:7" x14ac:dyDescent="0.25">
      <c r="A242" s="1">
        <v>42966</v>
      </c>
      <c r="B242">
        <v>4150.45</v>
      </c>
      <c r="D242">
        <v>230</v>
      </c>
      <c r="E242">
        <f t="shared" si="15"/>
        <v>1.0980739860231825</v>
      </c>
      <c r="F242">
        <f t="shared" si="16"/>
        <v>1.0920889273518297</v>
      </c>
      <c r="G242">
        <f t="shared" si="17"/>
        <v>1.19265822524447</v>
      </c>
    </row>
    <row r="243" spans="1:7" x14ac:dyDescent="0.25">
      <c r="A243" s="1">
        <v>42967</v>
      </c>
      <c r="B243">
        <v>4066.6</v>
      </c>
      <c r="D243">
        <v>231</v>
      </c>
      <c r="E243">
        <f t="shared" si="15"/>
        <v>-2.020262863063039</v>
      </c>
      <c r="F243">
        <f t="shared" si="16"/>
        <v>-2.0409492604929884</v>
      </c>
      <c r="G243">
        <f t="shared" si="17"/>
        <v>4.1654738839068761</v>
      </c>
    </row>
    <row r="244" spans="1:7" x14ac:dyDescent="0.25">
      <c r="A244" s="1">
        <v>42968</v>
      </c>
      <c r="B244">
        <v>4005.1</v>
      </c>
      <c r="D244">
        <v>232</v>
      </c>
      <c r="E244">
        <f t="shared" si="15"/>
        <v>-1.5123198740962966</v>
      </c>
      <c r="F244">
        <f t="shared" si="16"/>
        <v>-1.523872049648308</v>
      </c>
      <c r="G244">
        <f t="shared" si="17"/>
        <v>2.3221860236993352</v>
      </c>
    </row>
    <row r="245" spans="1:7" x14ac:dyDescent="0.25">
      <c r="A245" s="1">
        <v>42969</v>
      </c>
      <c r="B245">
        <v>4089.7</v>
      </c>
      <c r="D245">
        <v>233</v>
      </c>
      <c r="E245">
        <f t="shared" si="15"/>
        <v>2.112306808818754</v>
      </c>
      <c r="F245">
        <f t="shared" si="16"/>
        <v>2.0903068733621364</v>
      </c>
      <c r="G245">
        <f t="shared" si="17"/>
        <v>4.3693828248249904</v>
      </c>
    </row>
    <row r="246" spans="1:7" x14ac:dyDescent="0.25">
      <c r="A246" s="1">
        <v>42970</v>
      </c>
      <c r="B246">
        <v>4141.09</v>
      </c>
      <c r="D246">
        <v>234</v>
      </c>
      <c r="E246">
        <f t="shared" si="15"/>
        <v>1.2565713866542858</v>
      </c>
      <c r="F246">
        <f t="shared" si="16"/>
        <v>1.2487420476715487</v>
      </c>
      <c r="G246">
        <f t="shared" si="17"/>
        <v>1.5593567016229324</v>
      </c>
    </row>
    <row r="247" spans="1:7" x14ac:dyDescent="0.25">
      <c r="A247" s="1">
        <v>42971</v>
      </c>
      <c r="B247">
        <v>4318.3500000000004</v>
      </c>
      <c r="D247">
        <v>235</v>
      </c>
      <c r="E247">
        <f t="shared" si="15"/>
        <v>4.2805155164461581</v>
      </c>
      <c r="F247">
        <f t="shared" si="16"/>
        <v>4.191434664425894</v>
      </c>
      <c r="G247">
        <f t="shared" si="17"/>
        <v>17.568124546151008</v>
      </c>
    </row>
    <row r="248" spans="1:7" x14ac:dyDescent="0.25">
      <c r="A248" s="1">
        <v>42972</v>
      </c>
      <c r="B248">
        <v>4364.41</v>
      </c>
      <c r="D248">
        <v>236</v>
      </c>
      <c r="E248">
        <f t="shared" si="15"/>
        <v>1.0666110898838559</v>
      </c>
      <c r="F248">
        <f t="shared" si="16"/>
        <v>1.0609629209659805</v>
      </c>
      <c r="G248">
        <f t="shared" si="17"/>
        <v>1.1256423196646654</v>
      </c>
    </row>
    <row r="249" spans="1:7" x14ac:dyDescent="0.25">
      <c r="A249" s="1">
        <v>42973</v>
      </c>
      <c r="B249">
        <v>4352.3</v>
      </c>
      <c r="D249">
        <v>237</v>
      </c>
      <c r="E249">
        <f t="shared" si="15"/>
        <v>-0.277471639923831</v>
      </c>
      <c r="F249">
        <f t="shared" si="16"/>
        <v>-0.27785730605326836</v>
      </c>
      <c r="G249">
        <f t="shared" si="17"/>
        <v>7.7204682527179644E-2</v>
      </c>
    </row>
    <row r="250" spans="1:7" x14ac:dyDescent="0.25">
      <c r="A250" s="1">
        <v>42974</v>
      </c>
      <c r="B250">
        <v>4345.75</v>
      </c>
      <c r="D250">
        <v>238</v>
      </c>
      <c r="E250">
        <f t="shared" si="15"/>
        <v>-0.15049514050042923</v>
      </c>
      <c r="F250">
        <f t="shared" si="16"/>
        <v>-0.15060849818314379</v>
      </c>
      <c r="G250">
        <f t="shared" si="17"/>
        <v>2.2682919724982025E-2</v>
      </c>
    </row>
    <row r="251" spans="1:7" x14ac:dyDescent="0.25">
      <c r="A251" s="1">
        <v>42975</v>
      </c>
      <c r="B251">
        <v>4390.3100000000004</v>
      </c>
      <c r="D251">
        <v>239</v>
      </c>
      <c r="E251">
        <f t="shared" si="15"/>
        <v>1.0253696139906898</v>
      </c>
      <c r="F251">
        <f t="shared" si="16"/>
        <v>1.0201483608611801</v>
      </c>
      <c r="G251">
        <f t="shared" si="17"/>
        <v>1.0407026781677526</v>
      </c>
    </row>
    <row r="252" spans="1:7" x14ac:dyDescent="0.25">
      <c r="A252" s="1">
        <v>42976</v>
      </c>
      <c r="B252">
        <v>4597.3100000000004</v>
      </c>
      <c r="D252">
        <v>240</v>
      </c>
      <c r="E252">
        <f t="shared" si="15"/>
        <v>4.7149290141242872</v>
      </c>
      <c r="F252">
        <f t="shared" si="16"/>
        <v>4.6071510206190842</v>
      </c>
      <c r="G252">
        <f t="shared" si="17"/>
        <v>21.225840526791469</v>
      </c>
    </row>
    <row r="253" spans="1:7" x14ac:dyDescent="0.25">
      <c r="A253" s="1">
        <v>42977</v>
      </c>
      <c r="B253">
        <v>4583.0200000000004</v>
      </c>
      <c r="D253">
        <v>241</v>
      </c>
      <c r="E253">
        <f t="shared" si="15"/>
        <v>-0.3108339441978018</v>
      </c>
      <c r="F253">
        <f t="shared" si="16"/>
        <v>-0.31131803631080579</v>
      </c>
      <c r="G253">
        <f t="shared" si="17"/>
        <v>9.6918919732416189E-2</v>
      </c>
    </row>
    <row r="254" spans="1:7" x14ac:dyDescent="0.25">
      <c r="A254" s="1">
        <v>42978</v>
      </c>
      <c r="B254">
        <v>4735.1099999999997</v>
      </c>
      <c r="D254">
        <v>242</v>
      </c>
      <c r="E254">
        <f t="shared" si="15"/>
        <v>3.3185541411558148</v>
      </c>
      <c r="F254">
        <f t="shared" si="16"/>
        <v>3.2646788153592556</v>
      </c>
      <c r="G254">
        <f t="shared" si="17"/>
        <v>10.658127767455513</v>
      </c>
    </row>
    <row r="255" spans="1:7" x14ac:dyDescent="0.25">
      <c r="A255" s="1">
        <v>42979</v>
      </c>
      <c r="B255">
        <v>4921.8500000000004</v>
      </c>
      <c r="D255">
        <v>243</v>
      </c>
      <c r="E255">
        <f t="shared" si="15"/>
        <v>3.9437309798505358</v>
      </c>
      <c r="F255">
        <f t="shared" si="16"/>
        <v>3.867951846318217</v>
      </c>
      <c r="G255">
        <f t="shared" si="17"/>
        <v>14.961051485436503</v>
      </c>
    </row>
    <row r="256" spans="1:7" x14ac:dyDescent="0.25">
      <c r="A256" s="1">
        <v>42980</v>
      </c>
      <c r="B256">
        <v>4573.8</v>
      </c>
      <c r="D256">
        <v>244</v>
      </c>
      <c r="E256">
        <f t="shared" si="15"/>
        <v>-7.0715279823643575</v>
      </c>
      <c r="F256">
        <f t="shared" si="16"/>
        <v>-7.3340106847835793</v>
      </c>
      <c r="G256">
        <f t="shared" si="17"/>
        <v>53.787712724519707</v>
      </c>
    </row>
    <row r="257" spans="1:7" x14ac:dyDescent="0.25">
      <c r="A257" s="1">
        <v>42981</v>
      </c>
      <c r="B257">
        <v>4612.92</v>
      </c>
      <c r="D257">
        <v>245</v>
      </c>
      <c r="E257">
        <f t="shared" si="15"/>
        <v>0.85530630985176193</v>
      </c>
      <c r="F257">
        <f t="shared" si="16"/>
        <v>0.85166928916397144</v>
      </c>
      <c r="G257">
        <f t="shared" si="17"/>
        <v>0.72534057810506436</v>
      </c>
    </row>
    <row r="258" spans="1:7" x14ac:dyDescent="0.25">
      <c r="A258" s="1">
        <v>42982</v>
      </c>
      <c r="B258">
        <v>4267.45</v>
      </c>
      <c r="D258">
        <v>246</v>
      </c>
      <c r="E258">
        <f t="shared" si="15"/>
        <v>-7.4891825568186805</v>
      </c>
      <c r="F258">
        <f t="shared" si="16"/>
        <v>-7.7844602975594199</v>
      </c>
      <c r="G258">
        <f t="shared" si="17"/>
        <v>60.597822124278892</v>
      </c>
    </row>
    <row r="259" spans="1:7" x14ac:dyDescent="0.25">
      <c r="A259" s="1">
        <v>42983</v>
      </c>
      <c r="B259">
        <v>4409.08</v>
      </c>
      <c r="D259">
        <v>247</v>
      </c>
      <c r="E259">
        <f t="shared" si="15"/>
        <v>3.3188438060199914</v>
      </c>
      <c r="F259">
        <f t="shared" si="16"/>
        <v>3.2649591759010179</v>
      </c>
      <c r="G259">
        <f t="shared" si="17"/>
        <v>10.659958420300255</v>
      </c>
    </row>
    <row r="260" spans="1:7" x14ac:dyDescent="0.25">
      <c r="A260" s="1">
        <v>42984</v>
      </c>
      <c r="B260">
        <v>4618.71</v>
      </c>
      <c r="D260">
        <v>248</v>
      </c>
      <c r="E260">
        <f t="shared" si="15"/>
        <v>4.7545066090885202</v>
      </c>
      <c r="F260">
        <f t="shared" si="16"/>
        <v>4.644939440984504</v>
      </c>
      <c r="G260">
        <f t="shared" si="17"/>
        <v>21.575462410413436</v>
      </c>
    </row>
    <row r="261" spans="1:7" x14ac:dyDescent="0.25">
      <c r="A261" s="1">
        <v>42985</v>
      </c>
      <c r="B261">
        <v>4635.6000000000004</v>
      </c>
      <c r="D261">
        <v>249</v>
      </c>
      <c r="E261">
        <f t="shared" si="15"/>
        <v>0.36568652286028624</v>
      </c>
      <c r="F261">
        <f t="shared" si="16"/>
        <v>0.365019515305196</v>
      </c>
      <c r="G261">
        <f t="shared" si="17"/>
        <v>0.13323924655364022</v>
      </c>
    </row>
    <row r="262" spans="1:7" x14ac:dyDescent="0.25">
      <c r="A262" s="1">
        <v>42986</v>
      </c>
      <c r="B262">
        <v>4326.45</v>
      </c>
      <c r="D262">
        <v>250</v>
      </c>
      <c r="E262">
        <f t="shared" si="15"/>
        <v>-6.6690396065234383</v>
      </c>
      <c r="F262">
        <f t="shared" si="16"/>
        <v>-6.9018296165764159</v>
      </c>
      <c r="G262">
        <f t="shared" si="17"/>
        <v>47.635252056251353</v>
      </c>
    </row>
    <row r="263" spans="1:7" x14ac:dyDescent="0.25">
      <c r="A263" s="1">
        <v>42987</v>
      </c>
      <c r="B263">
        <v>4335.13</v>
      </c>
      <c r="D263">
        <v>251</v>
      </c>
      <c r="E263">
        <f t="shared" si="15"/>
        <v>0.20062637959528692</v>
      </c>
      <c r="F263">
        <f t="shared" si="16"/>
        <v>0.20042539364998826</v>
      </c>
      <c r="G263">
        <f t="shared" si="17"/>
        <v>4.0170338419752753E-2</v>
      </c>
    </row>
    <row r="264" spans="1:7" x14ac:dyDescent="0.25">
      <c r="A264" s="1">
        <v>42988</v>
      </c>
      <c r="B264">
        <v>4245.8900000000003</v>
      </c>
      <c r="D264">
        <v>252</v>
      </c>
      <c r="E264">
        <f t="shared" si="15"/>
        <v>-2.0585311167139113</v>
      </c>
      <c r="F264">
        <f t="shared" si="16"/>
        <v>-2.0800142039106926</v>
      </c>
      <c r="G264">
        <f t="shared" si="17"/>
        <v>4.3264590884702319</v>
      </c>
    </row>
    <row r="265" spans="1:7" x14ac:dyDescent="0.25">
      <c r="A265" s="1">
        <v>42989</v>
      </c>
      <c r="B265">
        <v>4217.8999999999996</v>
      </c>
      <c r="D265">
        <v>253</v>
      </c>
      <c r="E265">
        <f t="shared" si="15"/>
        <v>-0.65922574536788958</v>
      </c>
      <c r="F265">
        <f t="shared" si="16"/>
        <v>-0.66140823526269599</v>
      </c>
      <c r="G265">
        <f t="shared" si="17"/>
        <v>0.43746085367331378</v>
      </c>
    </row>
    <row r="266" spans="1:7" x14ac:dyDescent="0.25">
      <c r="A266" s="1">
        <v>42990</v>
      </c>
      <c r="B266">
        <v>4158.92</v>
      </c>
      <c r="D266">
        <v>254</v>
      </c>
      <c r="E266">
        <f t="shared" si="15"/>
        <v>-1.3983261812750318</v>
      </c>
      <c r="F266">
        <f t="shared" si="16"/>
        <v>-1.4081948674452143</v>
      </c>
      <c r="G266">
        <f t="shared" si="17"/>
        <v>1.9830127846990446</v>
      </c>
    </row>
    <row r="267" spans="1:7" x14ac:dyDescent="0.25">
      <c r="A267" s="1">
        <v>42991</v>
      </c>
      <c r="B267">
        <v>3870.29</v>
      </c>
      <c r="D267">
        <v>255</v>
      </c>
      <c r="E267">
        <f t="shared" si="15"/>
        <v>-6.9400228905581285</v>
      </c>
      <c r="F267">
        <f t="shared" si="16"/>
        <v>-7.1925985547958398</v>
      </c>
      <c r="G267">
        <f t="shared" si="17"/>
        <v>51.7334739704512</v>
      </c>
    </row>
    <row r="268" spans="1:7" x14ac:dyDescent="0.25">
      <c r="A268" s="1">
        <v>42992</v>
      </c>
      <c r="B268">
        <v>3243.08</v>
      </c>
      <c r="D268">
        <v>256</v>
      </c>
      <c r="E268">
        <f t="shared" si="15"/>
        <v>-16.205762358893004</v>
      </c>
      <c r="F268">
        <f t="shared" si="16"/>
        <v>-17.680594409696688</v>
      </c>
      <c r="G268">
        <f t="shared" si="17"/>
        <v>312.60341868019776</v>
      </c>
    </row>
    <row r="269" spans="1:7" x14ac:dyDescent="0.25">
      <c r="A269" s="1">
        <v>42993</v>
      </c>
      <c r="B269">
        <v>3713.76</v>
      </c>
      <c r="D269">
        <v>257</v>
      </c>
      <c r="E269">
        <f t="shared" si="15"/>
        <v>14.513363839313255</v>
      </c>
      <c r="F269">
        <f t="shared" si="16"/>
        <v>13.552134494939356</v>
      </c>
      <c r="G269">
        <f t="shared" si="17"/>
        <v>183.66034936892518</v>
      </c>
    </row>
    <row r="270" spans="1:7" x14ac:dyDescent="0.25">
      <c r="A270" s="1">
        <v>42994</v>
      </c>
      <c r="B270">
        <v>3698.92</v>
      </c>
      <c r="D270">
        <v>258</v>
      </c>
      <c r="E270">
        <f t="shared" ref="E270:E333" si="18">100*(B270-B269)/B269</f>
        <v>-0.39959501960277843</v>
      </c>
      <c r="F270">
        <f t="shared" ref="F270:F333" si="19">100*LN(B270/B269)</f>
        <v>-0.40039553375601011</v>
      </c>
      <c r="G270">
        <f t="shared" ref="G270:G333" si="20">F270^2</f>
        <v>0.16031658345176023</v>
      </c>
    </row>
    <row r="271" spans="1:7" x14ac:dyDescent="0.25">
      <c r="A271" s="1">
        <v>42995</v>
      </c>
      <c r="B271">
        <v>3689.61</v>
      </c>
      <c r="D271">
        <v>259</v>
      </c>
      <c r="E271">
        <f t="shared" si="18"/>
        <v>-0.2516950893774384</v>
      </c>
      <c r="F271">
        <f t="shared" si="19"/>
        <v>-0.25201237397249943</v>
      </c>
      <c r="G271">
        <f t="shared" si="20"/>
        <v>6.3510236635254902E-2</v>
      </c>
    </row>
    <row r="272" spans="1:7" x14ac:dyDescent="0.25">
      <c r="A272" s="1">
        <v>42996</v>
      </c>
      <c r="B272">
        <v>4100.28</v>
      </c>
      <c r="D272">
        <v>260</v>
      </c>
      <c r="E272">
        <f t="shared" si="18"/>
        <v>11.130444681145152</v>
      </c>
      <c r="F272">
        <f t="shared" si="19"/>
        <v>10.553450265151779</v>
      </c>
      <c r="G272">
        <f t="shared" si="20"/>
        <v>111.37531249903216</v>
      </c>
    </row>
    <row r="273" spans="1:7" x14ac:dyDescent="0.25">
      <c r="A273" s="1">
        <v>42997</v>
      </c>
      <c r="B273">
        <v>3907.96</v>
      </c>
      <c r="D273">
        <v>261</v>
      </c>
      <c r="E273">
        <f t="shared" si="18"/>
        <v>-4.6904113865394494</v>
      </c>
      <c r="F273">
        <f t="shared" si="19"/>
        <v>-4.8039765347729979</v>
      </c>
      <c r="G273">
        <f t="shared" si="20"/>
        <v>23.07819054664958</v>
      </c>
    </row>
    <row r="274" spans="1:7" x14ac:dyDescent="0.25">
      <c r="A274" s="1">
        <v>42998</v>
      </c>
      <c r="B274">
        <v>3882.16</v>
      </c>
      <c r="D274">
        <v>262</v>
      </c>
      <c r="E274">
        <f t="shared" si="18"/>
        <v>-0.66019099479012533</v>
      </c>
      <c r="F274">
        <f t="shared" si="19"/>
        <v>-0.66237989480426362</v>
      </c>
      <c r="G274">
        <f t="shared" si="20"/>
        <v>0.43874712504090735</v>
      </c>
    </row>
    <row r="275" spans="1:7" x14ac:dyDescent="0.25">
      <c r="A275" s="1">
        <v>42999</v>
      </c>
      <c r="B275">
        <v>3617.27</v>
      </c>
      <c r="D275">
        <v>263</v>
      </c>
      <c r="E275">
        <f t="shared" si="18"/>
        <v>-6.8232633379355789</v>
      </c>
      <c r="F275">
        <f t="shared" si="19"/>
        <v>-7.0672102083675652</v>
      </c>
      <c r="G275">
        <f t="shared" si="20"/>
        <v>49.945460129254727</v>
      </c>
    </row>
    <row r="276" spans="1:7" x14ac:dyDescent="0.25">
      <c r="A276" s="1">
        <v>43000</v>
      </c>
      <c r="B276">
        <v>3600.83</v>
      </c>
      <c r="D276">
        <v>264</v>
      </c>
      <c r="E276">
        <f t="shared" si="18"/>
        <v>-0.45448639443558414</v>
      </c>
      <c r="F276">
        <f t="shared" si="19"/>
        <v>-0.45552232381293284</v>
      </c>
      <c r="G276">
        <f t="shared" si="20"/>
        <v>0.20750058749193445</v>
      </c>
    </row>
    <row r="277" spans="1:7" x14ac:dyDescent="0.25">
      <c r="A277" s="1">
        <v>43001</v>
      </c>
      <c r="B277">
        <v>3788.02</v>
      </c>
      <c r="D277">
        <v>265</v>
      </c>
      <c r="E277">
        <f t="shared" si="18"/>
        <v>5.1985236737085634</v>
      </c>
      <c r="F277">
        <f t="shared" si="19"/>
        <v>5.0679080697166805</v>
      </c>
      <c r="G277">
        <f t="shared" si="20"/>
        <v>25.683692203099451</v>
      </c>
    </row>
    <row r="278" spans="1:7" x14ac:dyDescent="0.25">
      <c r="A278" s="1">
        <v>43002</v>
      </c>
      <c r="B278">
        <v>3667.52</v>
      </c>
      <c r="D278">
        <v>266</v>
      </c>
      <c r="E278">
        <f t="shared" si="18"/>
        <v>-3.1810814092850617</v>
      </c>
      <c r="F278">
        <f t="shared" si="19"/>
        <v>-3.2327770814741608</v>
      </c>
      <c r="G278">
        <f t="shared" si="20"/>
        <v>10.450847658504593</v>
      </c>
    </row>
    <row r="279" spans="1:7" x14ac:dyDescent="0.25">
      <c r="A279" s="1">
        <v>43003</v>
      </c>
      <c r="B279">
        <v>3932.83</v>
      </c>
      <c r="D279">
        <v>267</v>
      </c>
      <c r="E279">
        <f t="shared" si="18"/>
        <v>7.2340437134630466</v>
      </c>
      <c r="F279">
        <f t="shared" si="19"/>
        <v>6.9843584187257068</v>
      </c>
      <c r="G279">
        <f t="shared" si="20"/>
        <v>48.781262521224654</v>
      </c>
    </row>
    <row r="280" spans="1:7" x14ac:dyDescent="0.25">
      <c r="A280" s="1">
        <v>43004</v>
      </c>
      <c r="B280">
        <v>3892.7</v>
      </c>
      <c r="D280">
        <v>268</v>
      </c>
      <c r="E280">
        <f t="shared" si="18"/>
        <v>-1.0203848119547529</v>
      </c>
      <c r="F280">
        <f t="shared" si="19"/>
        <v>-1.0256264246759816</v>
      </c>
      <c r="G280">
        <f t="shared" si="20"/>
        <v>1.051909562993637</v>
      </c>
    </row>
    <row r="281" spans="1:7" x14ac:dyDescent="0.25">
      <c r="A281" s="1">
        <v>43005</v>
      </c>
      <c r="B281">
        <v>4212.2</v>
      </c>
      <c r="D281">
        <v>269</v>
      </c>
      <c r="E281">
        <f t="shared" si="18"/>
        <v>8.2076707683612913</v>
      </c>
      <c r="F281">
        <f t="shared" si="19"/>
        <v>7.8882072258551137</v>
      </c>
      <c r="G281">
        <f t="shared" si="20"/>
        <v>62.223813238032825</v>
      </c>
    </row>
    <row r="282" spans="1:7" x14ac:dyDescent="0.25">
      <c r="A282" s="1">
        <v>43006</v>
      </c>
      <c r="B282">
        <v>4195.6499999999996</v>
      </c>
      <c r="D282">
        <v>270</v>
      </c>
      <c r="E282">
        <f t="shared" si="18"/>
        <v>-0.39290631973790852</v>
      </c>
      <c r="F282">
        <f t="shared" si="19"/>
        <v>-0.39368022443044731</v>
      </c>
      <c r="G282">
        <f t="shared" si="20"/>
        <v>0.15498411910760737</v>
      </c>
    </row>
    <row r="283" spans="1:7" x14ac:dyDescent="0.25">
      <c r="A283" s="1">
        <v>43007</v>
      </c>
      <c r="B283">
        <v>4172.79</v>
      </c>
      <c r="D283">
        <v>271</v>
      </c>
      <c r="E283">
        <f t="shared" si="18"/>
        <v>-0.5448500232383463</v>
      </c>
      <c r="F283">
        <f t="shared" si="19"/>
        <v>-0.54633974460632762</v>
      </c>
      <c r="G283">
        <f t="shared" si="20"/>
        <v>0.29848711653650728</v>
      </c>
    </row>
    <row r="284" spans="1:7" x14ac:dyDescent="0.25">
      <c r="A284" s="1">
        <v>43008</v>
      </c>
      <c r="B284">
        <v>4360.62</v>
      </c>
      <c r="D284">
        <v>272</v>
      </c>
      <c r="E284">
        <f t="shared" si="18"/>
        <v>4.501304882344904</v>
      </c>
      <c r="F284">
        <f t="shared" si="19"/>
        <v>4.4029372251204899</v>
      </c>
      <c r="G284">
        <f t="shared" si="20"/>
        <v>19.385856208351719</v>
      </c>
    </row>
    <row r="285" spans="1:7" x14ac:dyDescent="0.25">
      <c r="A285" s="1">
        <v>43009</v>
      </c>
      <c r="B285">
        <v>4403.09</v>
      </c>
      <c r="D285">
        <v>273</v>
      </c>
      <c r="E285">
        <f t="shared" si="18"/>
        <v>0.97394407217322898</v>
      </c>
      <c r="F285">
        <f t="shared" si="19"/>
        <v>0.96923180873036174</v>
      </c>
      <c r="G285">
        <f t="shared" si="20"/>
        <v>0.9394102990547285</v>
      </c>
    </row>
    <row r="286" spans="1:7" x14ac:dyDescent="0.25">
      <c r="A286" s="1">
        <v>43010</v>
      </c>
      <c r="B286">
        <v>4401.32</v>
      </c>
      <c r="D286">
        <v>274</v>
      </c>
      <c r="E286">
        <f t="shared" si="18"/>
        <v>-4.0199042036397993E-2</v>
      </c>
      <c r="F286">
        <f t="shared" si="19"/>
        <v>-4.020712401728796E-2</v>
      </c>
      <c r="G286">
        <f t="shared" si="20"/>
        <v>1.6166128217415742E-3</v>
      </c>
    </row>
    <row r="287" spans="1:7" x14ac:dyDescent="0.25">
      <c r="A287" s="1">
        <v>43011</v>
      </c>
      <c r="B287">
        <v>4314.18</v>
      </c>
      <c r="D287">
        <v>275</v>
      </c>
      <c r="E287">
        <f t="shared" si="18"/>
        <v>-1.9798605872783488</v>
      </c>
      <c r="F287">
        <f t="shared" si="19"/>
        <v>-1.9997224219171976</v>
      </c>
      <c r="G287">
        <f t="shared" si="20"/>
        <v>3.9988897647183825</v>
      </c>
    </row>
    <row r="288" spans="1:7" x14ac:dyDescent="0.25">
      <c r="A288" s="1">
        <v>43012</v>
      </c>
      <c r="B288">
        <v>4218.66</v>
      </c>
      <c r="D288">
        <v>276</v>
      </c>
      <c r="E288">
        <f t="shared" si="18"/>
        <v>-2.2140939877334844</v>
      </c>
      <c r="F288">
        <f t="shared" si="19"/>
        <v>-2.238972963623072</v>
      </c>
      <c r="G288">
        <f t="shared" si="20"/>
        <v>5.0129999318350817</v>
      </c>
    </row>
    <row r="289" spans="1:7" x14ac:dyDescent="0.25">
      <c r="A289" s="1">
        <v>43013</v>
      </c>
      <c r="B289">
        <v>4321.4399999999996</v>
      </c>
      <c r="D289">
        <v>277</v>
      </c>
      <c r="E289">
        <f t="shared" si="18"/>
        <v>2.4363186414643452</v>
      </c>
      <c r="F289">
        <f t="shared" si="19"/>
        <v>2.407113796832844</v>
      </c>
      <c r="G289">
        <f t="shared" si="20"/>
        <v>5.7941968309030303</v>
      </c>
    </row>
    <row r="290" spans="1:7" x14ac:dyDescent="0.25">
      <c r="A290" s="1">
        <v>43014</v>
      </c>
      <c r="B290">
        <v>4371.9399999999996</v>
      </c>
      <c r="D290">
        <v>278</v>
      </c>
      <c r="E290">
        <f t="shared" si="18"/>
        <v>1.1685919508312046</v>
      </c>
      <c r="F290">
        <f t="shared" si="19"/>
        <v>1.1618166477733234</v>
      </c>
      <c r="G290">
        <f t="shared" si="20"/>
        <v>1.3498179230432426</v>
      </c>
    </row>
    <row r="291" spans="1:7" x14ac:dyDescent="0.25">
      <c r="A291" s="1">
        <v>43015</v>
      </c>
      <c r="B291">
        <v>4435.8100000000004</v>
      </c>
      <c r="D291">
        <v>279</v>
      </c>
      <c r="E291">
        <f t="shared" si="18"/>
        <v>1.4609075147417578</v>
      </c>
      <c r="F291">
        <f t="shared" si="19"/>
        <v>1.4503390667337197</v>
      </c>
      <c r="G291">
        <f t="shared" si="20"/>
        <v>2.103483408494037</v>
      </c>
    </row>
    <row r="292" spans="1:7" x14ac:dyDescent="0.25">
      <c r="A292" s="1">
        <v>43016</v>
      </c>
      <c r="B292">
        <v>4611.7</v>
      </c>
      <c r="D292">
        <v>280</v>
      </c>
      <c r="E292">
        <f t="shared" si="18"/>
        <v>3.9652284475664965</v>
      </c>
      <c r="F292">
        <f t="shared" si="19"/>
        <v>3.8886315398261586</v>
      </c>
      <c r="G292">
        <f t="shared" si="20"/>
        <v>15.121455252530762</v>
      </c>
    </row>
    <row r="293" spans="1:7" x14ac:dyDescent="0.25">
      <c r="A293" s="1">
        <v>43017</v>
      </c>
      <c r="B293">
        <v>4777.49</v>
      </c>
      <c r="D293">
        <v>281</v>
      </c>
      <c r="E293">
        <f t="shared" si="18"/>
        <v>3.5949866643537085</v>
      </c>
      <c r="F293">
        <f t="shared" si="19"/>
        <v>3.531875139567898</v>
      </c>
      <c r="G293">
        <f t="shared" si="20"/>
        <v>12.474142001497759</v>
      </c>
    </row>
    <row r="294" spans="1:7" x14ac:dyDescent="0.25">
      <c r="A294" s="1">
        <v>43018</v>
      </c>
      <c r="B294">
        <v>4763.3599999999997</v>
      </c>
      <c r="D294">
        <v>282</v>
      </c>
      <c r="E294">
        <f t="shared" si="18"/>
        <v>-0.2957620005484074</v>
      </c>
      <c r="F294">
        <f t="shared" si="19"/>
        <v>-0.29620024066504747</v>
      </c>
      <c r="G294">
        <f t="shared" si="20"/>
        <v>8.7734582570032041E-2</v>
      </c>
    </row>
    <row r="295" spans="1:7" x14ac:dyDescent="0.25">
      <c r="A295" s="1">
        <v>43019</v>
      </c>
      <c r="B295">
        <v>4824.2</v>
      </c>
      <c r="D295">
        <v>283</v>
      </c>
      <c r="E295">
        <f t="shared" si="18"/>
        <v>1.277249672500087</v>
      </c>
      <c r="F295">
        <f t="shared" si="19"/>
        <v>1.2691616356786395</v>
      </c>
      <c r="G295">
        <f t="shared" si="20"/>
        <v>1.6107712574784796</v>
      </c>
    </row>
    <row r="296" spans="1:7" x14ac:dyDescent="0.25">
      <c r="A296" s="1">
        <v>43020</v>
      </c>
      <c r="B296">
        <v>5432.62</v>
      </c>
      <c r="D296">
        <v>284</v>
      </c>
      <c r="E296">
        <f t="shared" si="18"/>
        <v>12.611832013598111</v>
      </c>
      <c r="F296">
        <f t="shared" si="19"/>
        <v>11.877660424669365</v>
      </c>
      <c r="G296">
        <f t="shared" si="20"/>
        <v>141.07881716375684</v>
      </c>
    </row>
    <row r="297" spans="1:7" x14ac:dyDescent="0.25">
      <c r="A297" s="1">
        <v>43021</v>
      </c>
      <c r="B297">
        <v>5637.26</v>
      </c>
      <c r="D297">
        <v>285</v>
      </c>
      <c r="E297">
        <f t="shared" si="18"/>
        <v>3.7668749148661296</v>
      </c>
      <c r="F297">
        <f t="shared" si="19"/>
        <v>3.6976609678516943</v>
      </c>
      <c r="G297">
        <f t="shared" si="20"/>
        <v>13.672696633173928</v>
      </c>
    </row>
    <row r="298" spans="1:7" x14ac:dyDescent="0.25">
      <c r="A298" s="1">
        <v>43022</v>
      </c>
      <c r="B298">
        <v>5824.71</v>
      </c>
      <c r="D298">
        <v>286</v>
      </c>
      <c r="E298">
        <f t="shared" si="18"/>
        <v>3.3251969928653247</v>
      </c>
      <c r="F298">
        <f t="shared" si="19"/>
        <v>3.2711080944207902</v>
      </c>
      <c r="G298">
        <f t="shared" si="20"/>
        <v>10.700148165385214</v>
      </c>
    </row>
    <row r="299" spans="1:7" x14ac:dyDescent="0.25">
      <c r="A299" s="1">
        <v>43023</v>
      </c>
      <c r="B299">
        <v>5688.14</v>
      </c>
      <c r="D299">
        <v>287</v>
      </c>
      <c r="E299">
        <f t="shared" si="18"/>
        <v>-2.3446660863802613</v>
      </c>
      <c r="F299">
        <f t="shared" si="19"/>
        <v>-2.3725907385849223</v>
      </c>
      <c r="G299">
        <f t="shared" si="20"/>
        <v>5.6291868128189471</v>
      </c>
    </row>
    <row r="300" spans="1:7" x14ac:dyDescent="0.25">
      <c r="A300" s="1">
        <v>43024</v>
      </c>
      <c r="B300">
        <v>5759.33</v>
      </c>
      <c r="D300">
        <v>288</v>
      </c>
      <c r="E300">
        <f t="shared" si="18"/>
        <v>1.2515514737682194</v>
      </c>
      <c r="F300">
        <f t="shared" si="19"/>
        <v>1.2437843078868862</v>
      </c>
      <c r="G300">
        <f t="shared" si="20"/>
        <v>1.5469994045456605</v>
      </c>
    </row>
    <row r="301" spans="1:7" x14ac:dyDescent="0.25">
      <c r="A301" s="1">
        <v>43025</v>
      </c>
      <c r="B301">
        <v>5598.58</v>
      </c>
      <c r="D301">
        <v>289</v>
      </c>
      <c r="E301">
        <f t="shared" si="18"/>
        <v>-2.7911232730196049</v>
      </c>
      <c r="F301">
        <f t="shared" si="19"/>
        <v>-2.830815433986253</v>
      </c>
      <c r="G301">
        <f t="shared" si="20"/>
        <v>8.0135160212947785</v>
      </c>
    </row>
    <row r="302" spans="1:7" x14ac:dyDescent="0.25">
      <c r="A302" s="1">
        <v>43026</v>
      </c>
      <c r="B302">
        <v>5575.83</v>
      </c>
      <c r="D302">
        <v>290</v>
      </c>
      <c r="E302">
        <f t="shared" si="18"/>
        <v>-0.40635303952073559</v>
      </c>
      <c r="F302">
        <f t="shared" si="19"/>
        <v>-0.40718089692794923</v>
      </c>
      <c r="G302">
        <f t="shared" si="20"/>
        <v>0.16579628282304923</v>
      </c>
    </row>
    <row r="303" spans="1:7" x14ac:dyDescent="0.25">
      <c r="A303" s="1">
        <v>43027</v>
      </c>
      <c r="B303">
        <v>5698.65</v>
      </c>
      <c r="D303">
        <v>291</v>
      </c>
      <c r="E303">
        <f t="shared" si="18"/>
        <v>2.2027213885645671</v>
      </c>
      <c r="F303">
        <f t="shared" si="19"/>
        <v>2.1788119495138414</v>
      </c>
      <c r="G303">
        <f t="shared" si="20"/>
        <v>4.7472215113443061</v>
      </c>
    </row>
    <row r="304" spans="1:7" x14ac:dyDescent="0.25">
      <c r="A304" s="1">
        <v>43028</v>
      </c>
      <c r="B304">
        <v>5993.11</v>
      </c>
      <c r="D304">
        <v>292</v>
      </c>
      <c r="E304">
        <f t="shared" si="18"/>
        <v>5.1671887201354716</v>
      </c>
      <c r="F304">
        <f t="shared" si="19"/>
        <v>5.0381171371086264</v>
      </c>
      <c r="G304">
        <f t="shared" si="20"/>
        <v>25.382624287227621</v>
      </c>
    </row>
    <row r="305" spans="1:7" x14ac:dyDescent="0.25">
      <c r="A305" s="1">
        <v>43029</v>
      </c>
      <c r="B305">
        <v>6006.65</v>
      </c>
      <c r="D305">
        <v>293</v>
      </c>
      <c r="E305">
        <f t="shared" si="18"/>
        <v>0.22592610514407319</v>
      </c>
      <c r="F305">
        <f t="shared" si="19"/>
        <v>0.2256712758642114</v>
      </c>
      <c r="G305">
        <f t="shared" si="20"/>
        <v>5.0927524750181002E-2</v>
      </c>
    </row>
    <row r="306" spans="1:7" x14ac:dyDescent="0.25">
      <c r="A306" s="1">
        <v>43030</v>
      </c>
      <c r="B306">
        <v>5982.86</v>
      </c>
      <c r="D306">
        <v>294</v>
      </c>
      <c r="E306">
        <f t="shared" si="18"/>
        <v>-0.39606103235580509</v>
      </c>
      <c r="F306">
        <f t="shared" si="19"/>
        <v>-0.39684743116215754</v>
      </c>
      <c r="G306">
        <f t="shared" si="20"/>
        <v>0.15748788362000338</v>
      </c>
    </row>
    <row r="307" spans="1:7" x14ac:dyDescent="0.25">
      <c r="A307" s="1">
        <v>43031</v>
      </c>
      <c r="B307">
        <v>5903.61</v>
      </c>
      <c r="D307">
        <v>295</v>
      </c>
      <c r="E307">
        <f t="shared" si="18"/>
        <v>-1.3246173234874292</v>
      </c>
      <c r="F307">
        <f t="shared" si="19"/>
        <v>-1.3334686296079146</v>
      </c>
      <c r="G307">
        <f t="shared" si="20"/>
        <v>1.7781385861484096</v>
      </c>
    </row>
    <row r="308" spans="1:7" x14ac:dyDescent="0.25">
      <c r="A308" s="1">
        <v>43032</v>
      </c>
      <c r="B308">
        <v>5513.08</v>
      </c>
      <c r="D308">
        <v>296</v>
      </c>
      <c r="E308">
        <f t="shared" si="18"/>
        <v>-6.6151049950792773</v>
      </c>
      <c r="F308">
        <f t="shared" si="19"/>
        <v>-6.8440577548036954</v>
      </c>
      <c r="G308">
        <f t="shared" si="20"/>
        <v>46.8411265510886</v>
      </c>
    </row>
    <row r="309" spans="1:7" x14ac:dyDescent="0.25">
      <c r="A309" s="1">
        <v>43033</v>
      </c>
      <c r="B309">
        <v>5734</v>
      </c>
      <c r="D309">
        <v>297</v>
      </c>
      <c r="E309">
        <f t="shared" si="18"/>
        <v>4.0071974286605689</v>
      </c>
      <c r="F309">
        <f t="shared" si="19"/>
        <v>3.9289916803466518</v>
      </c>
      <c r="G309">
        <f t="shared" si="20"/>
        <v>15.436975624233206</v>
      </c>
    </row>
    <row r="310" spans="1:7" x14ac:dyDescent="0.25">
      <c r="A310" s="1">
        <v>43034</v>
      </c>
      <c r="B310">
        <v>5887.61</v>
      </c>
      <c r="D310">
        <v>298</v>
      </c>
      <c r="E310">
        <f t="shared" si="18"/>
        <v>2.6789326822462449</v>
      </c>
      <c r="F310">
        <f t="shared" si="19"/>
        <v>2.6436775358625342</v>
      </c>
      <c r="G310">
        <f t="shared" si="20"/>
        <v>6.9890309136242008</v>
      </c>
    </row>
    <row r="311" spans="1:7" x14ac:dyDescent="0.25">
      <c r="A311" s="1">
        <v>43035</v>
      </c>
      <c r="B311">
        <v>5764.56</v>
      </c>
      <c r="D311">
        <v>299</v>
      </c>
      <c r="E311">
        <f t="shared" si="18"/>
        <v>-2.0899821829231096</v>
      </c>
      <c r="F311">
        <f t="shared" si="19"/>
        <v>-2.1121314648101914</v>
      </c>
      <c r="G311">
        <f t="shared" si="20"/>
        <v>4.4610993246412445</v>
      </c>
    </row>
    <row r="312" spans="1:7" x14ac:dyDescent="0.25">
      <c r="A312" s="1">
        <v>43036</v>
      </c>
      <c r="B312">
        <v>5726.61</v>
      </c>
      <c r="D312">
        <v>300</v>
      </c>
      <c r="E312">
        <f t="shared" si="18"/>
        <v>-0.65833298638579052</v>
      </c>
      <c r="F312">
        <f t="shared" si="19"/>
        <v>-0.66050955596682726</v>
      </c>
      <c r="G312">
        <f t="shared" si="20"/>
        <v>0.43627287352349531</v>
      </c>
    </row>
    <row r="313" spans="1:7" x14ac:dyDescent="0.25">
      <c r="A313" s="1">
        <v>43037</v>
      </c>
      <c r="B313">
        <v>6147.52</v>
      </c>
      <c r="D313">
        <v>301</v>
      </c>
      <c r="E313">
        <f t="shared" si="18"/>
        <v>7.3500727306382094</v>
      </c>
      <c r="F313">
        <f t="shared" si="19"/>
        <v>7.0925015845907557</v>
      </c>
      <c r="G313">
        <f t="shared" si="20"/>
        <v>50.303578727422384</v>
      </c>
    </row>
    <row r="314" spans="1:7" x14ac:dyDescent="0.25">
      <c r="A314" s="1">
        <v>43038</v>
      </c>
      <c r="B314">
        <v>6124.28</v>
      </c>
      <c r="D314">
        <v>302</v>
      </c>
      <c r="E314">
        <f t="shared" si="18"/>
        <v>-0.37803862370518015</v>
      </c>
      <c r="F314">
        <f t="shared" si="19"/>
        <v>-0.37875499572210786</v>
      </c>
      <c r="G314">
        <f t="shared" si="20"/>
        <v>0.14345534678445393</v>
      </c>
    </row>
    <row r="315" spans="1:7" x14ac:dyDescent="0.25">
      <c r="A315" s="1">
        <v>43039</v>
      </c>
      <c r="B315">
        <v>6451.24</v>
      </c>
      <c r="D315">
        <v>303</v>
      </c>
      <c r="E315">
        <f t="shared" si="18"/>
        <v>5.3387500244926755</v>
      </c>
      <c r="F315">
        <f t="shared" si="19"/>
        <v>5.2011161891686166</v>
      </c>
      <c r="G315">
        <f t="shared" si="20"/>
        <v>27.051609613231872</v>
      </c>
    </row>
    <row r="316" spans="1:7" x14ac:dyDescent="0.25">
      <c r="A316" s="1">
        <v>43040</v>
      </c>
      <c r="B316">
        <v>6737.78</v>
      </c>
      <c r="D316">
        <v>304</v>
      </c>
      <c r="E316">
        <f t="shared" si="18"/>
        <v>4.4416267260247642</v>
      </c>
      <c r="F316">
        <f t="shared" si="19"/>
        <v>4.3458133420739893</v>
      </c>
      <c r="G316">
        <f t="shared" si="20"/>
        <v>18.886093604148297</v>
      </c>
    </row>
    <row r="317" spans="1:7" x14ac:dyDescent="0.25">
      <c r="A317" s="1">
        <v>43041</v>
      </c>
      <c r="B317">
        <v>7024.81</v>
      </c>
      <c r="D317">
        <v>305</v>
      </c>
      <c r="E317">
        <f t="shared" si="18"/>
        <v>4.2600084894431198</v>
      </c>
      <c r="F317">
        <f t="shared" si="19"/>
        <v>4.1717674777561742</v>
      </c>
      <c r="G317">
        <f t="shared" si="20"/>
        <v>17.40364388846411</v>
      </c>
    </row>
    <row r="318" spans="1:7" x14ac:dyDescent="0.25">
      <c r="A318" s="1">
        <v>43042</v>
      </c>
      <c r="B318">
        <v>7152.12</v>
      </c>
      <c r="D318">
        <v>306</v>
      </c>
      <c r="E318">
        <f t="shared" si="18"/>
        <v>1.8122910085824311</v>
      </c>
      <c r="F318">
        <f t="shared" si="19"/>
        <v>1.7960647663237455</v>
      </c>
      <c r="G318">
        <f t="shared" si="20"/>
        <v>3.2258486448295702</v>
      </c>
    </row>
    <row r="319" spans="1:7" x14ac:dyDescent="0.25">
      <c r="A319" s="1">
        <v>43043</v>
      </c>
      <c r="B319">
        <v>7363.8</v>
      </c>
      <c r="D319">
        <v>307</v>
      </c>
      <c r="E319">
        <f t="shared" si="18"/>
        <v>2.9596818845321429</v>
      </c>
      <c r="F319">
        <f t="shared" si="19"/>
        <v>2.9167287595435534</v>
      </c>
      <c r="G319">
        <f t="shared" si="20"/>
        <v>8.5073066567484759</v>
      </c>
    </row>
    <row r="320" spans="1:7" x14ac:dyDescent="0.25">
      <c r="A320" s="1">
        <v>43044</v>
      </c>
      <c r="B320">
        <v>7389.55</v>
      </c>
      <c r="D320">
        <v>308</v>
      </c>
      <c r="E320">
        <f t="shared" si="18"/>
        <v>0.3496835872783074</v>
      </c>
      <c r="F320">
        <f t="shared" si="19"/>
        <v>0.3490736157887821</v>
      </c>
      <c r="G320">
        <f t="shared" si="20"/>
        <v>0.12185238923985427</v>
      </c>
    </row>
    <row r="321" spans="1:7" x14ac:dyDescent="0.25">
      <c r="A321" s="1">
        <v>43045</v>
      </c>
      <c r="B321">
        <v>6959.23</v>
      </c>
      <c r="D321">
        <v>309</v>
      </c>
      <c r="E321">
        <f t="shared" si="18"/>
        <v>-5.8233586618941695</v>
      </c>
      <c r="F321">
        <f t="shared" si="19"/>
        <v>-5.9998003965039608</v>
      </c>
      <c r="G321">
        <f t="shared" si="20"/>
        <v>35.997604797889082</v>
      </c>
    </row>
    <row r="322" spans="1:7" x14ac:dyDescent="0.25">
      <c r="A322" s="1">
        <v>43046</v>
      </c>
      <c r="B322">
        <v>7102.75</v>
      </c>
      <c r="D322">
        <v>310</v>
      </c>
      <c r="E322">
        <f t="shared" si="18"/>
        <v>2.0622971219517168</v>
      </c>
      <c r="F322">
        <f t="shared" si="19"/>
        <v>2.0413196958147468</v>
      </c>
      <c r="G322">
        <f t="shared" si="20"/>
        <v>4.1669861005212105</v>
      </c>
    </row>
    <row r="323" spans="1:7" x14ac:dyDescent="0.25">
      <c r="A323" s="1">
        <v>43047</v>
      </c>
      <c r="B323">
        <v>7444.36</v>
      </c>
      <c r="D323">
        <v>311</v>
      </c>
      <c r="E323">
        <f t="shared" si="18"/>
        <v>4.8095455985357747</v>
      </c>
      <c r="F323">
        <f t="shared" si="19"/>
        <v>4.6974665706452798</v>
      </c>
      <c r="G323">
        <f t="shared" si="20"/>
        <v>22.066192182329925</v>
      </c>
    </row>
    <row r="324" spans="1:7" x14ac:dyDescent="0.25">
      <c r="A324" s="1">
        <v>43048</v>
      </c>
      <c r="B324">
        <v>7129.59</v>
      </c>
      <c r="D324">
        <v>312</v>
      </c>
      <c r="E324">
        <f t="shared" si="18"/>
        <v>-4.228301694168465</v>
      </c>
      <c r="F324">
        <f t="shared" si="19"/>
        <v>-4.3202969440325827</v>
      </c>
      <c r="G324">
        <f t="shared" si="20"/>
        <v>18.664965684617272</v>
      </c>
    </row>
    <row r="325" spans="1:7" x14ac:dyDescent="0.25">
      <c r="A325" s="1">
        <v>43049</v>
      </c>
      <c r="B325">
        <v>6565.8</v>
      </c>
      <c r="D325">
        <v>313</v>
      </c>
      <c r="E325">
        <f t="shared" si="18"/>
        <v>-7.9077478508581835</v>
      </c>
      <c r="F325">
        <f t="shared" si="19"/>
        <v>-8.2379370596187904</v>
      </c>
      <c r="G325">
        <f t="shared" si="20"/>
        <v>67.863606998240684</v>
      </c>
    </row>
    <row r="326" spans="1:7" x14ac:dyDescent="0.25">
      <c r="A326" s="1">
        <v>43050</v>
      </c>
      <c r="B326">
        <v>6339.86</v>
      </c>
      <c r="D326">
        <v>314</v>
      </c>
      <c r="E326">
        <f t="shared" si="18"/>
        <v>-3.4411648237838572</v>
      </c>
      <c r="F326">
        <f t="shared" si="19"/>
        <v>-3.501767248391964</v>
      </c>
      <c r="G326">
        <f t="shared" si="20"/>
        <v>12.262373861910627</v>
      </c>
    </row>
    <row r="327" spans="1:7" x14ac:dyDescent="0.25">
      <c r="A327" s="1">
        <v>43051</v>
      </c>
      <c r="B327">
        <v>5878.13</v>
      </c>
      <c r="D327">
        <v>315</v>
      </c>
      <c r="E327">
        <f t="shared" si="18"/>
        <v>-7.2829683936238272</v>
      </c>
      <c r="F327">
        <f t="shared" si="19"/>
        <v>-7.5618002068122321</v>
      </c>
      <c r="G327">
        <f t="shared" si="20"/>
        <v>57.180822367745513</v>
      </c>
    </row>
    <row r="328" spans="1:7" x14ac:dyDescent="0.25">
      <c r="A328" s="1">
        <v>43052</v>
      </c>
      <c r="B328">
        <v>6522.45</v>
      </c>
      <c r="D328">
        <v>316</v>
      </c>
      <c r="E328">
        <f t="shared" si="18"/>
        <v>10.961309123819985</v>
      </c>
      <c r="F328">
        <f t="shared" si="19"/>
        <v>10.401138810876432</v>
      </c>
      <c r="G328">
        <f t="shared" si="20"/>
        <v>108.18368856312</v>
      </c>
    </row>
    <row r="329" spans="1:7" x14ac:dyDescent="0.25">
      <c r="A329" s="1">
        <v>43053</v>
      </c>
      <c r="B329">
        <v>6597.06</v>
      </c>
      <c r="D329">
        <v>317</v>
      </c>
      <c r="E329">
        <f t="shared" si="18"/>
        <v>1.1438953154106293</v>
      </c>
      <c r="F329">
        <f t="shared" si="19"/>
        <v>1.1374023015538086</v>
      </c>
      <c r="G329">
        <f t="shared" si="20"/>
        <v>1.2936839955799009</v>
      </c>
    </row>
    <row r="330" spans="1:7" x14ac:dyDescent="0.25">
      <c r="A330" s="1">
        <v>43054</v>
      </c>
      <c r="B330">
        <v>7283.22</v>
      </c>
      <c r="D330">
        <v>318</v>
      </c>
      <c r="E330">
        <f t="shared" si="18"/>
        <v>10.400996807668868</v>
      </c>
      <c r="F330">
        <f t="shared" si="19"/>
        <v>9.8948976869113459</v>
      </c>
      <c r="G330">
        <f t="shared" si="20"/>
        <v>97.909000234443496</v>
      </c>
    </row>
    <row r="331" spans="1:7" x14ac:dyDescent="0.25">
      <c r="A331" s="1">
        <v>43055</v>
      </c>
      <c r="B331">
        <v>7853.68</v>
      </c>
      <c r="D331">
        <v>319</v>
      </c>
      <c r="E331">
        <f t="shared" si="18"/>
        <v>7.8325246250971405</v>
      </c>
      <c r="F331">
        <f t="shared" si="19"/>
        <v>7.5409139643931535</v>
      </c>
      <c r="G331">
        <f t="shared" si="20"/>
        <v>56.865383418379665</v>
      </c>
    </row>
    <row r="332" spans="1:7" x14ac:dyDescent="0.25">
      <c r="A332" s="1">
        <v>43056</v>
      </c>
      <c r="B332">
        <v>7699.95</v>
      </c>
      <c r="D332">
        <v>320</v>
      </c>
      <c r="E332">
        <f t="shared" si="18"/>
        <v>-1.9574263275305395</v>
      </c>
      <c r="F332">
        <f t="shared" si="19"/>
        <v>-1.9768376423559082</v>
      </c>
      <c r="G332">
        <f t="shared" si="20"/>
        <v>3.9078870642352657</v>
      </c>
    </row>
    <row r="333" spans="1:7" x14ac:dyDescent="0.25">
      <c r="A333" s="1">
        <v>43057</v>
      </c>
      <c r="B333">
        <v>7780.91</v>
      </c>
      <c r="D333">
        <v>321</v>
      </c>
      <c r="E333">
        <f t="shared" si="18"/>
        <v>1.0514353989311624</v>
      </c>
      <c r="F333">
        <f t="shared" si="19"/>
        <v>1.0459462599158114</v>
      </c>
      <c r="G333">
        <f t="shared" si="20"/>
        <v>1.094003578631874</v>
      </c>
    </row>
    <row r="334" spans="1:7" x14ac:dyDescent="0.25">
      <c r="A334" s="1">
        <v>43058</v>
      </c>
      <c r="B334">
        <v>8042.64</v>
      </c>
      <c r="D334">
        <v>322</v>
      </c>
      <c r="E334">
        <f t="shared" ref="E334:E397" si="21">100*(B334-B333)/B333</f>
        <v>3.3637453716853232</v>
      </c>
      <c r="F334">
        <f t="shared" ref="F334:F397" si="22">100*LN(B334/B333)</f>
        <v>3.3084089570851951</v>
      </c>
      <c r="G334">
        <f t="shared" ref="G334:G397" si="23">F334^2</f>
        <v>10.945569827321549</v>
      </c>
    </row>
    <row r="335" spans="1:7" x14ac:dyDescent="0.25">
      <c r="A335" s="1">
        <v>43059</v>
      </c>
      <c r="B335">
        <v>8244.69</v>
      </c>
      <c r="D335">
        <v>323</v>
      </c>
      <c r="E335">
        <f t="shared" si="21"/>
        <v>2.5122347885768872</v>
      </c>
      <c r="F335">
        <f t="shared" si="22"/>
        <v>2.4811969258075135</v>
      </c>
      <c r="G335">
        <f t="shared" si="23"/>
        <v>6.1563381846366561</v>
      </c>
    </row>
    <row r="336" spans="1:7" x14ac:dyDescent="0.25">
      <c r="A336" s="1">
        <v>43060</v>
      </c>
      <c r="B336">
        <v>8099.97</v>
      </c>
      <c r="D336">
        <v>324</v>
      </c>
      <c r="E336">
        <f t="shared" si="21"/>
        <v>-1.7553116005574527</v>
      </c>
      <c r="F336">
        <f t="shared" si="22"/>
        <v>-1.7708998792316137</v>
      </c>
      <c r="G336">
        <f t="shared" si="23"/>
        <v>3.136086382262544</v>
      </c>
    </row>
    <row r="337" spans="1:7" x14ac:dyDescent="0.25">
      <c r="A337" s="1">
        <v>43061</v>
      </c>
      <c r="B337">
        <v>8234.5499999999993</v>
      </c>
      <c r="D337">
        <v>325</v>
      </c>
      <c r="E337">
        <f t="shared" si="21"/>
        <v>1.6614876351393773</v>
      </c>
      <c r="F337">
        <f t="shared" si="22"/>
        <v>1.6478359359947781</v>
      </c>
      <c r="G337">
        <f t="shared" si="23"/>
        <v>2.7153632719557863</v>
      </c>
    </row>
    <row r="338" spans="1:7" x14ac:dyDescent="0.25">
      <c r="A338" s="1">
        <v>43062</v>
      </c>
      <c r="B338">
        <v>8013.41</v>
      </c>
      <c r="D338">
        <v>326</v>
      </c>
      <c r="E338">
        <f t="shared" si="21"/>
        <v>-2.68551408395115</v>
      </c>
      <c r="F338">
        <f t="shared" si="22"/>
        <v>-2.7222328986961242</v>
      </c>
      <c r="G338">
        <f t="shared" si="23"/>
        <v>7.4105519547435028</v>
      </c>
    </row>
    <row r="339" spans="1:7" x14ac:dyDescent="0.25">
      <c r="A339" s="1">
        <v>43063</v>
      </c>
      <c r="B339">
        <v>8200.7999999999993</v>
      </c>
      <c r="D339">
        <v>327</v>
      </c>
      <c r="E339">
        <f t="shared" si="21"/>
        <v>2.3384551645304485</v>
      </c>
      <c r="F339">
        <f t="shared" si="22"/>
        <v>2.3115322146237389</v>
      </c>
      <c r="G339">
        <f t="shared" si="23"/>
        <v>5.3431811792433273</v>
      </c>
    </row>
    <row r="340" spans="1:7" x14ac:dyDescent="0.25">
      <c r="A340" s="1">
        <v>43064</v>
      </c>
      <c r="B340">
        <v>8754.69</v>
      </c>
      <c r="D340">
        <v>328</v>
      </c>
      <c r="E340">
        <f t="shared" si="21"/>
        <v>6.7540971612525764</v>
      </c>
      <c r="F340">
        <f t="shared" si="22"/>
        <v>6.5357846285778027</v>
      </c>
      <c r="G340">
        <f t="shared" si="23"/>
        <v>42.716480711153885</v>
      </c>
    </row>
    <row r="341" spans="1:7" x14ac:dyDescent="0.25">
      <c r="A341" s="1">
        <v>43065</v>
      </c>
      <c r="B341">
        <v>9318.42</v>
      </c>
      <c r="D341">
        <v>329</v>
      </c>
      <c r="E341">
        <f t="shared" si="21"/>
        <v>6.4391771724641256</v>
      </c>
      <c r="F341">
        <f t="shared" si="22"/>
        <v>6.2403529656193131</v>
      </c>
      <c r="G341">
        <f t="shared" si="23"/>
        <v>38.942005135513753</v>
      </c>
    </row>
    <row r="342" spans="1:7" x14ac:dyDescent="0.25">
      <c r="A342" s="1">
        <v>43066</v>
      </c>
      <c r="B342">
        <v>9733.2000000000007</v>
      </c>
      <c r="D342">
        <v>330</v>
      </c>
      <c r="E342">
        <f t="shared" si="21"/>
        <v>4.4511837843754698</v>
      </c>
      <c r="F342">
        <f t="shared" si="22"/>
        <v>4.3549635453136535</v>
      </c>
      <c r="G342">
        <f t="shared" si="23"/>
        <v>18.965707481010867</v>
      </c>
    </row>
    <row r="343" spans="1:7" x14ac:dyDescent="0.25">
      <c r="A343" s="1">
        <v>43067</v>
      </c>
      <c r="B343">
        <v>9906.0400000000009</v>
      </c>
      <c r="D343">
        <v>331</v>
      </c>
      <c r="E343">
        <f t="shared" si="21"/>
        <v>1.7757777503801435</v>
      </c>
      <c r="F343">
        <f t="shared" si="22"/>
        <v>1.7601950232524941</v>
      </c>
      <c r="G343">
        <f t="shared" si="23"/>
        <v>3.0982865198828482</v>
      </c>
    </row>
    <row r="344" spans="1:7" x14ac:dyDescent="0.25">
      <c r="A344" s="1">
        <v>43068</v>
      </c>
      <c r="B344">
        <v>9837.86</v>
      </c>
      <c r="D344">
        <v>332</v>
      </c>
      <c r="E344">
        <f t="shared" si="21"/>
        <v>-0.68826695632160062</v>
      </c>
      <c r="F344">
        <f t="shared" si="22"/>
        <v>-0.69064643774558232</v>
      </c>
      <c r="G344">
        <f t="shared" si="23"/>
        <v>0.47699250197066251</v>
      </c>
    </row>
    <row r="345" spans="1:7" x14ac:dyDescent="0.25">
      <c r="A345" s="1">
        <v>43069</v>
      </c>
      <c r="B345">
        <v>9946.76</v>
      </c>
      <c r="D345">
        <v>333</v>
      </c>
      <c r="E345">
        <f t="shared" si="21"/>
        <v>1.106948055776354</v>
      </c>
      <c r="F345">
        <f t="shared" si="22"/>
        <v>1.1008662264211349</v>
      </c>
      <c r="G345">
        <f t="shared" si="23"/>
        <v>1.2119064484747093</v>
      </c>
    </row>
    <row r="346" spans="1:7" x14ac:dyDescent="0.25">
      <c r="A346" s="1">
        <v>43070</v>
      </c>
      <c r="B346">
        <v>10861.47</v>
      </c>
      <c r="D346">
        <v>334</v>
      </c>
      <c r="E346">
        <f t="shared" si="21"/>
        <v>9.1960598224949539</v>
      </c>
      <c r="F346">
        <f t="shared" si="22"/>
        <v>8.7974794460150054</v>
      </c>
      <c r="G346">
        <f t="shared" si="23"/>
        <v>77.395644603056482</v>
      </c>
    </row>
    <row r="347" spans="1:7" x14ac:dyDescent="0.25">
      <c r="A347" s="1">
        <v>43071</v>
      </c>
      <c r="B347">
        <v>10912.73</v>
      </c>
      <c r="D347">
        <v>335</v>
      </c>
      <c r="E347">
        <f t="shared" si="21"/>
        <v>0.47194348462961477</v>
      </c>
      <c r="F347">
        <f t="shared" si="22"/>
        <v>0.47083332288661839</v>
      </c>
      <c r="G347">
        <f t="shared" si="23"/>
        <v>0.22168401794045464</v>
      </c>
    </row>
    <row r="348" spans="1:7" x14ac:dyDescent="0.25">
      <c r="A348" s="1">
        <v>43072</v>
      </c>
      <c r="B348">
        <v>11246.21</v>
      </c>
      <c r="D348">
        <v>336</v>
      </c>
      <c r="E348">
        <f t="shared" si="21"/>
        <v>3.0558806091601238</v>
      </c>
      <c r="F348">
        <f t="shared" si="22"/>
        <v>3.0101185311271355</v>
      </c>
      <c r="G348">
        <f t="shared" si="23"/>
        <v>9.0608135714349842</v>
      </c>
    </row>
    <row r="349" spans="1:7" x14ac:dyDescent="0.25">
      <c r="A349" s="1">
        <v>43073</v>
      </c>
      <c r="B349">
        <v>11623.91</v>
      </c>
      <c r="D349">
        <v>337</v>
      </c>
      <c r="E349">
        <f t="shared" si="21"/>
        <v>3.3584647627956508</v>
      </c>
      <c r="F349">
        <f t="shared" si="22"/>
        <v>3.3033000634763243</v>
      </c>
      <c r="G349">
        <f t="shared" si="23"/>
        <v>10.911791309362687</v>
      </c>
    </row>
    <row r="350" spans="1:7" x14ac:dyDescent="0.25">
      <c r="A350" s="1">
        <v>43074</v>
      </c>
      <c r="B350">
        <v>11667.13</v>
      </c>
      <c r="D350">
        <v>338</v>
      </c>
      <c r="E350">
        <f t="shared" si="21"/>
        <v>0.37181980934125736</v>
      </c>
      <c r="F350">
        <f t="shared" si="22"/>
        <v>0.37113026819333733</v>
      </c>
      <c r="G350">
        <f t="shared" si="23"/>
        <v>0.13773767596925848</v>
      </c>
    </row>
    <row r="351" spans="1:7" x14ac:dyDescent="0.25">
      <c r="A351" s="1">
        <v>43075</v>
      </c>
      <c r="B351">
        <v>13749.57</v>
      </c>
      <c r="D351">
        <v>339</v>
      </c>
      <c r="E351">
        <f t="shared" si="21"/>
        <v>17.848776862861737</v>
      </c>
      <c r="F351">
        <f t="shared" si="22"/>
        <v>16.423206457787888</v>
      </c>
      <c r="G351">
        <f t="shared" si="23"/>
        <v>269.72171035512577</v>
      </c>
    </row>
    <row r="352" spans="1:7" x14ac:dyDescent="0.25">
      <c r="A352" s="1">
        <v>43076</v>
      </c>
      <c r="B352">
        <v>16850.310000000001</v>
      </c>
      <c r="D352">
        <v>340</v>
      </c>
      <c r="E352">
        <f t="shared" si="21"/>
        <v>22.551541611846783</v>
      </c>
      <c r="F352">
        <f t="shared" si="22"/>
        <v>20.336150335894366</v>
      </c>
      <c r="G352">
        <f t="shared" si="23"/>
        <v>413.55901048409658</v>
      </c>
    </row>
    <row r="353" spans="1:7" x14ac:dyDescent="0.25">
      <c r="A353" s="1">
        <v>43077</v>
      </c>
      <c r="B353">
        <v>16047.61</v>
      </c>
      <c r="D353">
        <v>341</v>
      </c>
      <c r="E353">
        <f t="shared" si="21"/>
        <v>-4.7637105786184391</v>
      </c>
      <c r="F353">
        <f t="shared" si="22"/>
        <v>-4.8809125424689102</v>
      </c>
      <c r="G353">
        <f t="shared" si="23"/>
        <v>23.823307247230321</v>
      </c>
    </row>
    <row r="354" spans="1:7" x14ac:dyDescent="0.25">
      <c r="A354" s="1">
        <v>43078</v>
      </c>
      <c r="B354">
        <v>14843.42</v>
      </c>
      <c r="D354">
        <v>342</v>
      </c>
      <c r="E354">
        <f t="shared" si="21"/>
        <v>-7.5038588300687801</v>
      </c>
      <c r="F354">
        <f t="shared" si="22"/>
        <v>-7.8003259421718134</v>
      </c>
      <c r="G354">
        <f t="shared" si="23"/>
        <v>60.845084804118585</v>
      </c>
    </row>
    <row r="355" spans="1:7" x14ac:dyDescent="0.25">
      <c r="A355" s="1">
        <v>43079</v>
      </c>
      <c r="B355">
        <v>15059.6</v>
      </c>
      <c r="D355">
        <v>343</v>
      </c>
      <c r="E355">
        <f t="shared" si="21"/>
        <v>1.4564029044519409</v>
      </c>
      <c r="F355">
        <f t="shared" si="22"/>
        <v>1.4458992185204393</v>
      </c>
      <c r="G355">
        <f t="shared" si="23"/>
        <v>2.0906245501180174</v>
      </c>
    </row>
    <row r="356" spans="1:7" x14ac:dyDescent="0.25">
      <c r="A356" s="1">
        <v>43080</v>
      </c>
      <c r="B356">
        <v>16732.47</v>
      </c>
      <c r="D356">
        <v>344</v>
      </c>
      <c r="E356">
        <f t="shared" si="21"/>
        <v>11.108329570506527</v>
      </c>
      <c r="F356">
        <f t="shared" si="22"/>
        <v>10.53354814790327</v>
      </c>
      <c r="G356">
        <f t="shared" si="23"/>
        <v>110.9556365841964</v>
      </c>
    </row>
    <row r="357" spans="1:7" x14ac:dyDescent="0.25">
      <c r="A357" s="1">
        <v>43081</v>
      </c>
      <c r="B357">
        <v>17083.900000000001</v>
      </c>
      <c r="D357">
        <v>345</v>
      </c>
      <c r="E357">
        <f t="shared" si="21"/>
        <v>2.1002876443226866</v>
      </c>
      <c r="F357">
        <f t="shared" si="22"/>
        <v>2.0785356458899691</v>
      </c>
      <c r="G357">
        <f t="shared" si="23"/>
        <v>4.3203104312352307</v>
      </c>
    </row>
    <row r="358" spans="1:7" x14ac:dyDescent="0.25">
      <c r="A358" s="1">
        <v>43082</v>
      </c>
      <c r="B358">
        <v>16286.82</v>
      </c>
      <c r="D358">
        <v>346</v>
      </c>
      <c r="E358">
        <f t="shared" si="21"/>
        <v>-4.6656793823424492</v>
      </c>
      <c r="F358">
        <f t="shared" si="22"/>
        <v>-4.7780307760697776</v>
      </c>
      <c r="G358">
        <f t="shared" si="23"/>
        <v>22.829578097069962</v>
      </c>
    </row>
    <row r="359" spans="1:7" x14ac:dyDescent="0.25">
      <c r="A359" s="1">
        <v>43083</v>
      </c>
      <c r="B359">
        <v>16467.91</v>
      </c>
      <c r="D359">
        <v>347</v>
      </c>
      <c r="E359">
        <f t="shared" si="21"/>
        <v>1.1118806495067801</v>
      </c>
      <c r="F359">
        <f t="shared" si="22"/>
        <v>1.1057446976920662</v>
      </c>
      <c r="G359">
        <f t="shared" si="23"/>
        <v>1.2226713364741189</v>
      </c>
    </row>
    <row r="360" spans="1:7" x14ac:dyDescent="0.25">
      <c r="A360" s="1">
        <v>43084</v>
      </c>
      <c r="B360">
        <v>17604.849999999999</v>
      </c>
      <c r="D360">
        <v>348</v>
      </c>
      <c r="E360">
        <f t="shared" si="21"/>
        <v>6.9039726352645765</v>
      </c>
      <c r="F360">
        <f t="shared" si="22"/>
        <v>6.6760793515785011</v>
      </c>
      <c r="G360">
        <f t="shared" si="23"/>
        <v>44.570035508572822</v>
      </c>
    </row>
    <row r="361" spans="1:7" x14ac:dyDescent="0.25">
      <c r="A361" s="1">
        <v>43085</v>
      </c>
      <c r="B361">
        <v>19345.490000000002</v>
      </c>
      <c r="D361">
        <v>349</v>
      </c>
      <c r="E361">
        <f t="shared" si="21"/>
        <v>9.8872753815000021</v>
      </c>
      <c r="F361">
        <f t="shared" si="22"/>
        <v>9.4284885110219694</v>
      </c>
      <c r="G361">
        <f t="shared" si="23"/>
        <v>88.896395602473277</v>
      </c>
    </row>
    <row r="362" spans="1:7" x14ac:dyDescent="0.25">
      <c r="A362" s="1">
        <v>43086</v>
      </c>
      <c r="B362">
        <v>19065.71</v>
      </c>
      <c r="D362">
        <v>350</v>
      </c>
      <c r="E362">
        <f t="shared" si="21"/>
        <v>-1.4462285524946767</v>
      </c>
      <c r="F362">
        <f t="shared" si="22"/>
        <v>-1.4567883740537368</v>
      </c>
      <c r="G362">
        <f t="shared" si="23"/>
        <v>2.1222323667781304</v>
      </c>
    </row>
    <row r="363" spans="1:7" x14ac:dyDescent="0.25">
      <c r="A363" s="1">
        <v>43087</v>
      </c>
      <c r="B363">
        <v>18972.32</v>
      </c>
      <c r="D363">
        <v>351</v>
      </c>
      <c r="E363">
        <f t="shared" si="21"/>
        <v>-0.48983226955617926</v>
      </c>
      <c r="F363">
        <f t="shared" si="22"/>
        <v>-0.49103587987408398</v>
      </c>
      <c r="G363">
        <f t="shared" si="23"/>
        <v>0.24111623532371584</v>
      </c>
    </row>
    <row r="364" spans="1:7" x14ac:dyDescent="0.25">
      <c r="A364" s="1">
        <v>43088</v>
      </c>
      <c r="B364">
        <v>17523.7</v>
      </c>
      <c r="D364">
        <v>352</v>
      </c>
      <c r="E364">
        <f t="shared" si="21"/>
        <v>-7.6354394191116262</v>
      </c>
      <c r="F364">
        <f t="shared" si="22"/>
        <v>-7.9426824408951466</v>
      </c>
      <c r="G364">
        <f t="shared" si="23"/>
        <v>63.086204356904084</v>
      </c>
    </row>
    <row r="365" spans="1:7" x14ac:dyDescent="0.25">
      <c r="A365" s="1">
        <v>43089</v>
      </c>
      <c r="B365">
        <v>16461.97</v>
      </c>
      <c r="D365">
        <v>353</v>
      </c>
      <c r="E365">
        <f t="shared" si="21"/>
        <v>-6.0588231937319144</v>
      </c>
      <c r="F365">
        <f t="shared" si="22"/>
        <v>-6.2501378255996638</v>
      </c>
      <c r="G365">
        <f t="shared" si="23"/>
        <v>39.064222838991697</v>
      </c>
    </row>
    <row r="366" spans="1:7" x14ac:dyDescent="0.25">
      <c r="A366" s="1">
        <v>43090</v>
      </c>
      <c r="B366">
        <v>15632.12</v>
      </c>
      <c r="D366">
        <v>354</v>
      </c>
      <c r="E366">
        <f t="shared" si="21"/>
        <v>-5.0410127099004569</v>
      </c>
      <c r="F366">
        <f t="shared" si="22"/>
        <v>-5.1725100338116947</v>
      </c>
      <c r="G366">
        <f t="shared" si="23"/>
        <v>26.754860049882659</v>
      </c>
    </row>
    <row r="367" spans="1:7" x14ac:dyDescent="0.25">
      <c r="A367" s="1">
        <v>43091</v>
      </c>
      <c r="B367">
        <v>13664.97</v>
      </c>
      <c r="D367">
        <v>355</v>
      </c>
      <c r="E367">
        <f t="shared" si="21"/>
        <v>-12.584025711163946</v>
      </c>
      <c r="F367">
        <f t="shared" si="22"/>
        <v>-13.449214784392332</v>
      </c>
      <c r="G367">
        <f t="shared" si="23"/>
        <v>180.88137831671727</v>
      </c>
    </row>
    <row r="368" spans="1:7" x14ac:dyDescent="0.25">
      <c r="A368" s="1">
        <v>43092</v>
      </c>
      <c r="B368">
        <v>14396.46</v>
      </c>
      <c r="D368">
        <v>356</v>
      </c>
      <c r="E368">
        <f t="shared" si="21"/>
        <v>5.3530304128000266</v>
      </c>
      <c r="F368">
        <f t="shared" si="22"/>
        <v>5.2146719038714693</v>
      </c>
      <c r="G368">
        <f t="shared" si="23"/>
        <v>27.192803065026496</v>
      </c>
    </row>
    <row r="369" spans="1:7" x14ac:dyDescent="0.25">
      <c r="A369" s="1">
        <v>43093</v>
      </c>
      <c r="B369">
        <v>13789.95</v>
      </c>
      <c r="D369">
        <v>357</v>
      </c>
      <c r="E369">
        <f t="shared" si="21"/>
        <v>-4.2129106738739832</v>
      </c>
      <c r="F369">
        <f t="shared" si="22"/>
        <v>-4.3042277043825843</v>
      </c>
      <c r="G369">
        <f t="shared" si="23"/>
        <v>18.526376131174572</v>
      </c>
    </row>
    <row r="370" spans="1:7" x14ac:dyDescent="0.25">
      <c r="A370" s="1">
        <v>43094</v>
      </c>
      <c r="B370">
        <v>13833.49</v>
      </c>
      <c r="D370">
        <v>358</v>
      </c>
      <c r="E370">
        <f t="shared" si="21"/>
        <v>0.31573718541400841</v>
      </c>
      <c r="F370">
        <f t="shared" si="22"/>
        <v>0.31523978227882504</v>
      </c>
      <c r="G370">
        <f t="shared" si="23"/>
        <v>9.9376120331201009E-2</v>
      </c>
    </row>
    <row r="371" spans="1:7" x14ac:dyDescent="0.25">
      <c r="A371" s="1">
        <v>43095</v>
      </c>
      <c r="B371">
        <v>15756.56</v>
      </c>
      <c r="D371">
        <v>359</v>
      </c>
      <c r="E371">
        <f t="shared" si="21"/>
        <v>13.901553404093976</v>
      </c>
      <c r="F371">
        <f t="shared" si="22"/>
        <v>13.016432268718003</v>
      </c>
      <c r="G371">
        <f t="shared" si="23"/>
        <v>169.42750900612327</v>
      </c>
    </row>
    <row r="372" spans="1:7" x14ac:dyDescent="0.25">
      <c r="A372" s="1">
        <v>43096</v>
      </c>
      <c r="B372">
        <v>15416.64</v>
      </c>
      <c r="D372">
        <v>360</v>
      </c>
      <c r="E372">
        <f t="shared" si="21"/>
        <v>-2.1573236797879747</v>
      </c>
      <c r="F372">
        <f t="shared" si="22"/>
        <v>-2.1809340933698169</v>
      </c>
      <c r="G372">
        <f t="shared" si="23"/>
        <v>4.7564735196228254</v>
      </c>
    </row>
    <row r="373" spans="1:7" x14ac:dyDescent="0.25">
      <c r="A373" s="1">
        <v>43097</v>
      </c>
      <c r="B373">
        <v>14398.7</v>
      </c>
      <c r="D373">
        <v>361</v>
      </c>
      <c r="E373">
        <f t="shared" si="21"/>
        <v>-6.6028654752267597</v>
      </c>
      <c r="F373">
        <f t="shared" si="22"/>
        <v>-6.8309520830205406</v>
      </c>
      <c r="G373">
        <f t="shared" si="23"/>
        <v>46.661906360522664</v>
      </c>
    </row>
    <row r="374" spans="1:7" x14ac:dyDescent="0.25">
      <c r="A374" s="1">
        <v>43098</v>
      </c>
      <c r="B374">
        <v>14392.57</v>
      </c>
      <c r="D374">
        <v>362</v>
      </c>
      <c r="E374">
        <f t="shared" si="21"/>
        <v>-4.2573287866272777E-2</v>
      </c>
      <c r="F374">
        <f t="shared" si="22"/>
        <v>-4.2582352863411471E-2</v>
      </c>
      <c r="G374">
        <f t="shared" si="23"/>
        <v>1.8132567753840871E-3</v>
      </c>
    </row>
    <row r="375" spans="1:7" x14ac:dyDescent="0.25">
      <c r="A375" s="1">
        <v>43099</v>
      </c>
      <c r="B375">
        <v>12531.52</v>
      </c>
      <c r="D375">
        <v>363</v>
      </c>
      <c r="E375">
        <f t="shared" si="21"/>
        <v>-12.930630179321687</v>
      </c>
      <c r="F375">
        <f t="shared" si="22"/>
        <v>-13.846503079086791</v>
      </c>
      <c r="G375">
        <f t="shared" si="23"/>
        <v>191.72564751915996</v>
      </c>
    </row>
    <row r="376" spans="1:7" x14ac:dyDescent="0.25">
      <c r="A376" s="1">
        <v>43100</v>
      </c>
      <c r="B376">
        <v>13850.4</v>
      </c>
      <c r="D376">
        <v>364</v>
      </c>
      <c r="E376">
        <f t="shared" si="21"/>
        <v>10.524501417226315</v>
      </c>
      <c r="F376">
        <f t="shared" si="22"/>
        <v>10.006704267333792</v>
      </c>
      <c r="G376">
        <f t="shared" si="23"/>
        <v>100.13413029387631</v>
      </c>
    </row>
    <row r="377" spans="1:7" x14ac:dyDescent="0.25">
      <c r="A377" s="1">
        <v>43101</v>
      </c>
      <c r="B377">
        <v>13444.88</v>
      </c>
      <c r="D377">
        <v>365</v>
      </c>
      <c r="E377">
        <f t="shared" si="21"/>
        <v>-2.9278576792006041</v>
      </c>
      <c r="F377">
        <f t="shared" si="22"/>
        <v>-2.9715748652754357</v>
      </c>
      <c r="G377">
        <f t="shared" si="23"/>
        <v>8.8302571799367229</v>
      </c>
    </row>
    <row r="378" spans="1:7" x14ac:dyDescent="0.25">
      <c r="A378" s="1">
        <v>43102</v>
      </c>
      <c r="B378">
        <v>14754.13</v>
      </c>
      <c r="D378">
        <v>366</v>
      </c>
      <c r="E378">
        <f t="shared" si="21"/>
        <v>9.7379076644789695</v>
      </c>
      <c r="F378">
        <f t="shared" si="22"/>
        <v>9.2924679163169657</v>
      </c>
      <c r="G378">
        <f t="shared" si="23"/>
        <v>86.349959975780166</v>
      </c>
    </row>
    <row r="379" spans="1:7" x14ac:dyDescent="0.25">
      <c r="A379" s="1">
        <v>43103</v>
      </c>
      <c r="B379">
        <v>15156.62</v>
      </c>
      <c r="D379">
        <v>367</v>
      </c>
      <c r="E379">
        <f t="shared" si="21"/>
        <v>2.7279819277720994</v>
      </c>
      <c r="F379">
        <f t="shared" si="22"/>
        <v>2.6914356617769126</v>
      </c>
      <c r="G379">
        <f t="shared" si="23"/>
        <v>7.243825921484528</v>
      </c>
    </row>
    <row r="380" spans="1:7" x14ac:dyDescent="0.25">
      <c r="A380" s="1">
        <v>43104</v>
      </c>
      <c r="B380">
        <v>15180.08</v>
      </c>
      <c r="D380">
        <v>368</v>
      </c>
      <c r="E380">
        <f t="shared" si="21"/>
        <v>0.15478385022517635</v>
      </c>
      <c r="F380">
        <f t="shared" si="22"/>
        <v>0.15466418349100047</v>
      </c>
      <c r="G380">
        <f t="shared" si="23"/>
        <v>2.3921009654937864E-2</v>
      </c>
    </row>
    <row r="381" spans="1:7" x14ac:dyDescent="0.25">
      <c r="A381" s="1">
        <v>43105</v>
      </c>
      <c r="B381">
        <v>16954.78</v>
      </c>
      <c r="D381">
        <v>369</v>
      </c>
      <c r="E381">
        <f t="shared" si="21"/>
        <v>11.690979230675984</v>
      </c>
      <c r="F381">
        <f t="shared" si="22"/>
        <v>11.056575792415108</v>
      </c>
      <c r="G381">
        <f t="shared" si="23"/>
        <v>122.24786825341978</v>
      </c>
    </row>
    <row r="382" spans="1:7" x14ac:dyDescent="0.25">
      <c r="A382" s="1">
        <v>43106</v>
      </c>
      <c r="B382">
        <v>17172.3</v>
      </c>
      <c r="D382">
        <v>370</v>
      </c>
      <c r="E382">
        <f t="shared" si="21"/>
        <v>1.2829420375846838</v>
      </c>
      <c r="F382">
        <f t="shared" si="22"/>
        <v>1.2747820540224688</v>
      </c>
      <c r="G382">
        <f t="shared" si="23"/>
        <v>1.6250692852577446</v>
      </c>
    </row>
    <row r="383" spans="1:7" x14ac:dyDescent="0.25">
      <c r="A383" s="1">
        <v>43107</v>
      </c>
      <c r="B383">
        <v>16228.16</v>
      </c>
      <c r="D383">
        <v>371</v>
      </c>
      <c r="E383">
        <f t="shared" si="21"/>
        <v>-5.4980404488624091</v>
      </c>
      <c r="F383">
        <f t="shared" si="22"/>
        <v>-5.6549615712507979</v>
      </c>
      <c r="G383">
        <f t="shared" si="23"/>
        <v>31.978590372323293</v>
      </c>
    </row>
    <row r="384" spans="1:7" x14ac:dyDescent="0.25">
      <c r="A384" s="1">
        <v>43108</v>
      </c>
      <c r="B384">
        <v>14976.17</v>
      </c>
      <c r="D384">
        <v>372</v>
      </c>
      <c r="E384">
        <f t="shared" si="21"/>
        <v>-7.7149227022656897</v>
      </c>
      <c r="F384">
        <f t="shared" si="22"/>
        <v>-8.0287733631156399</v>
      </c>
      <c r="G384">
        <f t="shared" si="23"/>
        <v>64.461201716275227</v>
      </c>
    </row>
    <row r="385" spans="1:7" x14ac:dyDescent="0.25">
      <c r="A385" s="1">
        <v>43109</v>
      </c>
      <c r="B385">
        <v>14468.5</v>
      </c>
      <c r="D385">
        <v>373</v>
      </c>
      <c r="E385">
        <f t="shared" si="21"/>
        <v>-3.3898520115623691</v>
      </c>
      <c r="F385">
        <f t="shared" si="22"/>
        <v>-3.4486398647015055</v>
      </c>
      <c r="G385">
        <f t="shared" si="23"/>
        <v>11.893116916408419</v>
      </c>
    </row>
    <row r="386" spans="1:7" x14ac:dyDescent="0.25">
      <c r="A386" s="1">
        <v>43110</v>
      </c>
      <c r="B386">
        <v>14919.49</v>
      </c>
      <c r="D386">
        <v>374</v>
      </c>
      <c r="E386">
        <f t="shared" si="21"/>
        <v>3.117047378788401</v>
      </c>
      <c r="F386">
        <f t="shared" si="22"/>
        <v>3.0694539366236469</v>
      </c>
      <c r="G386">
        <f t="shared" si="23"/>
        <v>9.4215474690544028</v>
      </c>
    </row>
    <row r="387" spans="1:7" x14ac:dyDescent="0.25">
      <c r="A387" s="1">
        <v>43111</v>
      </c>
      <c r="B387">
        <v>13308.06</v>
      </c>
      <c r="D387">
        <v>375</v>
      </c>
      <c r="E387">
        <f t="shared" si="21"/>
        <v>-10.80083836645891</v>
      </c>
      <c r="F387">
        <f t="shared" si="22"/>
        <v>-11.429854517341379</v>
      </c>
      <c r="G387">
        <f t="shared" si="23"/>
        <v>130.64157428758912</v>
      </c>
    </row>
    <row r="388" spans="1:7" x14ac:dyDescent="0.25">
      <c r="A388" s="1">
        <v>43112</v>
      </c>
      <c r="B388">
        <v>13841.19</v>
      </c>
      <c r="D388">
        <v>376</v>
      </c>
      <c r="E388">
        <f t="shared" si="21"/>
        <v>4.006068502847155</v>
      </c>
      <c r="F388">
        <f t="shared" si="22"/>
        <v>3.9279062439843457</v>
      </c>
      <c r="G388">
        <f t="shared" si="23"/>
        <v>15.42844746153121</v>
      </c>
    </row>
    <row r="389" spans="1:7" x14ac:dyDescent="0.25">
      <c r="A389" s="1">
        <v>43113</v>
      </c>
      <c r="B389">
        <v>14243.12</v>
      </c>
      <c r="D389">
        <v>377</v>
      </c>
      <c r="E389">
        <f t="shared" si="21"/>
        <v>2.9038688147478671</v>
      </c>
      <c r="F389">
        <f t="shared" si="22"/>
        <v>2.8625053956093387</v>
      </c>
      <c r="G389">
        <f t="shared" si="23"/>
        <v>8.1939371398925758</v>
      </c>
    </row>
    <row r="390" spans="1:7" x14ac:dyDescent="0.25">
      <c r="A390" s="1">
        <v>43114</v>
      </c>
      <c r="B390">
        <v>13638.63</v>
      </c>
      <c r="D390">
        <v>378</v>
      </c>
      <c r="E390">
        <f t="shared" si="21"/>
        <v>-4.244084161335449</v>
      </c>
      <c r="F390">
        <f t="shared" si="22"/>
        <v>-4.3367775620084279</v>
      </c>
      <c r="G390">
        <f t="shared" si="23"/>
        <v>18.807639622339764</v>
      </c>
    </row>
    <row r="391" spans="1:7" x14ac:dyDescent="0.25">
      <c r="A391" s="1">
        <v>43115</v>
      </c>
      <c r="B391">
        <v>13631.98</v>
      </c>
      <c r="D391">
        <v>379</v>
      </c>
      <c r="E391">
        <f t="shared" si="21"/>
        <v>-4.8758562993494479E-2</v>
      </c>
      <c r="F391">
        <f t="shared" si="22"/>
        <v>-4.8770453846178438E-2</v>
      </c>
      <c r="G391">
        <f t="shared" si="23"/>
        <v>2.3785571683622212E-3</v>
      </c>
    </row>
    <row r="392" spans="1:7" x14ac:dyDescent="0.25">
      <c r="A392" s="1">
        <v>43116</v>
      </c>
      <c r="B392">
        <v>11282.49</v>
      </c>
      <c r="D392">
        <v>380</v>
      </c>
      <c r="E392">
        <f t="shared" si="21"/>
        <v>-17.235133854363049</v>
      </c>
      <c r="F392">
        <f t="shared" si="22"/>
        <v>-18.916653655949169</v>
      </c>
      <c r="G392">
        <f t="shared" si="23"/>
        <v>357.83978553913505</v>
      </c>
    </row>
    <row r="393" spans="1:7" x14ac:dyDescent="0.25">
      <c r="A393" s="1">
        <v>43117</v>
      </c>
      <c r="B393">
        <v>11162.7</v>
      </c>
      <c r="D393">
        <v>381</v>
      </c>
      <c r="E393">
        <f t="shared" si="21"/>
        <v>-1.0617337130367415</v>
      </c>
      <c r="F393">
        <f t="shared" si="22"/>
        <v>-1.0674103214875434</v>
      </c>
      <c r="G393">
        <f t="shared" si="23"/>
        <v>1.1393647944181409</v>
      </c>
    </row>
    <row r="394" spans="1:7" x14ac:dyDescent="0.25">
      <c r="A394" s="1">
        <v>43118</v>
      </c>
      <c r="B394">
        <v>11175.52</v>
      </c>
      <c r="D394">
        <v>382</v>
      </c>
      <c r="E394">
        <f t="shared" si="21"/>
        <v>0.11484676646330823</v>
      </c>
      <c r="F394">
        <f t="shared" si="22"/>
        <v>0.11478086801448065</v>
      </c>
      <c r="G394">
        <f t="shared" si="23"/>
        <v>1.3174647662157627E-2</v>
      </c>
    </row>
    <row r="395" spans="1:7" x14ac:dyDescent="0.25">
      <c r="A395" s="1">
        <v>43119</v>
      </c>
      <c r="B395">
        <v>11521.76</v>
      </c>
      <c r="D395">
        <v>383</v>
      </c>
      <c r="E395">
        <f t="shared" si="21"/>
        <v>3.0982003521983743</v>
      </c>
      <c r="F395">
        <f t="shared" si="22"/>
        <v>3.0511749520675746</v>
      </c>
      <c r="G395">
        <f t="shared" si="23"/>
        <v>9.3096685881245662</v>
      </c>
    </row>
    <row r="396" spans="1:7" x14ac:dyDescent="0.25">
      <c r="A396" s="1">
        <v>43120</v>
      </c>
      <c r="B396">
        <v>12783.94</v>
      </c>
      <c r="D396">
        <v>384</v>
      </c>
      <c r="E396">
        <f t="shared" si="21"/>
        <v>10.954749968754776</v>
      </c>
      <c r="F396">
        <f t="shared" si="22"/>
        <v>10.395227427000989</v>
      </c>
      <c r="G396">
        <f t="shared" si="23"/>
        <v>108.06075325907361</v>
      </c>
    </row>
    <row r="397" spans="1:7" x14ac:dyDescent="0.25">
      <c r="A397" s="1">
        <v>43121</v>
      </c>
      <c r="B397">
        <v>11549.93</v>
      </c>
      <c r="D397">
        <v>385</v>
      </c>
      <c r="E397">
        <f t="shared" si="21"/>
        <v>-9.6528143905556529</v>
      </c>
      <c r="F397">
        <f t="shared" si="22"/>
        <v>-10.151031930282024</v>
      </c>
      <c r="G397">
        <f t="shared" si="23"/>
        <v>103.04344924960519</v>
      </c>
    </row>
    <row r="398" spans="1:7" x14ac:dyDescent="0.25">
      <c r="A398" s="1">
        <v>43122</v>
      </c>
      <c r="B398">
        <v>10814.52</v>
      </c>
      <c r="D398">
        <v>386</v>
      </c>
      <c r="E398">
        <f t="shared" ref="E398:E461" si="24">100*(B398-B397)/B397</f>
        <v>-6.367224736426973</v>
      </c>
      <c r="F398">
        <f t="shared" ref="F398:F461" si="25">100*LN(B398/B397)</f>
        <v>-6.5789700724964293</v>
      </c>
      <c r="G398">
        <f t="shared" ref="G398:G461" si="26">F398^2</f>
        <v>43.282847214803674</v>
      </c>
    </row>
    <row r="399" spans="1:7" x14ac:dyDescent="0.25">
      <c r="A399" s="1">
        <v>43123</v>
      </c>
      <c r="B399">
        <v>10858.23</v>
      </c>
      <c r="D399">
        <v>387</v>
      </c>
      <c r="E399">
        <f t="shared" si="24"/>
        <v>0.40417882624470736</v>
      </c>
      <c r="F399">
        <f t="shared" si="25"/>
        <v>0.4033642178721068</v>
      </c>
      <c r="G399">
        <f t="shared" si="26"/>
        <v>0.16270269225957645</v>
      </c>
    </row>
    <row r="400" spans="1:7" x14ac:dyDescent="0.25">
      <c r="A400" s="1">
        <v>43124</v>
      </c>
      <c r="B400">
        <v>11429.02</v>
      </c>
      <c r="D400">
        <v>388</v>
      </c>
      <c r="E400">
        <f t="shared" si="24"/>
        <v>5.2567499491169452</v>
      </c>
      <c r="F400">
        <f t="shared" si="25"/>
        <v>5.1232417051173966</v>
      </c>
      <c r="G400">
        <f t="shared" si="26"/>
        <v>26.247605569054208</v>
      </c>
    </row>
    <row r="401" spans="1:7" x14ac:dyDescent="0.25">
      <c r="A401" s="1">
        <v>43125</v>
      </c>
      <c r="B401">
        <v>11202.69</v>
      </c>
      <c r="D401">
        <v>389</v>
      </c>
      <c r="E401">
        <f t="shared" si="24"/>
        <v>-1.9803097728414152</v>
      </c>
      <c r="F401">
        <f t="shared" si="25"/>
        <v>-2.0001806814085401</v>
      </c>
      <c r="G401">
        <f t="shared" si="26"/>
        <v>4.0007227582799318</v>
      </c>
    </row>
    <row r="402" spans="1:7" x14ac:dyDescent="0.25">
      <c r="A402" s="1">
        <v>43126</v>
      </c>
      <c r="B402">
        <v>10814.57</v>
      </c>
      <c r="D402">
        <v>390</v>
      </c>
      <c r="E402">
        <f t="shared" si="24"/>
        <v>-3.4645250381828006</v>
      </c>
      <c r="F402">
        <f t="shared" si="25"/>
        <v>-3.5259629012790983</v>
      </c>
      <c r="G402">
        <f t="shared" si="26"/>
        <v>12.432414381196516</v>
      </c>
    </row>
    <row r="403" spans="1:7" x14ac:dyDescent="0.25">
      <c r="A403" s="1">
        <v>43127</v>
      </c>
      <c r="B403">
        <v>11504.84</v>
      </c>
      <c r="D403">
        <v>391</v>
      </c>
      <c r="E403">
        <f t="shared" si="24"/>
        <v>6.3827780485030887</v>
      </c>
      <c r="F403">
        <f t="shared" si="25"/>
        <v>6.1873517372237377</v>
      </c>
      <c r="G403">
        <f t="shared" si="26"/>
        <v>38.283321520125604</v>
      </c>
    </row>
    <row r="404" spans="1:7" x14ac:dyDescent="0.25">
      <c r="A404" s="1">
        <v>43128</v>
      </c>
      <c r="B404">
        <v>11800.88</v>
      </c>
      <c r="D404">
        <v>392</v>
      </c>
      <c r="E404">
        <f t="shared" si="24"/>
        <v>2.5731778973023447</v>
      </c>
      <c r="F404">
        <f t="shared" si="25"/>
        <v>2.5406288568465318</v>
      </c>
      <c r="G404">
        <f t="shared" si="26"/>
        <v>6.4547949882413151</v>
      </c>
    </row>
    <row r="405" spans="1:7" x14ac:dyDescent="0.25">
      <c r="A405" s="1">
        <v>43129</v>
      </c>
      <c r="B405">
        <v>11130.21</v>
      </c>
      <c r="D405">
        <v>393</v>
      </c>
      <c r="E405">
        <f t="shared" si="24"/>
        <v>-5.6832202344231959</v>
      </c>
      <c r="F405">
        <f t="shared" si="25"/>
        <v>-5.8511071928148892</v>
      </c>
      <c r="G405">
        <f t="shared" si="26"/>
        <v>34.235455381810134</v>
      </c>
    </row>
    <row r="406" spans="1:7" x14ac:dyDescent="0.25">
      <c r="A406" s="1">
        <v>43130</v>
      </c>
      <c r="B406">
        <v>10242.700000000001</v>
      </c>
      <c r="D406">
        <v>394</v>
      </c>
      <c r="E406">
        <f t="shared" si="24"/>
        <v>-7.9738836913229711</v>
      </c>
      <c r="F406">
        <f t="shared" si="25"/>
        <v>-8.3097776302942439</v>
      </c>
      <c r="G406">
        <f t="shared" si="26"/>
        <v>69.052404264938616</v>
      </c>
    </row>
    <row r="407" spans="1:7" x14ac:dyDescent="0.25">
      <c r="A407" s="1">
        <v>43131</v>
      </c>
      <c r="B407">
        <v>10141.6</v>
      </c>
      <c r="D407">
        <v>395</v>
      </c>
      <c r="E407">
        <f t="shared" si="24"/>
        <v>-0.98704443164400357</v>
      </c>
      <c r="F407">
        <f t="shared" si="25"/>
        <v>-0.99194800886622314</v>
      </c>
      <c r="G407">
        <f t="shared" si="26"/>
        <v>0.9839608522936647</v>
      </c>
    </row>
    <row r="408" spans="1:7" x14ac:dyDescent="0.25">
      <c r="A408" s="1">
        <v>43132</v>
      </c>
      <c r="B408">
        <v>9052.98</v>
      </c>
      <c r="D408">
        <v>396</v>
      </c>
      <c r="E408">
        <f t="shared" si="24"/>
        <v>-10.734203675948576</v>
      </c>
      <c r="F408">
        <f t="shared" si="25"/>
        <v>-11.355179136393271</v>
      </c>
      <c r="G408">
        <f t="shared" si="26"/>
        <v>128.94009321958103</v>
      </c>
    </row>
    <row r="409" spans="1:7" x14ac:dyDescent="0.25">
      <c r="A409" s="1">
        <v>43133</v>
      </c>
      <c r="B409">
        <v>8801.43</v>
      </c>
      <c r="D409">
        <v>397</v>
      </c>
      <c r="E409">
        <f t="shared" si="24"/>
        <v>-2.778643054552195</v>
      </c>
      <c r="F409">
        <f t="shared" si="25"/>
        <v>-2.8179776995981225</v>
      </c>
      <c r="G409">
        <f t="shared" si="26"/>
        <v>7.940998315432326</v>
      </c>
    </row>
    <row r="410" spans="1:7" x14ac:dyDescent="0.25">
      <c r="A410" s="1">
        <v>43134</v>
      </c>
      <c r="B410">
        <v>9133.51</v>
      </c>
      <c r="D410">
        <v>398</v>
      </c>
      <c r="E410">
        <f t="shared" si="24"/>
        <v>3.7730232473586671</v>
      </c>
      <c r="F410">
        <f t="shared" si="25"/>
        <v>3.7035859322067615</v>
      </c>
      <c r="G410">
        <f t="shared" si="26"/>
        <v>13.716548757239826</v>
      </c>
    </row>
    <row r="411" spans="1:7" x14ac:dyDescent="0.25">
      <c r="A411" s="1">
        <v>43135</v>
      </c>
      <c r="B411">
        <v>8433.93</v>
      </c>
      <c r="D411">
        <v>399</v>
      </c>
      <c r="E411">
        <f t="shared" si="24"/>
        <v>-7.6594868785384804</v>
      </c>
      <c r="F411">
        <f t="shared" si="25"/>
        <v>-7.9687212053759549</v>
      </c>
      <c r="G411">
        <f t="shared" si="26"/>
        <v>63.500517649008408</v>
      </c>
    </row>
    <row r="412" spans="1:7" x14ac:dyDescent="0.25">
      <c r="A412" s="1">
        <v>43136</v>
      </c>
      <c r="B412">
        <v>6842.69</v>
      </c>
      <c r="D412">
        <v>400</v>
      </c>
      <c r="E412">
        <f t="shared" si="24"/>
        <v>-18.867123630383468</v>
      </c>
      <c r="F412">
        <f t="shared" si="25"/>
        <v>-20.908192637479992</v>
      </c>
      <c r="G412">
        <f t="shared" si="26"/>
        <v>437.15251936597252</v>
      </c>
    </row>
    <row r="413" spans="1:7" x14ac:dyDescent="0.25">
      <c r="A413" s="1">
        <v>43137</v>
      </c>
      <c r="B413">
        <v>7644.83</v>
      </c>
      <c r="D413">
        <v>401</v>
      </c>
      <c r="E413">
        <f t="shared" si="24"/>
        <v>11.722582785425034</v>
      </c>
      <c r="F413">
        <f t="shared" si="25"/>
        <v>11.084867320176141</v>
      </c>
      <c r="G413">
        <f t="shared" si="26"/>
        <v>122.87428350590898</v>
      </c>
    </row>
    <row r="414" spans="1:7" x14ac:dyDescent="0.25">
      <c r="A414" s="1">
        <v>43138</v>
      </c>
      <c r="B414">
        <v>7863.87</v>
      </c>
      <c r="D414">
        <v>402</v>
      </c>
      <c r="E414">
        <f t="shared" si="24"/>
        <v>2.8652043276305683</v>
      </c>
      <c r="F414">
        <f t="shared" si="25"/>
        <v>2.8249249303024042</v>
      </c>
      <c r="G414">
        <f t="shared" si="26"/>
        <v>7.9802008618440432</v>
      </c>
    </row>
    <row r="415" spans="1:7" x14ac:dyDescent="0.25">
      <c r="A415" s="1">
        <v>43139</v>
      </c>
      <c r="B415">
        <v>8253.94</v>
      </c>
      <c r="D415">
        <v>403</v>
      </c>
      <c r="E415">
        <f t="shared" si="24"/>
        <v>4.9602803708606649</v>
      </c>
      <c r="F415">
        <f t="shared" si="25"/>
        <v>4.84118104203991</v>
      </c>
      <c r="G415">
        <f t="shared" si="26"/>
        <v>23.437033881806627</v>
      </c>
    </row>
    <row r="416" spans="1:7" x14ac:dyDescent="0.25">
      <c r="A416" s="1">
        <v>43140</v>
      </c>
      <c r="B416">
        <v>8593.7000000000007</v>
      </c>
      <c r="D416">
        <v>404</v>
      </c>
      <c r="E416">
        <f t="shared" si="24"/>
        <v>4.116337167461845</v>
      </c>
      <c r="F416">
        <f t="shared" si="25"/>
        <v>4.0338714566942393</v>
      </c>
      <c r="G416">
        <f t="shared" si="26"/>
        <v>16.272118929132503</v>
      </c>
    </row>
    <row r="417" spans="1:7" x14ac:dyDescent="0.25">
      <c r="A417" s="1">
        <v>43141</v>
      </c>
      <c r="B417">
        <v>8580.3799999999992</v>
      </c>
      <c r="D417">
        <v>405</v>
      </c>
      <c r="E417">
        <f t="shared" si="24"/>
        <v>-0.15499726543865305</v>
      </c>
      <c r="F417">
        <f t="shared" si="25"/>
        <v>-0.15511751046718342</v>
      </c>
      <c r="G417">
        <f t="shared" si="26"/>
        <v>2.4061442053536757E-2</v>
      </c>
    </row>
    <row r="418" spans="1:7" x14ac:dyDescent="0.25">
      <c r="A418" s="1">
        <v>43142</v>
      </c>
      <c r="B418">
        <v>8315.35</v>
      </c>
      <c r="D418">
        <v>406</v>
      </c>
      <c r="E418">
        <f t="shared" si="24"/>
        <v>-3.0887909393290141</v>
      </c>
      <c r="F418">
        <f t="shared" si="25"/>
        <v>-3.1374997200678614</v>
      </c>
      <c r="G418">
        <f t="shared" si="26"/>
        <v>9.8439044934259083</v>
      </c>
    </row>
    <row r="419" spans="1:7" x14ac:dyDescent="0.25">
      <c r="A419" s="1">
        <v>43143</v>
      </c>
      <c r="B419">
        <v>8900.5400000000009</v>
      </c>
      <c r="D419">
        <v>407</v>
      </c>
      <c r="E419">
        <f t="shared" si="24"/>
        <v>7.0374668534697937</v>
      </c>
      <c r="F419">
        <f t="shared" si="25"/>
        <v>6.8008744692044969</v>
      </c>
      <c r="G419">
        <f t="shared" si="26"/>
        <v>46.25189354587755</v>
      </c>
    </row>
    <row r="420" spans="1:7" x14ac:dyDescent="0.25">
      <c r="A420" s="1">
        <v>43144</v>
      </c>
      <c r="B420">
        <v>8578.59</v>
      </c>
      <c r="D420">
        <v>408</v>
      </c>
      <c r="E420">
        <f t="shared" si="24"/>
        <v>-3.6171962600022098</v>
      </c>
      <c r="F420">
        <f t="shared" si="25"/>
        <v>-3.6842384723844948</v>
      </c>
      <c r="G420">
        <f t="shared" si="26"/>
        <v>13.573613121398035</v>
      </c>
    </row>
    <row r="421" spans="1:7" x14ac:dyDescent="0.25">
      <c r="A421" s="1">
        <v>43145</v>
      </c>
      <c r="B421">
        <v>9455.85</v>
      </c>
      <c r="D421">
        <v>409</v>
      </c>
      <c r="E421">
        <f t="shared" si="24"/>
        <v>10.22615604662305</v>
      </c>
      <c r="F421">
        <f t="shared" si="25"/>
        <v>9.7364033262811702</v>
      </c>
      <c r="G421">
        <f t="shared" si="26"/>
        <v>94.797549732019036</v>
      </c>
    </row>
    <row r="422" spans="1:7" x14ac:dyDescent="0.25">
      <c r="A422" s="1">
        <v>43146</v>
      </c>
      <c r="B422">
        <v>10088.36</v>
      </c>
      <c r="D422">
        <v>410</v>
      </c>
      <c r="E422">
        <f t="shared" si="24"/>
        <v>6.6890866500631905</v>
      </c>
      <c r="F422">
        <f t="shared" si="25"/>
        <v>6.4748686395648418</v>
      </c>
      <c r="G422">
        <f t="shared" si="26"/>
        <v>41.923923899620263</v>
      </c>
    </row>
    <row r="423" spans="1:7" x14ac:dyDescent="0.25">
      <c r="A423" s="1">
        <v>43147</v>
      </c>
      <c r="B423">
        <v>10221.44</v>
      </c>
      <c r="D423">
        <v>411</v>
      </c>
      <c r="E423">
        <f t="shared" si="24"/>
        <v>1.3191440432339838</v>
      </c>
      <c r="F423">
        <f t="shared" si="25"/>
        <v>1.3105191056342282</v>
      </c>
      <c r="G423">
        <f t="shared" si="26"/>
        <v>1.7174603262323376</v>
      </c>
    </row>
    <row r="424" spans="1:7" x14ac:dyDescent="0.25">
      <c r="A424" s="1">
        <v>43148</v>
      </c>
      <c r="B424">
        <v>10950.28</v>
      </c>
      <c r="D424">
        <v>412</v>
      </c>
      <c r="E424">
        <f t="shared" si="24"/>
        <v>7.1305021601653005</v>
      </c>
      <c r="F424">
        <f t="shared" si="25"/>
        <v>6.8877551666086045</v>
      </c>
      <c r="G424">
        <f t="shared" si="26"/>
        <v>47.441171235143528</v>
      </c>
    </row>
    <row r="425" spans="1:7" x14ac:dyDescent="0.25">
      <c r="A425" s="1">
        <v>43149</v>
      </c>
      <c r="B425">
        <v>10603.75</v>
      </c>
      <c r="D425">
        <v>413</v>
      </c>
      <c r="E425">
        <f t="shared" si="24"/>
        <v>-3.1645766135660516</v>
      </c>
      <c r="F425">
        <f t="shared" si="25"/>
        <v>-3.2157314572031406</v>
      </c>
      <c r="G425">
        <f t="shared" si="26"/>
        <v>10.340928804845834</v>
      </c>
    </row>
    <row r="426" spans="1:7" x14ac:dyDescent="0.25">
      <c r="A426" s="1">
        <v>43150</v>
      </c>
      <c r="B426">
        <v>11096.37</v>
      </c>
      <c r="D426">
        <v>414</v>
      </c>
      <c r="E426">
        <f t="shared" si="24"/>
        <v>4.6457149593304328</v>
      </c>
      <c r="F426">
        <f t="shared" si="25"/>
        <v>4.5410315666454881</v>
      </c>
      <c r="G426">
        <f t="shared" si="26"/>
        <v>20.620967689270778</v>
      </c>
    </row>
    <row r="427" spans="1:7" x14ac:dyDescent="0.25">
      <c r="A427" s="1">
        <v>43151</v>
      </c>
      <c r="B427">
        <v>11443.76</v>
      </c>
      <c r="D427">
        <v>415</v>
      </c>
      <c r="E427">
        <f t="shared" si="24"/>
        <v>3.1306634512007023</v>
      </c>
      <c r="F427">
        <f t="shared" si="25"/>
        <v>3.08265754734717</v>
      </c>
      <c r="G427">
        <f t="shared" si="26"/>
        <v>9.5027775542164701</v>
      </c>
    </row>
    <row r="428" spans="1:7" x14ac:dyDescent="0.25">
      <c r="A428" s="1">
        <v>43152</v>
      </c>
      <c r="B428">
        <v>10487.78</v>
      </c>
      <c r="D428">
        <v>416</v>
      </c>
      <c r="E428">
        <f t="shared" si="24"/>
        <v>-8.3537229022628878</v>
      </c>
      <c r="F428">
        <f t="shared" si="25"/>
        <v>-8.723383339227027</v>
      </c>
      <c r="G428">
        <f t="shared" si="26"/>
        <v>76.097416883103676</v>
      </c>
    </row>
    <row r="429" spans="1:7" x14ac:dyDescent="0.25">
      <c r="A429" s="1">
        <v>43153</v>
      </c>
      <c r="B429">
        <v>9971.59</v>
      </c>
      <c r="D429">
        <v>417</v>
      </c>
      <c r="E429">
        <f t="shared" si="24"/>
        <v>-4.9218233029296998</v>
      </c>
      <c r="F429">
        <f t="shared" si="25"/>
        <v>-5.0470720193744549</v>
      </c>
      <c r="G429">
        <f t="shared" si="26"/>
        <v>25.472935968752537</v>
      </c>
    </row>
    <row r="430" spans="1:7" x14ac:dyDescent="0.25">
      <c r="A430" s="1">
        <v>43154</v>
      </c>
      <c r="B430">
        <v>10169.530000000001</v>
      </c>
      <c r="D430">
        <v>418</v>
      </c>
      <c r="E430">
        <f t="shared" si="24"/>
        <v>1.9850394972115832</v>
      </c>
      <c r="F430">
        <f t="shared" si="25"/>
        <v>1.9655944942884429</v>
      </c>
      <c r="G430">
        <f t="shared" si="26"/>
        <v>3.8635617159770397</v>
      </c>
    </row>
    <row r="431" spans="1:7" x14ac:dyDescent="0.25">
      <c r="A431" s="1">
        <v>43155</v>
      </c>
      <c r="B431">
        <v>9631.16</v>
      </c>
      <c r="D431">
        <v>419</v>
      </c>
      <c r="E431">
        <f t="shared" si="24"/>
        <v>-5.2939516378829774</v>
      </c>
      <c r="F431">
        <f t="shared" si="25"/>
        <v>-5.4392319175416199</v>
      </c>
      <c r="G431">
        <f t="shared" si="26"/>
        <v>29.585243852803487</v>
      </c>
    </row>
    <row r="432" spans="1:7" x14ac:dyDescent="0.25">
      <c r="A432" s="1">
        <v>43156</v>
      </c>
      <c r="B432">
        <v>9692.76</v>
      </c>
      <c r="D432">
        <v>420</v>
      </c>
      <c r="E432">
        <f t="shared" si="24"/>
        <v>0.63959066197633896</v>
      </c>
      <c r="F432">
        <f t="shared" si="25"/>
        <v>0.63755396065656433</v>
      </c>
      <c r="G432">
        <f t="shared" si="26"/>
        <v>0.40647505274887197</v>
      </c>
    </row>
    <row r="433" spans="1:7" x14ac:dyDescent="0.25">
      <c r="A433" s="1">
        <v>43157</v>
      </c>
      <c r="B433">
        <v>10370.51</v>
      </c>
      <c r="D433">
        <v>421</v>
      </c>
      <c r="E433">
        <f t="shared" si="24"/>
        <v>6.9923324213124021</v>
      </c>
      <c r="F433">
        <f t="shared" si="25"/>
        <v>6.7586986292239279</v>
      </c>
      <c r="G433">
        <f t="shared" si="26"/>
        <v>45.680007160673405</v>
      </c>
    </row>
    <row r="434" spans="1:7" x14ac:dyDescent="0.25">
      <c r="A434" s="1">
        <v>43158</v>
      </c>
      <c r="B434">
        <v>10756.24</v>
      </c>
      <c r="D434">
        <v>422</v>
      </c>
      <c r="E434">
        <f t="shared" si="24"/>
        <v>3.7194892054489079</v>
      </c>
      <c r="F434">
        <f t="shared" si="25"/>
        <v>3.6519849925248677</v>
      </c>
      <c r="G434">
        <f t="shared" si="26"/>
        <v>13.336994385626859</v>
      </c>
    </row>
    <row r="435" spans="1:7" x14ac:dyDescent="0.25">
      <c r="A435" s="1">
        <v>43159</v>
      </c>
      <c r="B435">
        <v>10435.129999999999</v>
      </c>
      <c r="D435">
        <v>423</v>
      </c>
      <c r="E435">
        <f t="shared" si="24"/>
        <v>-2.9853368835206409</v>
      </c>
      <c r="F435">
        <f t="shared" si="25"/>
        <v>-3.0308052759887816</v>
      </c>
      <c r="G435">
        <f t="shared" si="26"/>
        <v>9.1857806209614346</v>
      </c>
    </row>
    <row r="436" spans="1:7" x14ac:dyDescent="0.25">
      <c r="A436" s="1">
        <v>43160</v>
      </c>
      <c r="B436">
        <v>10981.25</v>
      </c>
      <c r="D436">
        <v>424</v>
      </c>
      <c r="E436">
        <f t="shared" si="24"/>
        <v>5.2334757688692024</v>
      </c>
      <c r="F436">
        <f t="shared" si="25"/>
        <v>5.1011274427917384</v>
      </c>
      <c r="G436">
        <f t="shared" si="26"/>
        <v>26.021501187602979</v>
      </c>
    </row>
    <row r="437" spans="1:7" x14ac:dyDescent="0.25">
      <c r="A437" s="1">
        <v>43161</v>
      </c>
      <c r="B437">
        <v>11127.48</v>
      </c>
      <c r="D437">
        <v>425</v>
      </c>
      <c r="E437">
        <f t="shared" si="24"/>
        <v>1.3316334661354543</v>
      </c>
      <c r="F437">
        <f t="shared" si="25"/>
        <v>1.3228451604076406</v>
      </c>
      <c r="G437">
        <f t="shared" si="26"/>
        <v>1.7499193184139163</v>
      </c>
    </row>
    <row r="438" spans="1:7" x14ac:dyDescent="0.25">
      <c r="A438" s="1">
        <v>43162</v>
      </c>
      <c r="B438">
        <v>11409.44</v>
      </c>
      <c r="D438">
        <v>426</v>
      </c>
      <c r="E438">
        <f t="shared" si="24"/>
        <v>2.5339070481366934</v>
      </c>
      <c r="F438">
        <f t="shared" si="25"/>
        <v>2.5023358357585845</v>
      </c>
      <c r="G438">
        <f t="shared" si="26"/>
        <v>6.2616846349216138</v>
      </c>
    </row>
    <row r="439" spans="1:7" x14ac:dyDescent="0.25">
      <c r="A439" s="1">
        <v>43163</v>
      </c>
      <c r="B439">
        <v>11419.18</v>
      </c>
      <c r="D439">
        <v>427</v>
      </c>
      <c r="E439">
        <f t="shared" si="24"/>
        <v>8.5367905874431882E-2</v>
      </c>
      <c r="F439">
        <f t="shared" si="25"/>
        <v>8.5331488202195951E-2</v>
      </c>
      <c r="G439">
        <f t="shared" si="26"/>
        <v>7.2814628788015071E-3</v>
      </c>
    </row>
    <row r="440" spans="1:7" x14ac:dyDescent="0.25">
      <c r="A440" s="1">
        <v>43164</v>
      </c>
      <c r="B440">
        <v>11582.28</v>
      </c>
      <c r="D440">
        <v>428</v>
      </c>
      <c r="E440">
        <f t="shared" si="24"/>
        <v>1.4282987044603934</v>
      </c>
      <c r="F440">
        <f t="shared" si="25"/>
        <v>1.4181946159077818</v>
      </c>
      <c r="G440">
        <f t="shared" si="26"/>
        <v>2.0112759685898207</v>
      </c>
    </row>
    <row r="441" spans="1:7" x14ac:dyDescent="0.25">
      <c r="A441" s="1">
        <v>43165</v>
      </c>
      <c r="B441">
        <v>10783.31</v>
      </c>
      <c r="D441">
        <v>429</v>
      </c>
      <c r="E441">
        <f t="shared" si="24"/>
        <v>-6.8982100242784767</v>
      </c>
      <c r="F441">
        <f t="shared" si="25"/>
        <v>-7.1476775512649207</v>
      </c>
      <c r="G441">
        <f t="shared" si="26"/>
        <v>51.089294376856493</v>
      </c>
    </row>
    <row r="442" spans="1:7" x14ac:dyDescent="0.25">
      <c r="A442" s="1">
        <v>43166</v>
      </c>
      <c r="B442">
        <v>9955.82</v>
      </c>
      <c r="D442">
        <v>430</v>
      </c>
      <c r="E442">
        <f t="shared" si="24"/>
        <v>-7.6738033127119571</v>
      </c>
      <c r="F442">
        <f t="shared" si="25"/>
        <v>-7.9842263651494587</v>
      </c>
      <c r="G442">
        <f t="shared" si="26"/>
        <v>63.747870649947735</v>
      </c>
    </row>
    <row r="443" spans="1:7" x14ac:dyDescent="0.25">
      <c r="A443" s="1">
        <v>43167</v>
      </c>
      <c r="B443">
        <v>9295.35</v>
      </c>
      <c r="D443">
        <v>431</v>
      </c>
      <c r="E443">
        <f t="shared" si="24"/>
        <v>-6.6340090519916934</v>
      </c>
      <c r="F443">
        <f t="shared" si="25"/>
        <v>-6.8643029674360463</v>
      </c>
      <c r="G443">
        <f t="shared" si="26"/>
        <v>47.118655228751308</v>
      </c>
    </row>
    <row r="444" spans="1:7" x14ac:dyDescent="0.25">
      <c r="A444" s="1">
        <v>43168</v>
      </c>
      <c r="B444">
        <v>9245.25</v>
      </c>
      <c r="D444">
        <v>432</v>
      </c>
      <c r="E444">
        <f t="shared" si="24"/>
        <v>-0.53897916700286019</v>
      </c>
      <c r="F444">
        <f t="shared" si="25"/>
        <v>-0.54043689999265487</v>
      </c>
      <c r="G444">
        <f t="shared" si="26"/>
        <v>0.29207204287367083</v>
      </c>
    </row>
    <row r="445" spans="1:7" x14ac:dyDescent="0.25">
      <c r="A445" s="1">
        <v>43169</v>
      </c>
      <c r="B445">
        <v>8857.16</v>
      </c>
      <c r="D445">
        <v>433</v>
      </c>
      <c r="E445">
        <f t="shared" si="24"/>
        <v>-4.1977231551337191</v>
      </c>
      <c r="F445">
        <f t="shared" si="25"/>
        <v>-4.2883734645825271</v>
      </c>
      <c r="G445">
        <f t="shared" si="26"/>
        <v>18.390146971735547</v>
      </c>
    </row>
    <row r="446" spans="1:7" x14ac:dyDescent="0.25">
      <c r="A446" s="1">
        <v>43170</v>
      </c>
      <c r="B446">
        <v>9528.61</v>
      </c>
      <c r="D446">
        <v>434</v>
      </c>
      <c r="E446">
        <f t="shared" si="24"/>
        <v>7.5808724241178975</v>
      </c>
      <c r="F446">
        <f t="shared" si="25"/>
        <v>7.3072680362307532</v>
      </c>
      <c r="G446">
        <f t="shared" si="26"/>
        <v>53.396166153319648</v>
      </c>
    </row>
    <row r="447" spans="1:7" x14ac:dyDescent="0.25">
      <c r="A447" s="1">
        <v>43171</v>
      </c>
      <c r="B447">
        <v>9069.6</v>
      </c>
      <c r="D447">
        <v>435</v>
      </c>
      <c r="E447">
        <f t="shared" si="24"/>
        <v>-4.8171769019825579</v>
      </c>
      <c r="F447">
        <f t="shared" si="25"/>
        <v>-4.9370690112831843</v>
      </c>
      <c r="G447">
        <f t="shared" si="26"/>
        <v>24.374650422172721</v>
      </c>
    </row>
    <row r="448" spans="1:7" x14ac:dyDescent="0.25">
      <c r="A448" s="1">
        <v>43172</v>
      </c>
      <c r="B448">
        <v>9172.4699999999993</v>
      </c>
      <c r="D448">
        <v>436</v>
      </c>
      <c r="E448">
        <f t="shared" si="24"/>
        <v>1.1342286319131933</v>
      </c>
      <c r="F448">
        <f t="shared" si="25"/>
        <v>1.1278444874746936</v>
      </c>
      <c r="G448">
        <f t="shared" si="26"/>
        <v>1.2720331879270541</v>
      </c>
    </row>
    <row r="449" spans="1:7" x14ac:dyDescent="0.25">
      <c r="A449" s="1">
        <v>43173</v>
      </c>
      <c r="B449">
        <v>8195.3799999999992</v>
      </c>
      <c r="D449">
        <v>437</v>
      </c>
      <c r="E449">
        <f t="shared" si="24"/>
        <v>-10.652419686300421</v>
      </c>
      <c r="F449">
        <f t="shared" si="25"/>
        <v>-11.263602573760405</v>
      </c>
      <c r="G449">
        <f t="shared" si="26"/>
        <v>126.86874293962202</v>
      </c>
    </row>
    <row r="450" spans="1:7" x14ac:dyDescent="0.25">
      <c r="A450" s="1">
        <v>43174</v>
      </c>
      <c r="B450">
        <v>8338.49</v>
      </c>
      <c r="D450">
        <v>438</v>
      </c>
      <c r="E450">
        <f t="shared" si="24"/>
        <v>1.7462277527094607</v>
      </c>
      <c r="F450">
        <f t="shared" si="25"/>
        <v>1.731156396392181</v>
      </c>
      <c r="G450">
        <f t="shared" si="26"/>
        <v>2.9969024687695622</v>
      </c>
    </row>
    <row r="451" spans="1:7" x14ac:dyDescent="0.25">
      <c r="A451" s="1">
        <v>43175</v>
      </c>
      <c r="B451">
        <v>8503.4599999999991</v>
      </c>
      <c r="D451">
        <v>439</v>
      </c>
      <c r="E451">
        <f t="shared" si="24"/>
        <v>1.9784157563299751</v>
      </c>
      <c r="F451">
        <f t="shared" si="25"/>
        <v>1.9590994671516444</v>
      </c>
      <c r="G451">
        <f t="shared" si="26"/>
        <v>3.8380707221938568</v>
      </c>
    </row>
    <row r="452" spans="1:7" x14ac:dyDescent="0.25">
      <c r="A452" s="1">
        <v>43176</v>
      </c>
      <c r="B452">
        <v>8028.06</v>
      </c>
      <c r="D452">
        <v>440</v>
      </c>
      <c r="E452">
        <f t="shared" si="24"/>
        <v>-5.5906654467710641</v>
      </c>
      <c r="F452">
        <f t="shared" si="25"/>
        <v>-5.7530234746115747</v>
      </c>
      <c r="G452">
        <f t="shared" si="26"/>
        <v>33.097279099431837</v>
      </c>
    </row>
    <row r="453" spans="1:7" x14ac:dyDescent="0.25">
      <c r="A453" s="1">
        <v>43177</v>
      </c>
      <c r="B453">
        <v>8165.37</v>
      </c>
      <c r="D453">
        <v>441</v>
      </c>
      <c r="E453">
        <f t="shared" si="24"/>
        <v>1.710375856682679</v>
      </c>
      <c r="F453">
        <f t="shared" si="25"/>
        <v>1.6959136018484495</v>
      </c>
      <c r="G453">
        <f t="shared" si="26"/>
        <v>2.8761229449345813</v>
      </c>
    </row>
    <row r="454" spans="1:7" x14ac:dyDescent="0.25">
      <c r="A454" s="1">
        <v>43178</v>
      </c>
      <c r="B454">
        <v>8522.4699999999993</v>
      </c>
      <c r="D454">
        <v>442</v>
      </c>
      <c r="E454">
        <f t="shared" si="24"/>
        <v>4.373347441695838</v>
      </c>
      <c r="F454">
        <f t="shared" si="25"/>
        <v>4.280416416365453</v>
      </c>
      <c r="G454">
        <f t="shared" si="26"/>
        <v>18.321964697490866</v>
      </c>
    </row>
    <row r="455" spans="1:7" x14ac:dyDescent="0.25">
      <c r="A455" s="1">
        <v>43179</v>
      </c>
      <c r="B455">
        <v>8965.18</v>
      </c>
      <c r="D455">
        <v>443</v>
      </c>
      <c r="E455">
        <f t="shared" si="24"/>
        <v>5.1946208082868113</v>
      </c>
      <c r="F455">
        <f t="shared" si="25"/>
        <v>5.0641980007105696</v>
      </c>
      <c r="G455">
        <f t="shared" si="26"/>
        <v>25.646101390400929</v>
      </c>
    </row>
    <row r="456" spans="1:7" x14ac:dyDescent="0.25">
      <c r="A456" s="1">
        <v>43180</v>
      </c>
      <c r="B456">
        <v>8850.4500000000007</v>
      </c>
      <c r="D456">
        <v>444</v>
      </c>
      <c r="E456">
        <f t="shared" si="24"/>
        <v>-1.2797289067257942</v>
      </c>
      <c r="F456">
        <f t="shared" si="25"/>
        <v>-1.2879879752184857</v>
      </c>
      <c r="G456">
        <f t="shared" si="26"/>
        <v>1.6589130243074146</v>
      </c>
    </row>
    <row r="457" spans="1:7" x14ac:dyDescent="0.25">
      <c r="A457" s="1">
        <v>43181</v>
      </c>
      <c r="B457">
        <v>8707.2800000000007</v>
      </c>
      <c r="D457">
        <v>445</v>
      </c>
      <c r="E457">
        <f t="shared" si="24"/>
        <v>-1.6176578592048998</v>
      </c>
      <c r="F457">
        <f t="shared" si="25"/>
        <v>-1.6308847821591144</v>
      </c>
      <c r="G457">
        <f t="shared" si="26"/>
        <v>2.6597851726781818</v>
      </c>
    </row>
    <row r="458" spans="1:7" x14ac:dyDescent="0.25">
      <c r="A458" s="1">
        <v>43182</v>
      </c>
      <c r="B458">
        <v>8673</v>
      </c>
      <c r="D458">
        <v>446</v>
      </c>
      <c r="E458">
        <f t="shared" si="24"/>
        <v>-0.39369355298096137</v>
      </c>
      <c r="F458">
        <f t="shared" si="25"/>
        <v>-0.39447056608673181</v>
      </c>
      <c r="G458">
        <f t="shared" si="26"/>
        <v>0.15560702750878666</v>
      </c>
    </row>
    <row r="459" spans="1:7" x14ac:dyDescent="0.25">
      <c r="A459" s="1">
        <v>43183</v>
      </c>
      <c r="B459">
        <v>8652.18</v>
      </c>
      <c r="D459">
        <v>447</v>
      </c>
      <c r="E459">
        <f t="shared" si="24"/>
        <v>-0.24005534417156357</v>
      </c>
      <c r="F459">
        <f t="shared" si="25"/>
        <v>-0.24034393896354908</v>
      </c>
      <c r="G459">
        <f t="shared" si="26"/>
        <v>5.7765208996514203E-2</v>
      </c>
    </row>
    <row r="460" spans="1:7" x14ac:dyDescent="0.25">
      <c r="A460" s="1">
        <v>43184</v>
      </c>
      <c r="B460">
        <v>8640.39</v>
      </c>
      <c r="D460">
        <v>448</v>
      </c>
      <c r="E460">
        <f t="shared" si="24"/>
        <v>-0.13626623579260802</v>
      </c>
      <c r="F460">
        <f t="shared" si="25"/>
        <v>-0.13635916265590803</v>
      </c>
      <c r="G460">
        <f t="shared" si="26"/>
        <v>1.8593821240220382E-2</v>
      </c>
    </row>
    <row r="461" spans="1:7" x14ac:dyDescent="0.25">
      <c r="A461" s="1">
        <v>43185</v>
      </c>
      <c r="B461">
        <v>7895.7</v>
      </c>
      <c r="D461">
        <v>449</v>
      </c>
      <c r="E461">
        <f t="shared" si="24"/>
        <v>-8.6187081833111652</v>
      </c>
      <c r="F461">
        <f t="shared" si="25"/>
        <v>-9.0129413197703574</v>
      </c>
      <c r="G461">
        <f t="shared" si="26"/>
        <v>81.233111233623831</v>
      </c>
    </row>
    <row r="462" spans="1:7" x14ac:dyDescent="0.25">
      <c r="A462" s="1">
        <v>43186</v>
      </c>
      <c r="B462">
        <v>8015.04</v>
      </c>
      <c r="D462">
        <v>450</v>
      </c>
      <c r="E462">
        <f t="shared" ref="E462:E525" si="27">100*(B462-B461)/B461</f>
        <v>1.5114556024165071</v>
      </c>
      <c r="F462">
        <f t="shared" ref="F462:F525" si="28">100*LN(B462/B461)</f>
        <v>1.5001469203187725</v>
      </c>
      <c r="G462">
        <f t="shared" ref="G462:G525" si="29">F462^2</f>
        <v>2.2504407825418977</v>
      </c>
    </row>
    <row r="463" spans="1:7" x14ac:dyDescent="0.25">
      <c r="A463" s="1">
        <v>43187</v>
      </c>
      <c r="B463">
        <v>7896.79</v>
      </c>
      <c r="D463">
        <v>451</v>
      </c>
      <c r="E463">
        <f t="shared" si="27"/>
        <v>-1.4753513394817743</v>
      </c>
      <c r="F463">
        <f t="shared" si="28"/>
        <v>-1.48634289065999</v>
      </c>
      <c r="G463">
        <f t="shared" si="29"/>
        <v>2.2092151886154952</v>
      </c>
    </row>
    <row r="464" spans="1:7" x14ac:dyDescent="0.25">
      <c r="A464" s="1">
        <v>43188</v>
      </c>
      <c r="B464">
        <v>7093.38</v>
      </c>
      <c r="D464">
        <v>452</v>
      </c>
      <c r="E464">
        <f t="shared" si="27"/>
        <v>-10.173880779405302</v>
      </c>
      <c r="F464">
        <f t="shared" si="28"/>
        <v>-10.72943930539472</v>
      </c>
      <c r="G464">
        <f t="shared" si="29"/>
        <v>115.12086780814914</v>
      </c>
    </row>
    <row r="465" spans="1:7" x14ac:dyDescent="0.25">
      <c r="A465" s="1">
        <v>43189</v>
      </c>
      <c r="B465">
        <v>6929.03</v>
      </c>
      <c r="D465">
        <v>453</v>
      </c>
      <c r="E465">
        <f t="shared" si="27"/>
        <v>-2.316949042628484</v>
      </c>
      <c r="F465">
        <f t="shared" si="28"/>
        <v>-2.3442122466094681</v>
      </c>
      <c r="G465">
        <f t="shared" si="29"/>
        <v>5.4953310571538099</v>
      </c>
    </row>
    <row r="466" spans="1:7" x14ac:dyDescent="0.25">
      <c r="A466" s="1">
        <v>43190</v>
      </c>
      <c r="B466">
        <v>6942.14</v>
      </c>
      <c r="D466">
        <v>454</v>
      </c>
      <c r="E466">
        <f t="shared" si="27"/>
        <v>0.18920397227318372</v>
      </c>
      <c r="F466">
        <f t="shared" si="28"/>
        <v>0.18902520700936118</v>
      </c>
      <c r="G466">
        <f t="shared" si="29"/>
        <v>3.5730528884931848E-2</v>
      </c>
    </row>
    <row r="467" spans="1:7" x14ac:dyDescent="0.25">
      <c r="A467" s="1">
        <v>43191</v>
      </c>
      <c r="B467">
        <v>6845.22</v>
      </c>
      <c r="D467">
        <v>455</v>
      </c>
      <c r="E467">
        <f t="shared" si="27"/>
        <v>-1.3961112855690041</v>
      </c>
      <c r="F467">
        <f t="shared" si="28"/>
        <v>-1.4059485862778129</v>
      </c>
      <c r="G467">
        <f t="shared" si="29"/>
        <v>1.9766914272565808</v>
      </c>
    </row>
    <row r="468" spans="1:7" x14ac:dyDescent="0.25">
      <c r="A468" s="1">
        <v>43192</v>
      </c>
      <c r="B468">
        <v>7002.86</v>
      </c>
      <c r="D468">
        <v>456</v>
      </c>
      <c r="E468">
        <f t="shared" si="27"/>
        <v>2.3029208703299444</v>
      </c>
      <c r="F468">
        <f t="shared" si="28"/>
        <v>2.2768038569024016</v>
      </c>
      <c r="G468">
        <f t="shared" si="29"/>
        <v>5.1838358028056515</v>
      </c>
    </row>
    <row r="469" spans="1:7" x14ac:dyDescent="0.25">
      <c r="A469" s="1">
        <v>43193</v>
      </c>
      <c r="B469">
        <v>7455.61</v>
      </c>
      <c r="D469">
        <v>457</v>
      </c>
      <c r="E469">
        <f t="shared" si="27"/>
        <v>6.4652156404668952</v>
      </c>
      <c r="F469">
        <f t="shared" si="28"/>
        <v>6.2648132106979366</v>
      </c>
      <c r="G469">
        <f t="shared" si="29"/>
        <v>39.24788456493539</v>
      </c>
    </row>
    <row r="470" spans="1:7" x14ac:dyDescent="0.25">
      <c r="A470" s="1">
        <v>43194</v>
      </c>
      <c r="B470">
        <v>6845.66</v>
      </c>
      <c r="D470">
        <v>458</v>
      </c>
      <c r="E470">
        <f t="shared" si="27"/>
        <v>-8.1810877983156285</v>
      </c>
      <c r="F470">
        <f t="shared" si="28"/>
        <v>-8.5351894310985088</v>
      </c>
      <c r="G470">
        <f t="shared" si="29"/>
        <v>72.849458624735689</v>
      </c>
    </row>
    <row r="471" spans="1:7" x14ac:dyDescent="0.25">
      <c r="A471" s="1">
        <v>43195</v>
      </c>
      <c r="B471">
        <v>6744.7</v>
      </c>
      <c r="D471">
        <v>459</v>
      </c>
      <c r="E471">
        <f t="shared" si="27"/>
        <v>-1.4748030138803276</v>
      </c>
      <c r="F471">
        <f t="shared" si="28"/>
        <v>-1.4857863557389419</v>
      </c>
      <c r="G471">
        <f t="shared" si="29"/>
        <v>2.2075610949000057</v>
      </c>
    </row>
    <row r="472" spans="1:7" x14ac:dyDescent="0.25">
      <c r="A472" s="1">
        <v>43196</v>
      </c>
      <c r="B472">
        <v>6626.76</v>
      </c>
      <c r="D472">
        <v>460</v>
      </c>
      <c r="E472">
        <f t="shared" si="27"/>
        <v>-1.7486322594036741</v>
      </c>
      <c r="F472">
        <f t="shared" si="28"/>
        <v>-1.7641014311736092</v>
      </c>
      <c r="G472">
        <f t="shared" si="29"/>
        <v>3.1120538594687761</v>
      </c>
    </row>
    <row r="473" spans="1:7" x14ac:dyDescent="0.25">
      <c r="A473" s="1">
        <v>43197</v>
      </c>
      <c r="B473">
        <v>6994.11</v>
      </c>
      <c r="D473">
        <v>461</v>
      </c>
      <c r="E473">
        <f t="shared" si="27"/>
        <v>5.5434329898773971</v>
      </c>
      <c r="F473">
        <f t="shared" si="28"/>
        <v>5.3952369315986406</v>
      </c>
      <c r="G473">
        <f t="shared" si="29"/>
        <v>29.108581548085915</v>
      </c>
    </row>
    <row r="474" spans="1:7" x14ac:dyDescent="0.25">
      <c r="A474" s="1">
        <v>43198</v>
      </c>
      <c r="B474">
        <v>7027.22</v>
      </c>
      <c r="D474">
        <v>462</v>
      </c>
      <c r="E474">
        <f t="shared" si="27"/>
        <v>0.47339833088127842</v>
      </c>
      <c r="F474">
        <f t="shared" si="28"/>
        <v>0.47228132485424634</v>
      </c>
      <c r="G474">
        <f t="shared" si="29"/>
        <v>0.22304964980608216</v>
      </c>
    </row>
    <row r="475" spans="1:7" x14ac:dyDescent="0.25">
      <c r="A475" s="1">
        <v>43199</v>
      </c>
      <c r="B475">
        <v>6734.99</v>
      </c>
      <c r="D475">
        <v>463</v>
      </c>
      <c r="E475">
        <f t="shared" si="27"/>
        <v>-4.1585434923056406</v>
      </c>
      <c r="F475">
        <f t="shared" si="28"/>
        <v>-4.2474854452473565</v>
      </c>
      <c r="G475">
        <f t="shared" si="29"/>
        <v>18.041132607588136</v>
      </c>
    </row>
    <row r="476" spans="1:7" x14ac:dyDescent="0.25">
      <c r="A476" s="1">
        <v>43200</v>
      </c>
      <c r="B476">
        <v>6891.62</v>
      </c>
      <c r="D476">
        <v>464</v>
      </c>
      <c r="E476">
        <f t="shared" si="27"/>
        <v>2.3256159251906849</v>
      </c>
      <c r="F476">
        <f t="shared" si="28"/>
        <v>2.2989855675369038</v>
      </c>
      <c r="G476">
        <f t="shared" si="29"/>
        <v>5.2853346397429792</v>
      </c>
    </row>
    <row r="477" spans="1:7" x14ac:dyDescent="0.25">
      <c r="A477" s="1">
        <v>43201</v>
      </c>
      <c r="B477">
        <v>6938.74</v>
      </c>
      <c r="D477">
        <v>465</v>
      </c>
      <c r="E477">
        <f t="shared" si="27"/>
        <v>0.68372893456110306</v>
      </c>
      <c r="F477">
        <f t="shared" si="28"/>
        <v>0.68140210838272519</v>
      </c>
      <c r="G477">
        <f t="shared" si="29"/>
        <v>0.46430883330842315</v>
      </c>
    </row>
    <row r="478" spans="1:7" x14ac:dyDescent="0.25">
      <c r="A478" s="1">
        <v>43202</v>
      </c>
      <c r="B478">
        <v>7842.48</v>
      </c>
      <c r="D478">
        <v>466</v>
      </c>
      <c r="E478">
        <f t="shared" si="27"/>
        <v>13.02455489036914</v>
      </c>
      <c r="F478">
        <f t="shared" si="28"/>
        <v>12.24349090328135</v>
      </c>
      <c r="G478">
        <f t="shared" si="29"/>
        <v>149.90306949873317</v>
      </c>
    </row>
    <row r="479" spans="1:7" x14ac:dyDescent="0.25">
      <c r="A479" s="1">
        <v>43203</v>
      </c>
      <c r="B479">
        <v>7889.47</v>
      </c>
      <c r="D479">
        <v>467</v>
      </c>
      <c r="E479">
        <f t="shared" si="27"/>
        <v>0.59917271067316324</v>
      </c>
      <c r="F479">
        <f t="shared" si="28"/>
        <v>0.59738480917771852</v>
      </c>
      <c r="G479">
        <f t="shared" si="29"/>
        <v>0.35686861023629918</v>
      </c>
    </row>
    <row r="480" spans="1:7" x14ac:dyDescent="0.25">
      <c r="A480" s="1">
        <v>43204</v>
      </c>
      <c r="B480">
        <v>8060.12</v>
      </c>
      <c r="D480">
        <v>468</v>
      </c>
      <c r="E480">
        <f t="shared" si="27"/>
        <v>2.163009682526198</v>
      </c>
      <c r="F480">
        <f t="shared" si="28"/>
        <v>2.1399485781158551</v>
      </c>
      <c r="G480">
        <f t="shared" si="29"/>
        <v>4.57937991698007</v>
      </c>
    </row>
    <row r="481" spans="1:7" x14ac:dyDescent="0.25">
      <c r="A481" s="1">
        <v>43205</v>
      </c>
      <c r="B481">
        <v>8326.1299999999992</v>
      </c>
      <c r="D481">
        <v>469</v>
      </c>
      <c r="E481">
        <f t="shared" si="27"/>
        <v>3.3003230721130619</v>
      </c>
      <c r="F481">
        <f t="shared" si="28"/>
        <v>3.2470317645805933</v>
      </c>
      <c r="G481">
        <f t="shared" si="29"/>
        <v>10.543215280195362</v>
      </c>
    </row>
    <row r="482" spans="1:7" x14ac:dyDescent="0.25">
      <c r="A482" s="1">
        <v>43206</v>
      </c>
      <c r="B482">
        <v>8036.15</v>
      </c>
      <c r="D482">
        <v>470</v>
      </c>
      <c r="E482">
        <f t="shared" si="27"/>
        <v>-3.4827705068260957</v>
      </c>
      <c r="F482">
        <f t="shared" si="28"/>
        <v>-3.544864960951486</v>
      </c>
      <c r="G482">
        <f t="shared" si="29"/>
        <v>12.56606759138158</v>
      </c>
    </row>
    <row r="483" spans="1:7" x14ac:dyDescent="0.25">
      <c r="A483" s="1">
        <v>43207</v>
      </c>
      <c r="B483">
        <v>7943.6</v>
      </c>
      <c r="D483">
        <v>471</v>
      </c>
      <c r="E483">
        <f t="shared" si="27"/>
        <v>-1.1516708871785528</v>
      </c>
      <c r="F483">
        <f t="shared" si="28"/>
        <v>-1.1583539773594296</v>
      </c>
      <c r="G483">
        <f t="shared" si="29"/>
        <v>1.34178393686441</v>
      </c>
    </row>
    <row r="484" spans="1:7" x14ac:dyDescent="0.25">
      <c r="A484" s="1">
        <v>43208</v>
      </c>
      <c r="B484">
        <v>8216.7900000000009</v>
      </c>
      <c r="D484">
        <v>472</v>
      </c>
      <c r="E484">
        <f t="shared" si="27"/>
        <v>3.4391208016516503</v>
      </c>
      <c r="F484">
        <f t="shared" si="28"/>
        <v>3.3813048842053739</v>
      </c>
      <c r="G484">
        <f t="shared" si="29"/>
        <v>11.433222719951116</v>
      </c>
    </row>
    <row r="485" spans="1:7" x14ac:dyDescent="0.25">
      <c r="A485" s="1">
        <v>43209</v>
      </c>
      <c r="B485">
        <v>8299.41</v>
      </c>
      <c r="D485">
        <v>473</v>
      </c>
      <c r="E485">
        <f t="shared" si="27"/>
        <v>1.0055021486492774</v>
      </c>
      <c r="F485">
        <f t="shared" si="28"/>
        <v>1.0004806088665232</v>
      </c>
      <c r="G485">
        <f t="shared" si="29"/>
        <v>1.000961448717929</v>
      </c>
    </row>
    <row r="486" spans="1:7" x14ac:dyDescent="0.25">
      <c r="A486" s="1">
        <v>43210</v>
      </c>
      <c r="B486">
        <v>8533.44</v>
      </c>
      <c r="D486">
        <v>474</v>
      </c>
      <c r="E486">
        <f t="shared" si="27"/>
        <v>2.8198390006036651</v>
      </c>
      <c r="F486">
        <f t="shared" si="28"/>
        <v>2.7808134800691322</v>
      </c>
      <c r="G486">
        <f t="shared" si="29"/>
        <v>7.7329236109341979</v>
      </c>
    </row>
    <row r="487" spans="1:7" x14ac:dyDescent="0.25">
      <c r="A487" s="1">
        <v>43211</v>
      </c>
      <c r="B487">
        <v>8803.7900000000009</v>
      </c>
      <c r="D487">
        <v>475</v>
      </c>
      <c r="E487">
        <f t="shared" si="27"/>
        <v>3.1681244609442425</v>
      </c>
      <c r="F487">
        <f t="shared" si="28"/>
        <v>3.118974784626555</v>
      </c>
      <c r="G487">
        <f t="shared" si="29"/>
        <v>9.7280037071362653</v>
      </c>
    </row>
    <row r="488" spans="1:7" x14ac:dyDescent="0.25">
      <c r="A488" s="1">
        <v>43212</v>
      </c>
      <c r="B488">
        <v>8941.44</v>
      </c>
      <c r="D488">
        <v>476</v>
      </c>
      <c r="E488">
        <f t="shared" si="27"/>
        <v>1.5635311610113329</v>
      </c>
      <c r="F488">
        <f t="shared" si="28"/>
        <v>1.5514339454381947</v>
      </c>
      <c r="G488">
        <f t="shared" si="29"/>
        <v>2.4069472870579234</v>
      </c>
    </row>
    <row r="489" spans="1:7" x14ac:dyDescent="0.25">
      <c r="A489" s="1">
        <v>43213</v>
      </c>
      <c r="B489">
        <v>8963.1200000000008</v>
      </c>
      <c r="D489">
        <v>477</v>
      </c>
      <c r="E489">
        <f t="shared" si="27"/>
        <v>0.24246653782836197</v>
      </c>
      <c r="F489">
        <f t="shared" si="28"/>
        <v>0.24217306200989952</v>
      </c>
      <c r="G489">
        <f t="shared" si="29"/>
        <v>5.8647791963250637E-2</v>
      </c>
    </row>
    <row r="490" spans="1:7" x14ac:dyDescent="0.25">
      <c r="A490" s="1">
        <v>43214</v>
      </c>
      <c r="B490">
        <v>9478.4599999999991</v>
      </c>
      <c r="D490">
        <v>478</v>
      </c>
      <c r="E490">
        <f t="shared" si="27"/>
        <v>5.749560420924837</v>
      </c>
      <c r="F490">
        <f t="shared" si="28"/>
        <v>5.5903475153531996</v>
      </c>
      <c r="G490">
        <f t="shared" si="29"/>
        <v>31.251985342415693</v>
      </c>
    </row>
    <row r="491" spans="1:7" x14ac:dyDescent="0.25">
      <c r="A491" s="1">
        <v>43215</v>
      </c>
      <c r="B491">
        <v>9171.17</v>
      </c>
      <c r="D491">
        <v>479</v>
      </c>
      <c r="E491">
        <f t="shared" si="27"/>
        <v>-3.2419823473433351</v>
      </c>
      <c r="F491">
        <f t="shared" si="28"/>
        <v>-3.295698771681097</v>
      </c>
      <c r="G491">
        <f t="shared" si="29"/>
        <v>10.861630393660292</v>
      </c>
    </row>
    <row r="492" spans="1:7" x14ac:dyDescent="0.25">
      <c r="A492" s="1">
        <v>43216</v>
      </c>
      <c r="B492">
        <v>9103.7900000000009</v>
      </c>
      <c r="D492">
        <v>480</v>
      </c>
      <c r="E492">
        <f t="shared" si="27"/>
        <v>-0.7346936105207863</v>
      </c>
      <c r="F492">
        <f t="shared" si="28"/>
        <v>-0.73740577626489601</v>
      </c>
      <c r="G492">
        <f t="shared" si="29"/>
        <v>0.54376727886883391</v>
      </c>
    </row>
    <row r="493" spans="1:7" x14ac:dyDescent="0.25">
      <c r="A493" s="1">
        <v>43217</v>
      </c>
      <c r="B493">
        <v>8997.18</v>
      </c>
      <c r="D493">
        <v>481</v>
      </c>
      <c r="E493">
        <f t="shared" si="27"/>
        <v>-1.1710507382090378</v>
      </c>
      <c r="F493">
        <f t="shared" si="28"/>
        <v>-1.1779615430360872</v>
      </c>
      <c r="G493">
        <f t="shared" si="29"/>
        <v>1.3875933968719596</v>
      </c>
    </row>
    <row r="494" spans="1:7" x14ac:dyDescent="0.25">
      <c r="A494" s="1">
        <v>43218</v>
      </c>
      <c r="B494">
        <v>9295.09</v>
      </c>
      <c r="D494">
        <v>482</v>
      </c>
      <c r="E494">
        <f t="shared" si="27"/>
        <v>3.3111486043404694</v>
      </c>
      <c r="F494">
        <f t="shared" si="28"/>
        <v>3.2575108847857677</v>
      </c>
      <c r="G494">
        <f t="shared" si="29"/>
        <v>10.611377164497755</v>
      </c>
    </row>
    <row r="495" spans="1:7" x14ac:dyDescent="0.25">
      <c r="A495" s="1">
        <v>43219</v>
      </c>
      <c r="B495">
        <v>9330.8799999999992</v>
      </c>
      <c r="D495">
        <v>483</v>
      </c>
      <c r="E495">
        <f t="shared" si="27"/>
        <v>0.38504199528997624</v>
      </c>
      <c r="F495">
        <f t="shared" si="28"/>
        <v>0.38430260596447469</v>
      </c>
      <c r="G495">
        <f t="shared" si="29"/>
        <v>0.1476884929510863</v>
      </c>
    </row>
    <row r="496" spans="1:7" x14ac:dyDescent="0.25">
      <c r="A496" s="1">
        <v>43220</v>
      </c>
      <c r="B496">
        <v>9234.24</v>
      </c>
      <c r="D496">
        <v>484</v>
      </c>
      <c r="E496">
        <f t="shared" si="27"/>
        <v>-1.0357008127850689</v>
      </c>
      <c r="F496">
        <f t="shared" si="28"/>
        <v>-1.0411015161019717</v>
      </c>
      <c r="G496">
        <f t="shared" si="29"/>
        <v>1.0838923668298239</v>
      </c>
    </row>
    <row r="497" spans="1:7" x14ac:dyDescent="0.25">
      <c r="A497" s="1">
        <v>43221</v>
      </c>
      <c r="B497">
        <v>9085.66</v>
      </c>
      <c r="D497">
        <v>485</v>
      </c>
      <c r="E497">
        <f t="shared" si="27"/>
        <v>-1.6090116782756343</v>
      </c>
      <c r="F497">
        <f t="shared" si="28"/>
        <v>-1.6220968220076915</v>
      </c>
      <c r="G497">
        <f t="shared" si="29"/>
        <v>2.6311980999674525</v>
      </c>
    </row>
    <row r="498" spans="1:7" x14ac:dyDescent="0.25">
      <c r="A498" s="1">
        <v>43222</v>
      </c>
      <c r="B498">
        <v>9237.0400000000009</v>
      </c>
      <c r="D498">
        <v>486</v>
      </c>
      <c r="E498">
        <f t="shared" si="27"/>
        <v>1.6661420304083689</v>
      </c>
      <c r="F498">
        <f t="shared" si="28"/>
        <v>1.652414158125699</v>
      </c>
      <c r="G498">
        <f t="shared" si="29"/>
        <v>2.7304725499742628</v>
      </c>
    </row>
    <row r="499" spans="1:7" x14ac:dyDescent="0.25">
      <c r="A499" s="1">
        <v>43223</v>
      </c>
      <c r="B499">
        <v>9666.23</v>
      </c>
      <c r="D499">
        <v>487</v>
      </c>
      <c r="E499">
        <f t="shared" si="27"/>
        <v>4.6464018776577634</v>
      </c>
      <c r="F499">
        <f t="shared" si="28"/>
        <v>4.5416879872863749</v>
      </c>
      <c r="G499">
        <f t="shared" si="29"/>
        <v>20.626929773861363</v>
      </c>
    </row>
    <row r="500" spans="1:7" x14ac:dyDescent="0.25">
      <c r="A500" s="1">
        <v>43224</v>
      </c>
      <c r="B500">
        <v>9727.0400000000009</v>
      </c>
      <c r="D500">
        <v>488</v>
      </c>
      <c r="E500">
        <f t="shared" si="27"/>
        <v>0.62909738336457244</v>
      </c>
      <c r="F500">
        <f t="shared" si="28"/>
        <v>0.62712682594108204</v>
      </c>
      <c r="G500">
        <f t="shared" si="29"/>
        <v>0.3932880558149362</v>
      </c>
    </row>
    <row r="501" spans="1:7" x14ac:dyDescent="0.25">
      <c r="A501" s="1">
        <v>43225</v>
      </c>
      <c r="B501">
        <v>9789.07</v>
      </c>
      <c r="D501">
        <v>489</v>
      </c>
      <c r="E501">
        <f t="shared" si="27"/>
        <v>0.63770684607032391</v>
      </c>
      <c r="F501">
        <f t="shared" si="28"/>
        <v>0.63568209936927467</v>
      </c>
      <c r="G501">
        <f t="shared" si="29"/>
        <v>0.40409173145852839</v>
      </c>
    </row>
    <row r="502" spans="1:7" x14ac:dyDescent="0.25">
      <c r="A502" s="1">
        <v>43226</v>
      </c>
      <c r="B502">
        <v>9551.57</v>
      </c>
      <c r="D502">
        <v>490</v>
      </c>
      <c r="E502">
        <f t="shared" si="27"/>
        <v>-2.4261753159391035</v>
      </c>
      <c r="F502">
        <f t="shared" si="28"/>
        <v>-2.4560918250827548</v>
      </c>
      <c r="G502">
        <f t="shared" si="29"/>
        <v>6.0323870532383372</v>
      </c>
    </row>
    <row r="503" spans="1:7" x14ac:dyDescent="0.25">
      <c r="A503" s="1">
        <v>43227</v>
      </c>
      <c r="B503">
        <v>9404.64</v>
      </c>
      <c r="D503">
        <v>491</v>
      </c>
      <c r="E503">
        <f t="shared" si="27"/>
        <v>-1.5382811412155311</v>
      </c>
      <c r="F503">
        <f t="shared" si="28"/>
        <v>-1.5502354378113945</v>
      </c>
      <c r="G503">
        <f t="shared" si="29"/>
        <v>2.4032299126462862</v>
      </c>
    </row>
    <row r="504" spans="1:7" x14ac:dyDescent="0.25">
      <c r="A504" s="1">
        <v>43228</v>
      </c>
      <c r="B504">
        <v>9199.07</v>
      </c>
      <c r="D504">
        <v>492</v>
      </c>
      <c r="E504">
        <f t="shared" si="27"/>
        <v>-2.1858359277973398</v>
      </c>
      <c r="F504">
        <f t="shared" si="28"/>
        <v>-2.2100792519587174</v>
      </c>
      <c r="G504">
        <f t="shared" si="29"/>
        <v>4.8844502999384041</v>
      </c>
    </row>
    <row r="505" spans="1:7" x14ac:dyDescent="0.25">
      <c r="A505" s="1">
        <v>43229</v>
      </c>
      <c r="B505">
        <v>9259.5300000000007</v>
      </c>
      <c r="D505">
        <v>493</v>
      </c>
      <c r="E505">
        <f t="shared" si="27"/>
        <v>0.657240351470322</v>
      </c>
      <c r="F505">
        <f t="shared" si="28"/>
        <v>0.6550899441594854</v>
      </c>
      <c r="G505">
        <f t="shared" si="29"/>
        <v>0.42914283493887773</v>
      </c>
    </row>
    <row r="506" spans="1:7" x14ac:dyDescent="0.25">
      <c r="A506" s="1">
        <v>43230</v>
      </c>
      <c r="B506">
        <v>9114.7999999999993</v>
      </c>
      <c r="D506">
        <v>494</v>
      </c>
      <c r="E506">
        <f t="shared" si="27"/>
        <v>-1.5630382967602177</v>
      </c>
      <c r="F506">
        <f t="shared" si="28"/>
        <v>-1.57538253946234</v>
      </c>
      <c r="G506">
        <f t="shared" si="29"/>
        <v>2.4818301456428111</v>
      </c>
    </row>
    <row r="507" spans="1:7" x14ac:dyDescent="0.25">
      <c r="A507" s="1">
        <v>43231</v>
      </c>
      <c r="B507">
        <v>8402.9599999999991</v>
      </c>
      <c r="D507">
        <v>495</v>
      </c>
      <c r="E507">
        <f t="shared" si="27"/>
        <v>-7.809716066178086</v>
      </c>
      <c r="F507">
        <f t="shared" si="28"/>
        <v>-8.131544130575115</v>
      </c>
      <c r="G507">
        <f t="shared" si="29"/>
        <v>66.122009947490611</v>
      </c>
    </row>
    <row r="508" spans="1:7" x14ac:dyDescent="0.25">
      <c r="A508" s="1">
        <v>43232</v>
      </c>
      <c r="B508">
        <v>8422.85</v>
      </c>
      <c r="D508">
        <v>496</v>
      </c>
      <c r="E508">
        <f t="shared" si="27"/>
        <v>0.23670230490209687</v>
      </c>
      <c r="F508">
        <f t="shared" si="28"/>
        <v>0.23642260627813774</v>
      </c>
      <c r="G508">
        <f t="shared" si="29"/>
        <v>5.5895648759347334E-2</v>
      </c>
    </row>
    <row r="509" spans="1:7" x14ac:dyDescent="0.25">
      <c r="A509" s="1">
        <v>43233</v>
      </c>
      <c r="B509">
        <v>8672.16</v>
      </c>
      <c r="D509">
        <v>497</v>
      </c>
      <c r="E509">
        <f t="shared" si="27"/>
        <v>2.9599244911164213</v>
      </c>
      <c r="F509">
        <f t="shared" si="28"/>
        <v>2.9169643918745747</v>
      </c>
      <c r="G509">
        <f t="shared" si="29"/>
        <v>8.5086812634642079</v>
      </c>
    </row>
    <row r="510" spans="1:7" x14ac:dyDescent="0.25">
      <c r="A510" s="1">
        <v>43234</v>
      </c>
      <c r="B510">
        <v>8738.2199999999993</v>
      </c>
      <c r="D510">
        <v>498</v>
      </c>
      <c r="E510">
        <f t="shared" si="27"/>
        <v>0.76174793822991604</v>
      </c>
      <c r="F510">
        <f t="shared" si="28"/>
        <v>0.75886128868388947</v>
      </c>
      <c r="G510">
        <f t="shared" si="29"/>
        <v>0.57587045546297344</v>
      </c>
    </row>
    <row r="511" spans="1:7" x14ac:dyDescent="0.25">
      <c r="A511" s="1">
        <v>43235</v>
      </c>
      <c r="B511">
        <v>8500.7999999999993</v>
      </c>
      <c r="D511">
        <v>499</v>
      </c>
      <c r="E511">
        <f t="shared" si="27"/>
        <v>-2.7170293263387748</v>
      </c>
      <c r="F511">
        <f t="shared" si="28"/>
        <v>-2.7546230883886862</v>
      </c>
      <c r="G511">
        <f t="shared" si="29"/>
        <v>7.5879483590840238</v>
      </c>
    </row>
    <row r="512" spans="1:7" x14ac:dyDescent="0.25">
      <c r="A512" s="1">
        <v>43236</v>
      </c>
      <c r="B512">
        <v>8282.23</v>
      </c>
      <c r="D512">
        <v>500</v>
      </c>
      <c r="E512">
        <f t="shared" si="27"/>
        <v>-2.5711697722567255</v>
      </c>
      <c r="F512">
        <f t="shared" si="28"/>
        <v>-2.6048020906985254</v>
      </c>
      <c r="G512">
        <f t="shared" si="29"/>
        <v>6.7849939317074091</v>
      </c>
    </row>
    <row r="513" spans="1:7" x14ac:dyDescent="0.25">
      <c r="A513" s="1">
        <v>43237</v>
      </c>
      <c r="B513">
        <v>8164.51</v>
      </c>
      <c r="D513">
        <v>501</v>
      </c>
      <c r="E513">
        <f t="shared" si="27"/>
        <v>-1.4213563255306765</v>
      </c>
      <c r="F513">
        <f t="shared" si="28"/>
        <v>-1.4315543433332274</v>
      </c>
      <c r="G513">
        <f t="shared" si="29"/>
        <v>2.049347837916228</v>
      </c>
    </row>
    <row r="514" spans="1:7" x14ac:dyDescent="0.25">
      <c r="A514" s="1">
        <v>43238</v>
      </c>
      <c r="B514">
        <v>8237.36</v>
      </c>
      <c r="D514">
        <v>502</v>
      </c>
      <c r="E514">
        <f t="shared" si="27"/>
        <v>0.89227645014826806</v>
      </c>
      <c r="F514">
        <f t="shared" si="28"/>
        <v>0.88831918623293815</v>
      </c>
      <c r="G514">
        <f t="shared" si="29"/>
        <v>0.78911097662954943</v>
      </c>
    </row>
    <row r="515" spans="1:7" x14ac:dyDescent="0.25">
      <c r="A515" s="1">
        <v>43239</v>
      </c>
      <c r="B515">
        <v>8216.41</v>
      </c>
      <c r="D515">
        <v>503</v>
      </c>
      <c r="E515">
        <f t="shared" si="27"/>
        <v>-0.25432905688231089</v>
      </c>
      <c r="F515">
        <f t="shared" si="28"/>
        <v>-0.25465302263745632</v>
      </c>
      <c r="G515">
        <f t="shared" si="29"/>
        <v>6.4848161938392837E-2</v>
      </c>
    </row>
    <row r="516" spans="1:7" x14ac:dyDescent="0.25">
      <c r="A516" s="1">
        <v>43240</v>
      </c>
      <c r="B516">
        <v>8538.82</v>
      </c>
      <c r="D516">
        <v>504</v>
      </c>
      <c r="E516">
        <f t="shared" si="27"/>
        <v>3.9239765298956581</v>
      </c>
      <c r="F516">
        <f t="shared" si="28"/>
        <v>3.8489450941381822</v>
      </c>
      <c r="G516">
        <f t="shared" si="29"/>
        <v>14.81437833769038</v>
      </c>
    </row>
    <row r="517" spans="1:7" x14ac:dyDescent="0.25">
      <c r="A517" s="1">
        <v>43241</v>
      </c>
      <c r="B517">
        <v>8406.91</v>
      </c>
      <c r="D517">
        <v>505</v>
      </c>
      <c r="E517">
        <f t="shared" si="27"/>
        <v>-1.5448270369910579</v>
      </c>
      <c r="F517">
        <f t="shared" si="28"/>
        <v>-1.5568838220280801</v>
      </c>
      <c r="G517">
        <f t="shared" si="29"/>
        <v>2.4238872352927623</v>
      </c>
    </row>
    <row r="518" spans="1:7" x14ac:dyDescent="0.25">
      <c r="A518" s="1">
        <v>43242</v>
      </c>
      <c r="B518">
        <v>8075.99</v>
      </c>
      <c r="D518">
        <v>506</v>
      </c>
      <c r="E518">
        <f t="shared" si="27"/>
        <v>-3.9362857458923681</v>
      </c>
      <c r="F518">
        <f t="shared" si="28"/>
        <v>-4.0158524518206224</v>
      </c>
      <c r="G518">
        <f t="shared" si="29"/>
        <v>16.127070914793705</v>
      </c>
    </row>
    <row r="519" spans="1:7" x14ac:dyDescent="0.25">
      <c r="A519" s="1">
        <v>43243</v>
      </c>
      <c r="B519">
        <v>7639.62</v>
      </c>
      <c r="D519">
        <v>507</v>
      </c>
      <c r="E519">
        <f t="shared" si="27"/>
        <v>-5.4033004003224354</v>
      </c>
      <c r="F519">
        <f t="shared" si="28"/>
        <v>-5.5547598491525951</v>
      </c>
      <c r="G519">
        <f t="shared" si="29"/>
        <v>30.855356981757762</v>
      </c>
    </row>
    <row r="520" spans="1:7" x14ac:dyDescent="0.25">
      <c r="A520" s="1">
        <v>43244</v>
      </c>
      <c r="B520">
        <v>7532.39</v>
      </c>
      <c r="D520">
        <v>508</v>
      </c>
      <c r="E520">
        <f t="shared" si="27"/>
        <v>-1.4036038441702541</v>
      </c>
      <c r="F520">
        <f t="shared" si="28"/>
        <v>-1.4135475191188955</v>
      </c>
      <c r="G520">
        <f t="shared" si="29"/>
        <v>1.9981165888071843</v>
      </c>
    </row>
    <row r="521" spans="1:7" x14ac:dyDescent="0.25">
      <c r="A521" s="1">
        <v>43245</v>
      </c>
      <c r="B521">
        <v>7451.87</v>
      </c>
      <c r="D521">
        <v>509</v>
      </c>
      <c r="E521">
        <f t="shared" si="27"/>
        <v>-1.0689834169500043</v>
      </c>
      <c r="F521">
        <f t="shared" si="28"/>
        <v>-1.0747380924395176</v>
      </c>
      <c r="G521">
        <f t="shared" si="29"/>
        <v>1.1550619673405329</v>
      </c>
    </row>
    <row r="522" spans="1:7" x14ac:dyDescent="0.25">
      <c r="A522" s="1">
        <v>43246</v>
      </c>
      <c r="B522">
        <v>7482.05</v>
      </c>
      <c r="D522">
        <v>510</v>
      </c>
      <c r="E522">
        <f t="shared" si="27"/>
        <v>0.40499901367039803</v>
      </c>
      <c r="F522">
        <f t="shared" si="28"/>
        <v>0.40418110028207899</v>
      </c>
      <c r="G522">
        <f t="shared" si="29"/>
        <v>0.16336236182523198</v>
      </c>
    </row>
    <row r="523" spans="1:7" x14ac:dyDescent="0.25">
      <c r="A523" s="1">
        <v>43247</v>
      </c>
      <c r="B523">
        <v>7344.5</v>
      </c>
      <c r="D523">
        <v>511</v>
      </c>
      <c r="E523">
        <f t="shared" si="27"/>
        <v>-1.8383999037696912</v>
      </c>
      <c r="F523">
        <f t="shared" si="28"/>
        <v>-1.8555084819451833</v>
      </c>
      <c r="G523">
        <f t="shared" si="29"/>
        <v>3.4429117265705185</v>
      </c>
    </row>
    <row r="524" spans="1:7" x14ac:dyDescent="0.25">
      <c r="A524" s="1">
        <v>43248</v>
      </c>
      <c r="B524">
        <v>7171.62</v>
      </c>
      <c r="D524">
        <v>512</v>
      </c>
      <c r="E524">
        <f t="shared" si="27"/>
        <v>-2.3538702430390104</v>
      </c>
      <c r="F524">
        <f t="shared" si="28"/>
        <v>-2.3820163276128552</v>
      </c>
      <c r="G524">
        <f t="shared" si="29"/>
        <v>5.6740017850142328</v>
      </c>
    </row>
    <row r="525" spans="1:7" x14ac:dyDescent="0.25">
      <c r="A525" s="1">
        <v>43249</v>
      </c>
      <c r="B525">
        <v>7505.89</v>
      </c>
      <c r="D525">
        <v>513</v>
      </c>
      <c r="E525">
        <f t="shared" si="27"/>
        <v>4.6610110407411494</v>
      </c>
      <c r="F525">
        <f t="shared" si="28"/>
        <v>4.555647514952792</v>
      </c>
      <c r="G525">
        <f t="shared" si="29"/>
        <v>20.75392428049555</v>
      </c>
    </row>
    <row r="526" spans="1:7" x14ac:dyDescent="0.25">
      <c r="A526" s="1">
        <v>43250</v>
      </c>
      <c r="B526">
        <v>7352.9</v>
      </c>
      <c r="D526">
        <v>514</v>
      </c>
      <c r="E526">
        <f t="shared" ref="E526:E589" si="30">100*(B526-B525)/B525</f>
        <v>-2.0382659484751402</v>
      </c>
      <c r="F526">
        <f t="shared" ref="F526:F589" si="31">100*LN(B526/B525)</f>
        <v>-2.0593252432326952</v>
      </c>
      <c r="G526">
        <f t="shared" ref="G526:G589" si="32">F526^2</f>
        <v>4.2408204574153991</v>
      </c>
    </row>
    <row r="527" spans="1:7" x14ac:dyDescent="0.25">
      <c r="A527" s="1">
        <v>43251</v>
      </c>
      <c r="B527">
        <v>7558.86</v>
      </c>
      <c r="D527">
        <v>515</v>
      </c>
      <c r="E527">
        <f t="shared" si="30"/>
        <v>2.8010716860014422</v>
      </c>
      <c r="F527">
        <f t="shared" si="31"/>
        <v>2.7625591939737268</v>
      </c>
      <c r="G527">
        <f t="shared" si="32"/>
        <v>7.6317333002087677</v>
      </c>
    </row>
    <row r="528" spans="1:7" x14ac:dyDescent="0.25">
      <c r="A528" s="1">
        <v>43252</v>
      </c>
      <c r="B528">
        <v>7454.8</v>
      </c>
      <c r="D528">
        <v>516</v>
      </c>
      <c r="E528">
        <f t="shared" si="30"/>
        <v>-1.3766626184371651</v>
      </c>
      <c r="F528">
        <f t="shared" si="31"/>
        <v>-1.3862264945769316</v>
      </c>
      <c r="G528">
        <f t="shared" si="32"/>
        <v>1.9216238942670478</v>
      </c>
    </row>
    <row r="529" spans="1:7" x14ac:dyDescent="0.25">
      <c r="A529" s="1">
        <v>43253</v>
      </c>
      <c r="B529">
        <v>7638.56</v>
      </c>
      <c r="D529">
        <v>517</v>
      </c>
      <c r="E529">
        <f t="shared" si="30"/>
        <v>2.4649890003755996</v>
      </c>
      <c r="F529">
        <f t="shared" si="31"/>
        <v>2.4350983513760243</v>
      </c>
      <c r="G529">
        <f t="shared" si="32"/>
        <v>5.9297039808742316</v>
      </c>
    </row>
    <row r="530" spans="1:7" x14ac:dyDescent="0.25">
      <c r="A530" s="1">
        <v>43254</v>
      </c>
      <c r="B530">
        <v>7701.36</v>
      </c>
      <c r="D530">
        <v>518</v>
      </c>
      <c r="E530">
        <f t="shared" si="30"/>
        <v>0.82214448796630868</v>
      </c>
      <c r="F530">
        <f t="shared" si="31"/>
        <v>0.81878329020561114</v>
      </c>
      <c r="G530">
        <f t="shared" si="32"/>
        <v>0.67040607631992599</v>
      </c>
    </row>
    <row r="531" spans="1:7" x14ac:dyDescent="0.25">
      <c r="A531" s="1">
        <v>43255</v>
      </c>
      <c r="B531">
        <v>7547.51</v>
      </c>
      <c r="D531">
        <v>519</v>
      </c>
      <c r="E531">
        <f t="shared" si="30"/>
        <v>-1.9976991076900634</v>
      </c>
      <c r="F531">
        <f t="shared" si="31"/>
        <v>-2.0179229100176435</v>
      </c>
      <c r="G531">
        <f t="shared" si="32"/>
        <v>4.0720128707740741</v>
      </c>
    </row>
    <row r="532" spans="1:7" x14ac:dyDescent="0.25">
      <c r="A532" s="1">
        <v>43256</v>
      </c>
      <c r="B532">
        <v>7603.47</v>
      </c>
      <c r="D532">
        <v>520</v>
      </c>
      <c r="E532">
        <f t="shared" si="30"/>
        <v>0.74143657974616839</v>
      </c>
      <c r="F532">
        <f t="shared" si="31"/>
        <v>0.7387014499189315</v>
      </c>
      <c r="G532">
        <f t="shared" si="32"/>
        <v>0.54567983211233162</v>
      </c>
    </row>
    <row r="533" spans="1:7" x14ac:dyDescent="0.25">
      <c r="A533" s="1">
        <v>43257</v>
      </c>
      <c r="B533">
        <v>7672.19</v>
      </c>
      <c r="D533">
        <v>521</v>
      </c>
      <c r="E533">
        <f t="shared" si="30"/>
        <v>0.90379787123509847</v>
      </c>
      <c r="F533">
        <f t="shared" si="31"/>
        <v>0.89973806158825764</v>
      </c>
      <c r="G533">
        <f t="shared" si="32"/>
        <v>0.80952857947059531</v>
      </c>
    </row>
    <row r="534" spans="1:7" x14ac:dyDescent="0.25">
      <c r="A534" s="1">
        <v>43258</v>
      </c>
      <c r="B534">
        <v>7676.57</v>
      </c>
      <c r="D534">
        <v>522</v>
      </c>
      <c r="E534">
        <f t="shared" si="30"/>
        <v>5.7089305661096885E-2</v>
      </c>
      <c r="F534">
        <f t="shared" si="31"/>
        <v>5.707301591650879E-2</v>
      </c>
      <c r="G534">
        <f t="shared" si="32"/>
        <v>3.2573291458060658E-3</v>
      </c>
    </row>
    <row r="535" spans="1:7" x14ac:dyDescent="0.25">
      <c r="A535" s="1">
        <v>43259</v>
      </c>
      <c r="B535">
        <v>7665.59</v>
      </c>
      <c r="D535">
        <v>523</v>
      </c>
      <c r="E535">
        <f t="shared" si="30"/>
        <v>-0.14303263045864967</v>
      </c>
      <c r="F535">
        <f t="shared" si="31"/>
        <v>-0.1431350197705937</v>
      </c>
      <c r="G535">
        <f t="shared" si="32"/>
        <v>2.0487633884728251E-2</v>
      </c>
    </row>
    <row r="536" spans="1:7" x14ac:dyDescent="0.25">
      <c r="A536" s="1">
        <v>43260</v>
      </c>
      <c r="B536">
        <v>7633.74</v>
      </c>
      <c r="D536">
        <v>524</v>
      </c>
      <c r="E536">
        <f t="shared" si="30"/>
        <v>-0.41549313229640983</v>
      </c>
      <c r="F536">
        <f t="shared" si="31"/>
        <v>-0.41635870343575798</v>
      </c>
      <c r="G536">
        <f t="shared" si="32"/>
        <v>0.17335456992670548</v>
      </c>
    </row>
    <row r="537" spans="1:7" x14ac:dyDescent="0.25">
      <c r="A537" s="1">
        <v>43261</v>
      </c>
      <c r="B537">
        <v>6749.77</v>
      </c>
      <c r="D537">
        <v>525</v>
      </c>
      <c r="E537">
        <f t="shared" si="30"/>
        <v>-11.579776099264574</v>
      </c>
      <c r="F537">
        <f t="shared" si="31"/>
        <v>-12.306946535235632</v>
      </c>
      <c r="G537">
        <f t="shared" si="32"/>
        <v>151.46093302114832</v>
      </c>
    </row>
    <row r="538" spans="1:7" x14ac:dyDescent="0.25">
      <c r="A538" s="1">
        <v>43262</v>
      </c>
      <c r="B538">
        <v>6781.28</v>
      </c>
      <c r="D538">
        <v>526</v>
      </c>
      <c r="E538">
        <f t="shared" si="30"/>
        <v>0.46683072163939376</v>
      </c>
      <c r="F538">
        <f t="shared" si="31"/>
        <v>0.46574444642509727</v>
      </c>
      <c r="G538">
        <f t="shared" si="32"/>
        <v>0.21691788937582029</v>
      </c>
    </row>
    <row r="539" spans="1:7" x14ac:dyDescent="0.25">
      <c r="A539" s="1">
        <v>43263</v>
      </c>
      <c r="B539">
        <v>6548.4</v>
      </c>
      <c r="D539">
        <v>527</v>
      </c>
      <c r="E539">
        <f t="shared" si="30"/>
        <v>-3.4341599226104824</v>
      </c>
      <c r="F539">
        <f t="shared" si="31"/>
        <v>-3.4945129696031425</v>
      </c>
      <c r="G539">
        <f t="shared" si="32"/>
        <v>12.211620894724573</v>
      </c>
    </row>
    <row r="540" spans="1:7" x14ac:dyDescent="0.25">
      <c r="A540" s="1">
        <v>43264</v>
      </c>
      <c r="B540">
        <v>6288.15</v>
      </c>
      <c r="D540">
        <v>528</v>
      </c>
      <c r="E540">
        <f t="shared" si="30"/>
        <v>-3.9742532527029506</v>
      </c>
      <c r="F540">
        <f t="shared" si="31"/>
        <v>-4.0553835193837138</v>
      </c>
      <c r="G540">
        <f t="shared" si="32"/>
        <v>16.446135489289038</v>
      </c>
    </row>
    <row r="541" spans="1:7" x14ac:dyDescent="0.25">
      <c r="A541" s="1">
        <v>43265</v>
      </c>
      <c r="B541">
        <v>6657.68</v>
      </c>
      <c r="D541">
        <v>529</v>
      </c>
      <c r="E541">
        <f t="shared" si="30"/>
        <v>5.876609177580062</v>
      </c>
      <c r="F541">
        <f t="shared" si="31"/>
        <v>5.7104165712357231</v>
      </c>
      <c r="G541">
        <f t="shared" si="32"/>
        <v>32.608857417043552</v>
      </c>
    </row>
    <row r="542" spans="1:7" x14ac:dyDescent="0.25">
      <c r="A542" s="1">
        <v>43266</v>
      </c>
      <c r="B542">
        <v>6485.49</v>
      </c>
      <c r="D542">
        <v>530</v>
      </c>
      <c r="E542">
        <f t="shared" si="30"/>
        <v>-2.5863363814421918</v>
      </c>
      <c r="F542">
        <f t="shared" si="31"/>
        <v>-2.6203701620331739</v>
      </c>
      <c r="G542">
        <f t="shared" si="32"/>
        <v>6.8663397860737616</v>
      </c>
    </row>
    <row r="543" spans="1:7" x14ac:dyDescent="0.25">
      <c r="A543" s="1">
        <v>43267</v>
      </c>
      <c r="B543">
        <v>6538.22</v>
      </c>
      <c r="D543">
        <v>531</v>
      </c>
      <c r="E543">
        <f t="shared" si="30"/>
        <v>0.81304573748476172</v>
      </c>
      <c r="F543">
        <f t="shared" si="31"/>
        <v>0.80975832737291853</v>
      </c>
      <c r="G543">
        <f t="shared" si="32"/>
        <v>0.65570854874978668</v>
      </c>
    </row>
    <row r="544" spans="1:7" x14ac:dyDescent="0.25">
      <c r="A544" s="1">
        <v>43268</v>
      </c>
      <c r="B544">
        <v>6517.81</v>
      </c>
      <c r="D544">
        <v>532</v>
      </c>
      <c r="E544">
        <f t="shared" si="30"/>
        <v>-0.31216447289934957</v>
      </c>
      <c r="F544">
        <f t="shared" si="31"/>
        <v>-0.31265272254944415</v>
      </c>
      <c r="G544">
        <f t="shared" si="32"/>
        <v>9.7751724917579705E-2</v>
      </c>
    </row>
    <row r="545" spans="1:7" x14ac:dyDescent="0.25">
      <c r="A545" s="1">
        <v>43269</v>
      </c>
      <c r="B545">
        <v>6723.77</v>
      </c>
      <c r="D545">
        <v>533</v>
      </c>
      <c r="E545">
        <f t="shared" si="30"/>
        <v>3.1599571021554791</v>
      </c>
      <c r="F545">
        <f t="shared" si="31"/>
        <v>3.1110579187000766</v>
      </c>
      <c r="G545">
        <f t="shared" si="32"/>
        <v>9.6786813735064534</v>
      </c>
    </row>
    <row r="546" spans="1:7" x14ac:dyDescent="0.25">
      <c r="A546" s="1">
        <v>43270</v>
      </c>
      <c r="B546">
        <v>6724.73</v>
      </c>
      <c r="D546">
        <v>534</v>
      </c>
      <c r="E546">
        <f t="shared" si="30"/>
        <v>1.4277704323603081E-2</v>
      </c>
      <c r="F546">
        <f t="shared" si="31"/>
        <v>1.4276685156410625E-2</v>
      </c>
      <c r="G546">
        <f t="shared" si="32"/>
        <v>2.0382373905527548E-4</v>
      </c>
    </row>
    <row r="547" spans="1:7" x14ac:dyDescent="0.25">
      <c r="A547" s="1">
        <v>43271</v>
      </c>
      <c r="B547">
        <v>6721.29</v>
      </c>
      <c r="D547">
        <v>535</v>
      </c>
      <c r="E547">
        <f t="shared" si="30"/>
        <v>-5.1154470142289729E-2</v>
      </c>
      <c r="F547">
        <f t="shared" si="31"/>
        <v>-5.1167558505079237E-2</v>
      </c>
      <c r="G547">
        <f t="shared" si="32"/>
        <v>2.6181190433707067E-3</v>
      </c>
    </row>
    <row r="548" spans="1:7" x14ac:dyDescent="0.25">
      <c r="A548" s="1">
        <v>43272</v>
      </c>
      <c r="B548">
        <v>6713.44</v>
      </c>
      <c r="D548">
        <v>536</v>
      </c>
      <c r="E548">
        <f t="shared" si="30"/>
        <v>-0.11679305609489196</v>
      </c>
      <c r="F548">
        <f t="shared" si="31"/>
        <v>-0.11686131233552351</v>
      </c>
      <c r="G548">
        <f t="shared" si="32"/>
        <v>1.3656566320780779E-2</v>
      </c>
    </row>
    <row r="549" spans="1:7" x14ac:dyDescent="0.25">
      <c r="A549" s="1">
        <v>43273</v>
      </c>
      <c r="B549">
        <v>6023.75</v>
      </c>
      <c r="D549">
        <v>537</v>
      </c>
      <c r="E549">
        <f t="shared" si="30"/>
        <v>-10.273272718606252</v>
      </c>
      <c r="F549">
        <f t="shared" si="31"/>
        <v>-10.840149830222586</v>
      </c>
      <c r="G549">
        <f t="shared" si="32"/>
        <v>117.50884834167476</v>
      </c>
    </row>
    <row r="550" spans="1:7" x14ac:dyDescent="0.25">
      <c r="A550" s="1">
        <v>43274</v>
      </c>
      <c r="B550">
        <v>6227.6</v>
      </c>
      <c r="D550">
        <v>538</v>
      </c>
      <c r="E550">
        <f t="shared" si="30"/>
        <v>3.3841045860137018</v>
      </c>
      <c r="F550">
        <f t="shared" si="31"/>
        <v>3.3281036860977031</v>
      </c>
      <c r="G550">
        <f t="shared" si="32"/>
        <v>11.076274145417118</v>
      </c>
    </row>
    <row r="551" spans="1:7" x14ac:dyDescent="0.25">
      <c r="A551" s="1">
        <v>43275</v>
      </c>
      <c r="B551">
        <v>6166.82</v>
      </c>
      <c r="D551">
        <v>539</v>
      </c>
      <c r="E551">
        <f t="shared" si="30"/>
        <v>-0.97597790481085256</v>
      </c>
      <c r="F551">
        <f t="shared" si="31"/>
        <v>-0.98077178614738481</v>
      </c>
      <c r="G551">
        <f t="shared" si="32"/>
        <v>0.9619132965027315</v>
      </c>
    </row>
    <row r="552" spans="1:7" x14ac:dyDescent="0.25">
      <c r="A552" s="1">
        <v>43276</v>
      </c>
      <c r="B552">
        <v>6277.78</v>
      </c>
      <c r="D552">
        <v>540</v>
      </c>
      <c r="E552">
        <f t="shared" si="30"/>
        <v>1.7993066118355983</v>
      </c>
      <c r="F552">
        <f t="shared" si="31"/>
        <v>1.78331068265055</v>
      </c>
      <c r="G552">
        <f t="shared" si="32"/>
        <v>3.1801969908555709</v>
      </c>
    </row>
    <row r="553" spans="1:7" x14ac:dyDescent="0.25">
      <c r="A553" s="1">
        <v>43277</v>
      </c>
      <c r="B553">
        <v>6238.15</v>
      </c>
      <c r="D553">
        <v>541</v>
      </c>
      <c r="E553">
        <f t="shared" si="30"/>
        <v>-0.63127411282332468</v>
      </c>
      <c r="F553">
        <f t="shared" si="31"/>
        <v>-0.63327507332632582</v>
      </c>
      <c r="G553">
        <f t="shared" si="32"/>
        <v>0.40103731849646335</v>
      </c>
    </row>
    <row r="554" spans="1:7" x14ac:dyDescent="0.25">
      <c r="A554" s="1">
        <v>43278</v>
      </c>
      <c r="B554">
        <v>6130.8</v>
      </c>
      <c r="D554">
        <v>542</v>
      </c>
      <c r="E554">
        <f t="shared" si="30"/>
        <v>-1.7208627557849596</v>
      </c>
      <c r="F554">
        <f t="shared" si="31"/>
        <v>-1.7358416922535183</v>
      </c>
      <c r="G554">
        <f t="shared" si="32"/>
        <v>3.0131463805655581</v>
      </c>
    </row>
    <row r="555" spans="1:7" x14ac:dyDescent="0.25">
      <c r="A555" s="1">
        <v>43279</v>
      </c>
      <c r="B555">
        <v>5937.94</v>
      </c>
      <c r="D555">
        <v>543</v>
      </c>
      <c r="E555">
        <f t="shared" si="30"/>
        <v>-3.1457558556795293</v>
      </c>
      <c r="F555">
        <f t="shared" si="31"/>
        <v>-3.1962975264357563</v>
      </c>
      <c r="G555">
        <f t="shared" si="32"/>
        <v>10.216317877499334</v>
      </c>
    </row>
    <row r="556" spans="1:7" x14ac:dyDescent="0.25">
      <c r="A556" s="1">
        <v>43280</v>
      </c>
      <c r="B556">
        <v>5921.19</v>
      </c>
      <c r="D556">
        <v>544</v>
      </c>
      <c r="E556">
        <f t="shared" si="30"/>
        <v>-0.28208435922222186</v>
      </c>
      <c r="F556">
        <f t="shared" si="31"/>
        <v>-0.28248296693396119</v>
      </c>
      <c r="G556">
        <f t="shared" si="32"/>
        <v>7.9796626607813406E-2</v>
      </c>
    </row>
    <row r="557" spans="1:7" x14ac:dyDescent="0.25">
      <c r="A557" s="1">
        <v>43281</v>
      </c>
      <c r="B557">
        <v>6333.53</v>
      </c>
      <c r="D557">
        <v>545</v>
      </c>
      <c r="E557">
        <f t="shared" si="30"/>
        <v>6.9638028842175332</v>
      </c>
      <c r="F557">
        <f t="shared" si="31"/>
        <v>6.7320300438868301</v>
      </c>
      <c r="G557">
        <f t="shared" si="32"/>
        <v>45.320228511794916</v>
      </c>
    </row>
    <row r="558" spans="1:7" x14ac:dyDescent="0.25">
      <c r="A558" s="1">
        <v>43282</v>
      </c>
      <c r="B558">
        <v>6355.72</v>
      </c>
      <c r="D558">
        <v>546</v>
      </c>
      <c r="E558">
        <f t="shared" si="30"/>
        <v>0.35035754152898163</v>
      </c>
      <c r="F558">
        <f t="shared" si="31"/>
        <v>0.34974521928909624</v>
      </c>
      <c r="G558">
        <f t="shared" si="32"/>
        <v>0.12232171841557801</v>
      </c>
    </row>
    <row r="559" spans="1:7" x14ac:dyDescent="0.25">
      <c r="A559" s="1">
        <v>43283</v>
      </c>
      <c r="B559">
        <v>6649.21</v>
      </c>
      <c r="D559">
        <v>547</v>
      </c>
      <c r="E559">
        <f t="shared" si="30"/>
        <v>4.6177301706179597</v>
      </c>
      <c r="F559">
        <f t="shared" si="31"/>
        <v>4.5142855777682307</v>
      </c>
      <c r="G559">
        <f t="shared" si="32"/>
        <v>20.378774277646247</v>
      </c>
    </row>
    <row r="560" spans="1:7" x14ac:dyDescent="0.25">
      <c r="A560" s="1">
        <v>43284</v>
      </c>
      <c r="B560">
        <v>6609.39</v>
      </c>
      <c r="D560">
        <v>548</v>
      </c>
      <c r="E560">
        <f t="shared" si="30"/>
        <v>-0.59886813621467372</v>
      </c>
      <c r="F560">
        <f t="shared" si="31"/>
        <v>-0.60066854307829798</v>
      </c>
      <c r="G560">
        <f t="shared" si="32"/>
        <v>0.3608026986438051</v>
      </c>
    </row>
    <row r="561" spans="1:7" x14ac:dyDescent="0.25">
      <c r="A561" s="1">
        <v>43285</v>
      </c>
      <c r="B561">
        <v>6694</v>
      </c>
      <c r="D561">
        <v>549</v>
      </c>
      <c r="E561">
        <f t="shared" si="30"/>
        <v>1.2801483949350798</v>
      </c>
      <c r="F561">
        <f t="shared" si="31"/>
        <v>1.2720237601558004</v>
      </c>
      <c r="G561">
        <f t="shared" si="32"/>
        <v>1.6180444464009014</v>
      </c>
    </row>
    <row r="562" spans="1:7" x14ac:dyDescent="0.25">
      <c r="A562" s="1">
        <v>43286</v>
      </c>
      <c r="B562">
        <v>6499.47</v>
      </c>
      <c r="D562">
        <v>550</v>
      </c>
      <c r="E562">
        <f t="shared" si="30"/>
        <v>-2.9060352554526405</v>
      </c>
      <c r="F562">
        <f t="shared" si="31"/>
        <v>-2.9490967673522968</v>
      </c>
      <c r="G562">
        <f t="shared" si="32"/>
        <v>8.6971717432077664</v>
      </c>
    </row>
    <row r="563" spans="1:7" x14ac:dyDescent="0.25">
      <c r="A563" s="1">
        <v>43287</v>
      </c>
      <c r="B563">
        <v>6588.47</v>
      </c>
      <c r="D563">
        <v>551</v>
      </c>
      <c r="E563">
        <f t="shared" si="30"/>
        <v>1.3693424233052849</v>
      </c>
      <c r="F563">
        <f t="shared" si="31"/>
        <v>1.3600516488711341</v>
      </c>
      <c r="G563">
        <f t="shared" si="32"/>
        <v>1.8497404875970904</v>
      </c>
    </row>
    <row r="564" spans="1:7" x14ac:dyDescent="0.25">
      <c r="A564" s="1">
        <v>43288</v>
      </c>
      <c r="B564">
        <v>6534.6</v>
      </c>
      <c r="D564">
        <v>552</v>
      </c>
      <c r="E564">
        <f t="shared" si="30"/>
        <v>-0.81764051441381513</v>
      </c>
      <c r="F564">
        <f t="shared" si="31"/>
        <v>-0.82100152767645485</v>
      </c>
      <c r="G564">
        <f t="shared" si="32"/>
        <v>0.67404350844707261</v>
      </c>
    </row>
    <row r="565" spans="1:7" x14ac:dyDescent="0.25">
      <c r="A565" s="1">
        <v>43289</v>
      </c>
      <c r="B565">
        <v>6755.49</v>
      </c>
      <c r="D565">
        <v>553</v>
      </c>
      <c r="E565">
        <f t="shared" si="30"/>
        <v>3.3803140207510696</v>
      </c>
      <c r="F565">
        <f t="shared" si="31"/>
        <v>3.3244371313891166</v>
      </c>
      <c r="G565">
        <f t="shared" si="32"/>
        <v>11.051882240558697</v>
      </c>
    </row>
    <row r="566" spans="1:7" x14ac:dyDescent="0.25">
      <c r="A566" s="1">
        <v>43290</v>
      </c>
      <c r="B566">
        <v>6718.74</v>
      </c>
      <c r="D566">
        <v>554</v>
      </c>
      <c r="E566">
        <f t="shared" si="30"/>
        <v>-0.54400198949299017</v>
      </c>
      <c r="F566">
        <f t="shared" si="31"/>
        <v>-0.54548706867143415</v>
      </c>
      <c r="G566">
        <f t="shared" si="32"/>
        <v>0.29755614208775394</v>
      </c>
    </row>
    <row r="567" spans="1:7" x14ac:dyDescent="0.25">
      <c r="A567" s="1">
        <v>43291</v>
      </c>
      <c r="B567">
        <v>6376.55</v>
      </c>
      <c r="D567">
        <v>555</v>
      </c>
      <c r="E567">
        <f t="shared" si="30"/>
        <v>-5.0930680454966195</v>
      </c>
      <c r="F567">
        <f t="shared" si="31"/>
        <v>-5.227343820841587</v>
      </c>
      <c r="G567">
        <f t="shared" si="32"/>
        <v>27.325123421290723</v>
      </c>
    </row>
    <row r="568" spans="1:7" x14ac:dyDescent="0.25">
      <c r="A568" s="1">
        <v>43292</v>
      </c>
      <c r="B568">
        <v>6375.12</v>
      </c>
      <c r="D568">
        <v>556</v>
      </c>
      <c r="E568">
        <f t="shared" si="30"/>
        <v>-2.2425919972403431E-2</v>
      </c>
      <c r="F568">
        <f t="shared" si="31"/>
        <v>-2.2428434957847774E-2</v>
      </c>
      <c r="G568">
        <f t="shared" si="32"/>
        <v>5.0303469465840802E-4</v>
      </c>
    </row>
    <row r="569" spans="1:7" x14ac:dyDescent="0.25">
      <c r="A569" s="1">
        <v>43293</v>
      </c>
      <c r="B569">
        <v>6175.94</v>
      </c>
      <c r="D569">
        <v>557</v>
      </c>
      <c r="E569">
        <f t="shared" si="30"/>
        <v>-3.1243333458821212</v>
      </c>
      <c r="F569">
        <f t="shared" si="31"/>
        <v>-3.1741816747364133</v>
      </c>
      <c r="G569">
        <f t="shared" si="32"/>
        <v>10.075429304232461</v>
      </c>
    </row>
    <row r="570" spans="1:7" x14ac:dyDescent="0.25">
      <c r="A570" s="1">
        <v>43294</v>
      </c>
      <c r="B570">
        <v>6228.84</v>
      </c>
      <c r="D570">
        <v>558</v>
      </c>
      <c r="E570">
        <f t="shared" si="30"/>
        <v>0.85654977218043815</v>
      </c>
      <c r="F570">
        <f t="shared" si="31"/>
        <v>0.85290219867444839</v>
      </c>
      <c r="G570">
        <f t="shared" si="32"/>
        <v>0.72744216050370825</v>
      </c>
    </row>
    <row r="571" spans="1:7" x14ac:dyDescent="0.25">
      <c r="A571" s="1">
        <v>43295</v>
      </c>
      <c r="B571">
        <v>6274.93</v>
      </c>
      <c r="D571">
        <v>559</v>
      </c>
      <c r="E571">
        <f t="shared" si="30"/>
        <v>0.73994515832803776</v>
      </c>
      <c r="F571">
        <f t="shared" si="31"/>
        <v>0.73722099410184105</v>
      </c>
      <c r="G571">
        <f t="shared" si="32"/>
        <v>0.54349479414450674</v>
      </c>
    </row>
    <row r="572" spans="1:7" x14ac:dyDescent="0.25">
      <c r="A572" s="1">
        <v>43296</v>
      </c>
      <c r="B572">
        <v>6388.05</v>
      </c>
      <c r="D572">
        <v>560</v>
      </c>
      <c r="E572">
        <f t="shared" si="30"/>
        <v>1.8027292734739653</v>
      </c>
      <c r="F572">
        <f t="shared" si="31"/>
        <v>1.7866727920948808</v>
      </c>
      <c r="G572">
        <f t="shared" si="32"/>
        <v>3.1921996660121175</v>
      </c>
    </row>
    <row r="573" spans="1:7" x14ac:dyDescent="0.25">
      <c r="A573" s="1">
        <v>43297</v>
      </c>
      <c r="B573">
        <v>6679.49</v>
      </c>
      <c r="D573">
        <v>561</v>
      </c>
      <c r="E573">
        <f t="shared" si="30"/>
        <v>4.562268610921949</v>
      </c>
      <c r="F573">
        <f t="shared" si="31"/>
        <v>4.461257983047247</v>
      </c>
      <c r="G573">
        <f t="shared" si="32"/>
        <v>19.902822791302789</v>
      </c>
    </row>
    <row r="574" spans="1:7" x14ac:dyDescent="0.25">
      <c r="A574" s="1">
        <v>43298</v>
      </c>
      <c r="B574">
        <v>7366.28</v>
      </c>
      <c r="D574">
        <v>562</v>
      </c>
      <c r="E574">
        <f t="shared" si="30"/>
        <v>10.282072433673829</v>
      </c>
      <c r="F574">
        <f t="shared" si="31"/>
        <v>9.7871192461673981</v>
      </c>
      <c r="G574">
        <f t="shared" si="32"/>
        <v>95.787703138700294</v>
      </c>
    </row>
    <row r="575" spans="1:7" x14ac:dyDescent="0.25">
      <c r="A575" s="1">
        <v>43299</v>
      </c>
      <c r="B575">
        <v>7339.2</v>
      </c>
      <c r="D575">
        <v>563</v>
      </c>
      <c r="E575">
        <f t="shared" si="30"/>
        <v>-0.36762110590420033</v>
      </c>
      <c r="F575">
        <f t="shared" si="31"/>
        <v>-0.36829849294647843</v>
      </c>
      <c r="G575">
        <f t="shared" si="32"/>
        <v>0.13564377990664722</v>
      </c>
    </row>
    <row r="576" spans="1:7" x14ac:dyDescent="0.25">
      <c r="A576" s="1">
        <v>43300</v>
      </c>
      <c r="B576">
        <v>7441.48</v>
      </c>
      <c r="D576">
        <v>564</v>
      </c>
      <c r="E576">
        <f t="shared" si="30"/>
        <v>1.3936123828210125</v>
      </c>
      <c r="F576">
        <f t="shared" si="31"/>
        <v>1.3839908932511877</v>
      </c>
      <c r="G576">
        <f t="shared" si="32"/>
        <v>1.9154307926022205</v>
      </c>
    </row>
    <row r="577" spans="1:7" x14ac:dyDescent="0.25">
      <c r="A577" s="1">
        <v>43301</v>
      </c>
      <c r="B577">
        <v>7300.46</v>
      </c>
      <c r="D577">
        <v>565</v>
      </c>
      <c r="E577">
        <f t="shared" si="30"/>
        <v>-1.8950531345914998</v>
      </c>
      <c r="F577">
        <f t="shared" si="31"/>
        <v>-1.9132393925586471</v>
      </c>
      <c r="G577">
        <f t="shared" si="32"/>
        <v>3.6604849732381806</v>
      </c>
    </row>
    <row r="578" spans="1:7" x14ac:dyDescent="0.25">
      <c r="A578" s="1">
        <v>43302</v>
      </c>
      <c r="B578">
        <v>7407.92</v>
      </c>
      <c r="D578">
        <v>566</v>
      </c>
      <c r="E578">
        <f t="shared" si="30"/>
        <v>1.4719620407481178</v>
      </c>
      <c r="F578">
        <f t="shared" si="31"/>
        <v>1.4612338281802104</v>
      </c>
      <c r="G578">
        <f t="shared" si="32"/>
        <v>2.1352043006181929</v>
      </c>
    </row>
    <row r="579" spans="1:7" x14ac:dyDescent="0.25">
      <c r="A579" s="1">
        <v>43303</v>
      </c>
      <c r="B579">
        <v>7373.14</v>
      </c>
      <c r="D579">
        <v>567</v>
      </c>
      <c r="E579">
        <f t="shared" si="30"/>
        <v>-0.4694975107722511</v>
      </c>
      <c r="F579">
        <f t="shared" si="31"/>
        <v>-0.47060311220682344</v>
      </c>
      <c r="G579">
        <f t="shared" si="32"/>
        <v>0.22146728921874806</v>
      </c>
    </row>
    <row r="580" spans="1:7" x14ac:dyDescent="0.25">
      <c r="A580" s="1">
        <v>43304</v>
      </c>
      <c r="B580">
        <v>7751.1</v>
      </c>
      <c r="D580">
        <v>568</v>
      </c>
      <c r="E580">
        <f t="shared" si="30"/>
        <v>5.1261741944409032</v>
      </c>
      <c r="F580">
        <f t="shared" si="31"/>
        <v>4.9991101749808999</v>
      </c>
      <c r="G580">
        <f t="shared" si="32"/>
        <v>24.991102541597563</v>
      </c>
    </row>
    <row r="581" spans="1:7" x14ac:dyDescent="0.25">
      <c r="A581" s="1">
        <v>43305</v>
      </c>
      <c r="B581">
        <v>8251.0400000000009</v>
      </c>
      <c r="D581">
        <v>569</v>
      </c>
      <c r="E581">
        <f t="shared" si="30"/>
        <v>6.4499232367018937</v>
      </c>
      <c r="F581">
        <f t="shared" si="31"/>
        <v>6.2504484230441042</v>
      </c>
      <c r="G581">
        <f t="shared" si="32"/>
        <v>39.068105489134531</v>
      </c>
    </row>
    <row r="582" spans="1:7" x14ac:dyDescent="0.25">
      <c r="A582" s="1">
        <v>43306</v>
      </c>
      <c r="B582">
        <v>8283.2099999999991</v>
      </c>
      <c r="D582">
        <v>570</v>
      </c>
      <c r="E582">
        <f t="shared" si="30"/>
        <v>0.38989024413889944</v>
      </c>
      <c r="F582">
        <f t="shared" si="31"/>
        <v>0.38913214199846691</v>
      </c>
      <c r="G582">
        <f t="shared" si="32"/>
        <v>0.15142382393631501</v>
      </c>
    </row>
    <row r="583" spans="1:7" x14ac:dyDescent="0.25">
      <c r="A583" s="1">
        <v>43307</v>
      </c>
      <c r="B583">
        <v>7969.73</v>
      </c>
      <c r="D583">
        <v>571</v>
      </c>
      <c r="E583">
        <f t="shared" si="30"/>
        <v>-3.7845231498416627</v>
      </c>
      <c r="F583">
        <f t="shared" si="31"/>
        <v>-3.8579959238276706</v>
      </c>
      <c r="G583">
        <f t="shared" si="32"/>
        <v>14.884132548270921</v>
      </c>
    </row>
    <row r="584" spans="1:7" x14ac:dyDescent="0.25">
      <c r="A584" s="1">
        <v>43308</v>
      </c>
      <c r="B584">
        <v>8258.34</v>
      </c>
      <c r="D584">
        <v>572</v>
      </c>
      <c r="E584">
        <f t="shared" si="30"/>
        <v>3.6213271967808267</v>
      </c>
      <c r="F584">
        <f t="shared" si="31"/>
        <v>3.5572983623616805</v>
      </c>
      <c r="G584">
        <f t="shared" si="32"/>
        <v>12.654371638861093</v>
      </c>
    </row>
    <row r="585" spans="1:7" x14ac:dyDescent="0.25">
      <c r="A585" s="1">
        <v>43309</v>
      </c>
      <c r="B585">
        <v>8172.06</v>
      </c>
      <c r="D585">
        <v>573</v>
      </c>
      <c r="E585">
        <f t="shared" si="30"/>
        <v>-1.0447620223919061</v>
      </c>
      <c r="F585">
        <f t="shared" si="31"/>
        <v>-1.0502579740676419</v>
      </c>
      <c r="G585">
        <f t="shared" si="32"/>
        <v>1.1030418120926675</v>
      </c>
    </row>
    <row r="586" spans="1:7" x14ac:dyDescent="0.25">
      <c r="A586" s="1">
        <v>43310</v>
      </c>
      <c r="B586">
        <v>8192.23</v>
      </c>
      <c r="D586">
        <v>574</v>
      </c>
      <c r="E586">
        <f t="shared" si="30"/>
        <v>0.24681659214444293</v>
      </c>
      <c r="F586">
        <f t="shared" si="31"/>
        <v>0.24651250025703622</v>
      </c>
      <c r="G586">
        <f t="shared" si="32"/>
        <v>6.0768412782975283E-2</v>
      </c>
    </row>
    <row r="587" spans="1:7" x14ac:dyDescent="0.25">
      <c r="A587" s="1">
        <v>43311</v>
      </c>
      <c r="B587">
        <v>8132.75</v>
      </c>
      <c r="D587">
        <v>575</v>
      </c>
      <c r="E587">
        <f t="shared" si="30"/>
        <v>-0.72605383393776257</v>
      </c>
      <c r="F587">
        <f t="shared" si="31"/>
        <v>-0.72870243274237911</v>
      </c>
      <c r="G587">
        <f t="shared" si="32"/>
        <v>0.53100723548466155</v>
      </c>
    </row>
    <row r="588" spans="1:7" x14ac:dyDescent="0.25">
      <c r="A588" s="1">
        <v>43312</v>
      </c>
      <c r="B588">
        <v>7719.07</v>
      </c>
      <c r="D588">
        <v>576</v>
      </c>
      <c r="E588">
        <f t="shared" si="30"/>
        <v>-5.0865943254126869</v>
      </c>
      <c r="F588">
        <f t="shared" si="31"/>
        <v>-5.2205229288683652</v>
      </c>
      <c r="G588">
        <f t="shared" si="32"/>
        <v>27.253859650840333</v>
      </c>
    </row>
    <row r="589" spans="1:7" x14ac:dyDescent="0.25">
      <c r="A589" s="1">
        <v>43313</v>
      </c>
      <c r="B589">
        <v>7484.43</v>
      </c>
      <c r="D589">
        <v>577</v>
      </c>
      <c r="E589">
        <f t="shared" si="30"/>
        <v>-3.0397444251703822</v>
      </c>
      <c r="F589">
        <f t="shared" si="31"/>
        <v>-3.0869027791542689</v>
      </c>
      <c r="G589">
        <f t="shared" si="32"/>
        <v>9.5289687679503494</v>
      </c>
    </row>
    <row r="590" spans="1:7" x14ac:dyDescent="0.25">
      <c r="A590" s="1">
        <v>43314</v>
      </c>
      <c r="B590">
        <v>7536.51</v>
      </c>
      <c r="D590">
        <v>578</v>
      </c>
      <c r="E590">
        <f t="shared" ref="E590:E653" si="33">100*(B590-B589)/B589</f>
        <v>0.69584457333424088</v>
      </c>
      <c r="F590">
        <f t="shared" ref="F590:F653" si="34">100*LN(B590/B589)</f>
        <v>0.69343474761888868</v>
      </c>
      <c r="G590">
        <f t="shared" ref="G590:G653" si="35">F590^2</f>
        <v>0.48085174920527185</v>
      </c>
    </row>
    <row r="591" spans="1:7" x14ac:dyDescent="0.25">
      <c r="A591" s="1">
        <v>43315</v>
      </c>
      <c r="B591">
        <v>7416.71</v>
      </c>
      <c r="D591">
        <v>579</v>
      </c>
      <c r="E591">
        <f t="shared" si="33"/>
        <v>-1.589595183977732</v>
      </c>
      <c r="F591">
        <f t="shared" si="34"/>
        <v>-1.6023647519737096</v>
      </c>
      <c r="G591">
        <f t="shared" si="35"/>
        <v>2.5675727983677681</v>
      </c>
    </row>
    <row r="592" spans="1:7" x14ac:dyDescent="0.25">
      <c r="A592" s="1">
        <v>43316</v>
      </c>
      <c r="B592">
        <v>6996.6</v>
      </c>
      <c r="D592">
        <v>580</v>
      </c>
      <c r="E592">
        <f t="shared" si="33"/>
        <v>-5.6643713991783375</v>
      </c>
      <c r="F592">
        <f t="shared" si="34"/>
        <v>-5.8311245851495075</v>
      </c>
      <c r="G592">
        <f t="shared" si="35"/>
        <v>34.002013927535018</v>
      </c>
    </row>
    <row r="593" spans="1:7" x14ac:dyDescent="0.25">
      <c r="A593" s="1">
        <v>43317</v>
      </c>
      <c r="B593">
        <v>7061.19</v>
      </c>
      <c r="D593">
        <v>581</v>
      </c>
      <c r="E593">
        <f t="shared" si="33"/>
        <v>0.92316267901551086</v>
      </c>
      <c r="F593">
        <f t="shared" si="34"/>
        <v>0.91892757699001404</v>
      </c>
      <c r="G593">
        <f t="shared" si="35"/>
        <v>0.84442789175273814</v>
      </c>
    </row>
    <row r="594" spans="1:7" x14ac:dyDescent="0.25">
      <c r="A594" s="1">
        <v>43318</v>
      </c>
      <c r="B594">
        <v>6874.07</v>
      </c>
      <c r="D594">
        <v>582</v>
      </c>
      <c r="E594">
        <f t="shared" si="33"/>
        <v>-2.6499782614545127</v>
      </c>
      <c r="F594">
        <f t="shared" si="34"/>
        <v>-2.6857230866923638</v>
      </c>
      <c r="G594">
        <f t="shared" si="35"/>
        <v>7.2131084983923586</v>
      </c>
    </row>
    <row r="595" spans="1:7" x14ac:dyDescent="0.25">
      <c r="A595" s="1">
        <v>43319</v>
      </c>
      <c r="B595">
        <v>6751.77</v>
      </c>
      <c r="D595">
        <v>583</v>
      </c>
      <c r="E595">
        <f t="shared" si="33"/>
        <v>-1.7791497613495248</v>
      </c>
      <c r="F595">
        <f t="shared" si="34"/>
        <v>-1.7951668942758889</v>
      </c>
      <c r="G595">
        <f t="shared" si="35"/>
        <v>3.2226241783041405</v>
      </c>
    </row>
    <row r="596" spans="1:7" x14ac:dyDescent="0.25">
      <c r="A596" s="1">
        <v>43320</v>
      </c>
      <c r="B596">
        <v>6304.46</v>
      </c>
      <c r="D596">
        <v>584</v>
      </c>
      <c r="E596">
        <f t="shared" si="33"/>
        <v>-6.6250775722514303</v>
      </c>
      <c r="F596">
        <f t="shared" si="34"/>
        <v>-6.854737329584518</v>
      </c>
      <c r="G596">
        <f t="shared" si="35"/>
        <v>46.987423857599488</v>
      </c>
    </row>
    <row r="597" spans="1:7" x14ac:dyDescent="0.25">
      <c r="A597" s="1">
        <v>43321</v>
      </c>
      <c r="B597">
        <v>6593.6</v>
      </c>
      <c r="D597">
        <v>585</v>
      </c>
      <c r="E597">
        <f t="shared" si="33"/>
        <v>4.5862770165882614</v>
      </c>
      <c r="F597">
        <f t="shared" si="34"/>
        <v>4.484216216583838</v>
      </c>
      <c r="G597">
        <f t="shared" si="35"/>
        <v>20.108195077073471</v>
      </c>
    </row>
    <row r="598" spans="1:7" x14ac:dyDescent="0.25">
      <c r="A598" s="1">
        <v>43322</v>
      </c>
      <c r="B598">
        <v>6075.58</v>
      </c>
      <c r="D598">
        <v>586</v>
      </c>
      <c r="E598">
        <f t="shared" si="33"/>
        <v>-7.856406212084452</v>
      </c>
      <c r="F598">
        <f t="shared" si="34"/>
        <v>-8.1822023682055747</v>
      </c>
      <c r="G598">
        <f t="shared" si="35"/>
        <v>66.948435594268915</v>
      </c>
    </row>
    <row r="599" spans="1:7" x14ac:dyDescent="0.25">
      <c r="A599" s="1">
        <v>43323</v>
      </c>
      <c r="B599">
        <v>6394.49</v>
      </c>
      <c r="D599">
        <v>587</v>
      </c>
      <c r="E599">
        <f t="shared" si="33"/>
        <v>5.2490461815991205</v>
      </c>
      <c r="F599">
        <f t="shared" si="34"/>
        <v>5.1159224125726208</v>
      </c>
      <c r="G599">
        <f t="shared" si="35"/>
        <v>26.172662131462864</v>
      </c>
    </row>
    <row r="600" spans="1:7" x14ac:dyDescent="0.25">
      <c r="A600" s="1">
        <v>43324</v>
      </c>
      <c r="B600">
        <v>6374.74</v>
      </c>
      <c r="D600">
        <v>588</v>
      </c>
      <c r="E600">
        <f t="shared" si="33"/>
        <v>-0.30885965886255201</v>
      </c>
      <c r="F600">
        <f t="shared" si="34"/>
        <v>-0.30933761470248217</v>
      </c>
      <c r="G600">
        <f t="shared" si="35"/>
        <v>9.5689759869821311E-2</v>
      </c>
    </row>
    <row r="601" spans="1:7" x14ac:dyDescent="0.25">
      <c r="A601" s="1">
        <v>43325</v>
      </c>
      <c r="B601">
        <v>6251.52</v>
      </c>
      <c r="D601">
        <v>589</v>
      </c>
      <c r="E601">
        <f t="shared" si="33"/>
        <v>-1.9329415787937916</v>
      </c>
      <c r="F601">
        <f t="shared" si="34"/>
        <v>-1.9518671719077447</v>
      </c>
      <c r="G601">
        <f t="shared" si="35"/>
        <v>3.8097854567711376</v>
      </c>
    </row>
    <row r="602" spans="1:7" x14ac:dyDescent="0.25">
      <c r="A602" s="1">
        <v>43326</v>
      </c>
      <c r="B602">
        <v>6116.66</v>
      </c>
      <c r="D602">
        <v>590</v>
      </c>
      <c r="E602">
        <f t="shared" si="33"/>
        <v>-2.1572353603603696</v>
      </c>
      <c r="F602">
        <f t="shared" si="34"/>
        <v>-2.1808438266364605</v>
      </c>
      <c r="G602">
        <f t="shared" si="35"/>
        <v>4.7560797961783603</v>
      </c>
    </row>
    <row r="603" spans="1:7" x14ac:dyDescent="0.25">
      <c r="A603" s="1">
        <v>43327</v>
      </c>
      <c r="B603">
        <v>6413.64</v>
      </c>
      <c r="D603">
        <v>591</v>
      </c>
      <c r="E603">
        <f t="shared" si="33"/>
        <v>4.8552641474268716</v>
      </c>
      <c r="F603">
        <f t="shared" si="34"/>
        <v>4.7410776560449808</v>
      </c>
      <c r="G603">
        <f t="shared" si="35"/>
        <v>22.477817340648969</v>
      </c>
    </row>
    <row r="604" spans="1:7" x14ac:dyDescent="0.25">
      <c r="A604" s="1">
        <v>43328</v>
      </c>
      <c r="B604">
        <v>6287.06</v>
      </c>
      <c r="D604">
        <v>592</v>
      </c>
      <c r="E604">
        <f t="shared" si="33"/>
        <v>-1.9736062516761141</v>
      </c>
      <c r="F604">
        <f t="shared" si="34"/>
        <v>-1.9933419616218726</v>
      </c>
      <c r="G604">
        <f t="shared" si="35"/>
        <v>3.9734121759625349</v>
      </c>
    </row>
    <row r="605" spans="1:7" x14ac:dyDescent="0.25">
      <c r="A605" s="1">
        <v>43329</v>
      </c>
      <c r="B605">
        <v>6524.58</v>
      </c>
      <c r="D605">
        <v>593</v>
      </c>
      <c r="E605">
        <f t="shared" si="33"/>
        <v>3.7779184547308202</v>
      </c>
      <c r="F605">
        <f t="shared" si="34"/>
        <v>3.7083030463117699</v>
      </c>
      <c r="G605">
        <f t="shared" si="35"/>
        <v>13.751511483285153</v>
      </c>
    </row>
    <row r="606" spans="1:7" x14ac:dyDescent="0.25">
      <c r="A606" s="1">
        <v>43330</v>
      </c>
      <c r="B606">
        <v>6410.26</v>
      </c>
      <c r="D606">
        <v>594</v>
      </c>
      <c r="E606">
        <f t="shared" si="33"/>
        <v>-1.7521434329872529</v>
      </c>
      <c r="F606">
        <f t="shared" si="34"/>
        <v>-1.7676751588525119</v>
      </c>
      <c r="G606">
        <f t="shared" si="35"/>
        <v>3.1246754672242534</v>
      </c>
    </row>
    <row r="607" spans="1:7" x14ac:dyDescent="0.25">
      <c r="A607" s="1">
        <v>43331</v>
      </c>
      <c r="B607">
        <v>6514.69</v>
      </c>
      <c r="D607">
        <v>595</v>
      </c>
      <c r="E607">
        <f t="shared" si="33"/>
        <v>1.6291070877000211</v>
      </c>
      <c r="F607">
        <f t="shared" si="34"/>
        <v>1.6159795210363224</v>
      </c>
      <c r="G607">
        <f t="shared" si="35"/>
        <v>2.611389812408782</v>
      </c>
    </row>
    <row r="608" spans="1:7" x14ac:dyDescent="0.25">
      <c r="A608" s="1">
        <v>43332</v>
      </c>
      <c r="B608">
        <v>6432.34</v>
      </c>
      <c r="D608">
        <v>596</v>
      </c>
      <c r="E608">
        <f t="shared" si="33"/>
        <v>-1.2640662871141906</v>
      </c>
      <c r="F608">
        <f t="shared" si="34"/>
        <v>-1.272123576670122</v>
      </c>
      <c r="G608">
        <f t="shared" si="35"/>
        <v>1.6182983943199838</v>
      </c>
    </row>
    <row r="609" spans="1:7" x14ac:dyDescent="0.25">
      <c r="A609" s="1">
        <v>43333</v>
      </c>
      <c r="B609">
        <v>6469.49</v>
      </c>
      <c r="D609">
        <v>597</v>
      </c>
      <c r="E609">
        <f t="shared" si="33"/>
        <v>0.57755031605915785</v>
      </c>
      <c r="F609">
        <f t="shared" si="34"/>
        <v>0.57588888820639073</v>
      </c>
      <c r="G609">
        <f t="shared" si="35"/>
        <v>0.33164801155959278</v>
      </c>
    </row>
    <row r="610" spans="1:7" x14ac:dyDescent="0.25">
      <c r="A610" s="1">
        <v>43334</v>
      </c>
      <c r="B610">
        <v>6380.15</v>
      </c>
      <c r="D610">
        <v>598</v>
      </c>
      <c r="E610">
        <f t="shared" si="33"/>
        <v>-1.3809434746788409</v>
      </c>
      <c r="F610">
        <f t="shared" si="34"/>
        <v>-1.3905672006062566</v>
      </c>
      <c r="G610">
        <f t="shared" si="35"/>
        <v>1.933677139401921</v>
      </c>
    </row>
    <row r="611" spans="1:7" x14ac:dyDescent="0.25">
      <c r="A611" s="1">
        <v>43335</v>
      </c>
      <c r="B611">
        <v>6486.26</v>
      </c>
      <c r="D611">
        <v>599</v>
      </c>
      <c r="E611">
        <f t="shared" si="33"/>
        <v>1.6631270424676627</v>
      </c>
      <c r="F611">
        <f t="shared" si="34"/>
        <v>1.6494485369392593</v>
      </c>
      <c r="G611">
        <f t="shared" si="35"/>
        <v>2.7206804760110632</v>
      </c>
    </row>
    <row r="612" spans="1:7" x14ac:dyDescent="0.25">
      <c r="A612" s="1">
        <v>43336</v>
      </c>
      <c r="B612">
        <v>6704.59</v>
      </c>
      <c r="D612">
        <v>600</v>
      </c>
      <c r="E612">
        <f t="shared" si="33"/>
        <v>3.3660383641728813</v>
      </c>
      <c r="F612">
        <f t="shared" si="34"/>
        <v>3.3106273045784382</v>
      </c>
      <c r="G612">
        <f t="shared" si="35"/>
        <v>10.960253149820295</v>
      </c>
    </row>
    <row r="613" spans="1:7" x14ac:dyDescent="0.25">
      <c r="A613" s="1">
        <v>43337</v>
      </c>
      <c r="B613">
        <v>6717.96</v>
      </c>
      <c r="D613">
        <v>601</v>
      </c>
      <c r="E613">
        <f t="shared" si="33"/>
        <v>0.19941562422161371</v>
      </c>
      <c r="F613">
        <f t="shared" si="34"/>
        <v>0.19921705520696306</v>
      </c>
      <c r="G613">
        <f t="shared" si="35"/>
        <v>3.968743508533417E-2</v>
      </c>
    </row>
    <row r="614" spans="1:7" x14ac:dyDescent="0.25">
      <c r="A614" s="1">
        <v>43338</v>
      </c>
      <c r="B614">
        <v>6698.3</v>
      </c>
      <c r="D614">
        <v>602</v>
      </c>
      <c r="E614">
        <f t="shared" si="33"/>
        <v>-0.2926483634912958</v>
      </c>
      <c r="F614">
        <f t="shared" si="34"/>
        <v>-0.2930774160959807</v>
      </c>
      <c r="G614">
        <f t="shared" si="35"/>
        <v>8.5894371825496613E-2</v>
      </c>
    </row>
    <row r="615" spans="1:7" x14ac:dyDescent="0.25">
      <c r="A615" s="1">
        <v>43339</v>
      </c>
      <c r="B615">
        <v>6745.97</v>
      </c>
      <c r="D615">
        <v>603</v>
      </c>
      <c r="E615">
        <f t="shared" si="33"/>
        <v>0.711673111087889</v>
      </c>
      <c r="F615">
        <f t="shared" si="34"/>
        <v>0.70915266914257835</v>
      </c>
      <c r="G615">
        <f t="shared" si="35"/>
        <v>0.50289750815204315</v>
      </c>
    </row>
    <row r="616" spans="1:7" x14ac:dyDescent="0.25">
      <c r="A616" s="1">
        <v>43340</v>
      </c>
      <c r="B616">
        <v>7074.82</v>
      </c>
      <c r="D616">
        <v>604</v>
      </c>
      <c r="E616">
        <f t="shared" si="33"/>
        <v>4.8747622654710803</v>
      </c>
      <c r="F616">
        <f t="shared" si="34"/>
        <v>4.759671195972345</v>
      </c>
      <c r="G616">
        <f t="shared" si="35"/>
        <v>22.654469893768812</v>
      </c>
    </row>
    <row r="617" spans="1:7" x14ac:dyDescent="0.25">
      <c r="A617" s="1">
        <v>43341</v>
      </c>
      <c r="B617">
        <v>7071.78</v>
      </c>
      <c r="D617">
        <v>605</v>
      </c>
      <c r="E617">
        <f t="shared" si="33"/>
        <v>-4.296929109150429E-2</v>
      </c>
      <c r="F617">
        <f t="shared" si="34"/>
        <v>-4.2978525536795556E-2</v>
      </c>
      <c r="G617">
        <f t="shared" si="35"/>
        <v>1.8471536573169878E-3</v>
      </c>
    </row>
    <row r="618" spans="1:7" x14ac:dyDescent="0.25">
      <c r="A618" s="1">
        <v>43342</v>
      </c>
      <c r="B618">
        <v>6951.36</v>
      </c>
      <c r="D618">
        <v>606</v>
      </c>
      <c r="E618">
        <f t="shared" si="33"/>
        <v>-1.7028244656932212</v>
      </c>
      <c r="F618">
        <f t="shared" si="34"/>
        <v>-1.717489236774622</v>
      </c>
      <c r="G618">
        <f t="shared" si="35"/>
        <v>2.9497692784366736</v>
      </c>
    </row>
    <row r="619" spans="1:7" x14ac:dyDescent="0.25">
      <c r="A619" s="1">
        <v>43343</v>
      </c>
      <c r="B619">
        <v>7039.96</v>
      </c>
      <c r="D619">
        <v>607</v>
      </c>
      <c r="E619">
        <f t="shared" si="33"/>
        <v>1.2745707314827655</v>
      </c>
      <c r="F619">
        <f t="shared" si="34"/>
        <v>1.2665164449199049</v>
      </c>
      <c r="G619">
        <f t="shared" si="35"/>
        <v>1.6040639052525545</v>
      </c>
    </row>
    <row r="620" spans="1:7" x14ac:dyDescent="0.25">
      <c r="A620" s="1">
        <v>43344</v>
      </c>
      <c r="B620">
        <v>7195.81</v>
      </c>
      <c r="D620">
        <v>608</v>
      </c>
      <c r="E620">
        <f t="shared" si="33"/>
        <v>2.2137909874487973</v>
      </c>
      <c r="F620">
        <f t="shared" si="34"/>
        <v>2.1896423846547148</v>
      </c>
      <c r="G620">
        <f t="shared" si="35"/>
        <v>4.7945337726763864</v>
      </c>
    </row>
    <row r="621" spans="1:7" x14ac:dyDescent="0.25">
      <c r="A621" s="1">
        <v>43345</v>
      </c>
      <c r="B621">
        <v>7285.9</v>
      </c>
      <c r="D621">
        <v>609</v>
      </c>
      <c r="E621">
        <f t="shared" si="33"/>
        <v>1.2519785819803362</v>
      </c>
      <c r="F621">
        <f t="shared" si="34"/>
        <v>1.2442061358046652</v>
      </c>
      <c r="G621">
        <f t="shared" si="35"/>
        <v>1.548048908373977</v>
      </c>
    </row>
    <row r="622" spans="1:7" x14ac:dyDescent="0.25">
      <c r="A622" s="1">
        <v>43346</v>
      </c>
      <c r="B622">
        <v>7318.93</v>
      </c>
      <c r="D622">
        <v>610</v>
      </c>
      <c r="E622">
        <f t="shared" si="33"/>
        <v>0.45334138541567487</v>
      </c>
      <c r="F622">
        <f t="shared" si="34"/>
        <v>0.45231688850244578</v>
      </c>
      <c r="G622">
        <f t="shared" si="35"/>
        <v>0.20459056762453398</v>
      </c>
    </row>
    <row r="623" spans="1:7" x14ac:dyDescent="0.25">
      <c r="A623" s="1">
        <v>43347</v>
      </c>
      <c r="B623">
        <v>7368.93</v>
      </c>
      <c r="D623">
        <v>611</v>
      </c>
      <c r="E623">
        <f t="shared" si="33"/>
        <v>0.68315997010491969</v>
      </c>
      <c r="F623">
        <f t="shared" si="34"/>
        <v>0.6808370060868435</v>
      </c>
      <c r="G623">
        <f t="shared" si="35"/>
        <v>0.46353902885729659</v>
      </c>
    </row>
    <row r="624" spans="1:7" x14ac:dyDescent="0.25">
      <c r="A624" s="1">
        <v>43348</v>
      </c>
      <c r="B624">
        <v>6941.77</v>
      </c>
      <c r="D624">
        <v>612</v>
      </c>
      <c r="E624">
        <f t="shared" si="33"/>
        <v>-5.7967710373147776</v>
      </c>
      <c r="F624">
        <f t="shared" si="34"/>
        <v>-5.9715727257730196</v>
      </c>
      <c r="G624">
        <f t="shared" si="35"/>
        <v>35.659680819196211</v>
      </c>
    </row>
    <row r="625" spans="1:7" x14ac:dyDescent="0.25">
      <c r="A625" s="1">
        <v>43349</v>
      </c>
      <c r="B625">
        <v>6447.34</v>
      </c>
      <c r="D625">
        <v>613</v>
      </c>
      <c r="E625">
        <f t="shared" si="33"/>
        <v>-7.1225350306910231</v>
      </c>
      <c r="F625">
        <f t="shared" si="34"/>
        <v>-7.3889142583023846</v>
      </c>
      <c r="G625">
        <f t="shared" si="35"/>
        <v>54.596053916544278</v>
      </c>
    </row>
    <row r="626" spans="1:7" x14ac:dyDescent="0.25">
      <c r="A626" s="1">
        <v>43350</v>
      </c>
      <c r="B626">
        <v>6432.4</v>
      </c>
      <c r="D626">
        <v>614</v>
      </c>
      <c r="E626">
        <f t="shared" si="33"/>
        <v>-0.2317234704544899</v>
      </c>
      <c r="F626">
        <f t="shared" si="34"/>
        <v>-0.23199236476275148</v>
      </c>
      <c r="G626">
        <f t="shared" si="35"/>
        <v>5.3820457308213533E-2</v>
      </c>
    </row>
    <row r="627" spans="1:7" x14ac:dyDescent="0.25">
      <c r="A627" s="1">
        <v>43351</v>
      </c>
      <c r="B627">
        <v>6197.73</v>
      </c>
      <c r="D627">
        <v>615</v>
      </c>
      <c r="E627">
        <f t="shared" si="33"/>
        <v>-3.6482494869722046</v>
      </c>
      <c r="F627">
        <f t="shared" si="34"/>
        <v>-3.7164623020543219</v>
      </c>
      <c r="G627">
        <f t="shared" si="35"/>
        <v>13.81209204259091</v>
      </c>
    </row>
    <row r="628" spans="1:7" x14ac:dyDescent="0.25">
      <c r="A628" s="1">
        <v>43352</v>
      </c>
      <c r="B628">
        <v>6378.31</v>
      </c>
      <c r="D628">
        <v>616</v>
      </c>
      <c r="E628">
        <f t="shared" si="33"/>
        <v>2.9136474160700909</v>
      </c>
      <c r="F628">
        <f t="shared" si="34"/>
        <v>2.8720076007750266</v>
      </c>
      <c r="G628">
        <f t="shared" si="35"/>
        <v>8.2484276589095238</v>
      </c>
    </row>
    <row r="629" spans="1:7" x14ac:dyDescent="0.25">
      <c r="A629" s="1">
        <v>43353</v>
      </c>
      <c r="B629">
        <v>6309.54</v>
      </c>
      <c r="D629">
        <v>617</v>
      </c>
      <c r="E629">
        <f t="shared" si="33"/>
        <v>-1.0781852873253328</v>
      </c>
      <c r="F629">
        <f t="shared" si="34"/>
        <v>-1.0840398247641871</v>
      </c>
      <c r="G629">
        <f t="shared" si="35"/>
        <v>1.1751423416747695</v>
      </c>
    </row>
    <row r="630" spans="1:7" x14ac:dyDescent="0.25">
      <c r="A630" s="1">
        <v>43354</v>
      </c>
      <c r="B630">
        <v>6313.72</v>
      </c>
      <c r="D630">
        <v>618</v>
      </c>
      <c r="E630">
        <f t="shared" si="33"/>
        <v>6.6248886606635207E-2</v>
      </c>
      <c r="F630">
        <f t="shared" si="34"/>
        <v>6.62269517189739E-2</v>
      </c>
      <c r="G630">
        <f t="shared" si="35"/>
        <v>4.3860091339873002E-3</v>
      </c>
    </row>
    <row r="631" spans="1:7" x14ac:dyDescent="0.25">
      <c r="A631" s="1">
        <v>43355</v>
      </c>
      <c r="B631">
        <v>6311.54</v>
      </c>
      <c r="D631">
        <v>619</v>
      </c>
      <c r="E631">
        <f t="shared" si="33"/>
        <v>-3.4527980334894341E-2</v>
      </c>
      <c r="F631">
        <f t="shared" si="34"/>
        <v>-3.4533942614503474E-2</v>
      </c>
      <c r="G631">
        <f t="shared" si="35"/>
        <v>1.192593192501819E-3</v>
      </c>
    </row>
    <row r="632" spans="1:7" x14ac:dyDescent="0.25">
      <c r="A632" s="1">
        <v>43356</v>
      </c>
      <c r="B632">
        <v>6468.04</v>
      </c>
      <c r="D632">
        <v>620</v>
      </c>
      <c r="E632">
        <f t="shared" si="33"/>
        <v>2.4795850141169984</v>
      </c>
      <c r="F632">
        <f t="shared" si="34"/>
        <v>2.4493422159294265</v>
      </c>
      <c r="G632">
        <f t="shared" si="35"/>
        <v>5.9992772907340735</v>
      </c>
    </row>
    <row r="633" spans="1:7" x14ac:dyDescent="0.25">
      <c r="A633" s="1">
        <v>43357</v>
      </c>
      <c r="B633">
        <v>6516.89</v>
      </c>
      <c r="D633">
        <v>621</v>
      </c>
      <c r="E633">
        <f t="shared" si="33"/>
        <v>0.7552519774151113</v>
      </c>
      <c r="F633">
        <f t="shared" si="34"/>
        <v>0.75241422881322739</v>
      </c>
      <c r="G633">
        <f t="shared" si="35"/>
        <v>0.56612717172060367</v>
      </c>
    </row>
    <row r="634" spans="1:7" x14ac:dyDescent="0.25">
      <c r="A634" s="1">
        <v>43358</v>
      </c>
      <c r="B634">
        <v>6509.6</v>
      </c>
      <c r="D634">
        <v>622</v>
      </c>
      <c r="E634">
        <f t="shared" si="33"/>
        <v>-0.11186317399863989</v>
      </c>
      <c r="F634">
        <f t="shared" si="34"/>
        <v>-0.11192578754581346</v>
      </c>
      <c r="G634">
        <f t="shared" si="35"/>
        <v>1.2527381917750572E-2</v>
      </c>
    </row>
    <row r="635" spans="1:7" x14ac:dyDescent="0.25">
      <c r="A635" s="1">
        <v>43359</v>
      </c>
      <c r="B635">
        <v>6502.68</v>
      </c>
      <c r="D635">
        <v>623</v>
      </c>
      <c r="E635">
        <f t="shared" si="33"/>
        <v>-0.10630453484085155</v>
      </c>
      <c r="F635">
        <f t="shared" si="34"/>
        <v>-0.10636107818713561</v>
      </c>
      <c r="G635">
        <f t="shared" si="35"/>
        <v>1.1312678953129974E-2</v>
      </c>
    </row>
    <row r="636" spans="1:7" x14ac:dyDescent="0.25">
      <c r="A636" s="1">
        <v>43360</v>
      </c>
      <c r="B636">
        <v>6254.27</v>
      </c>
      <c r="D636">
        <v>624</v>
      </c>
      <c r="E636">
        <f t="shared" si="33"/>
        <v>-3.8201172439671005</v>
      </c>
      <c r="F636">
        <f t="shared" si="34"/>
        <v>-3.8949969145006094</v>
      </c>
      <c r="G636">
        <f t="shared" si="35"/>
        <v>15.171000963969266</v>
      </c>
    </row>
    <row r="637" spans="1:7" x14ac:dyDescent="0.25">
      <c r="A637" s="1">
        <v>43361</v>
      </c>
      <c r="B637">
        <v>6334.9</v>
      </c>
      <c r="D637">
        <v>625</v>
      </c>
      <c r="E637">
        <f t="shared" si="33"/>
        <v>1.2891992190935024</v>
      </c>
      <c r="F637">
        <f t="shared" si="34"/>
        <v>1.2809597855426971</v>
      </c>
      <c r="G637">
        <f t="shared" si="35"/>
        <v>1.6408579721775924</v>
      </c>
    </row>
    <row r="638" spans="1:7" x14ac:dyDescent="0.25">
      <c r="A638" s="1">
        <v>43362</v>
      </c>
      <c r="B638">
        <v>6400.98</v>
      </c>
      <c r="D638">
        <v>626</v>
      </c>
      <c r="E638">
        <f t="shared" si="33"/>
        <v>1.0431103884828479</v>
      </c>
      <c r="F638">
        <f t="shared" si="34"/>
        <v>1.0377075314329716</v>
      </c>
      <c r="G638">
        <f t="shared" si="35"/>
        <v>1.0768369207927118</v>
      </c>
    </row>
    <row r="639" spans="1:7" x14ac:dyDescent="0.25">
      <c r="A639" s="1">
        <v>43363</v>
      </c>
      <c r="B639">
        <v>6524.53</v>
      </c>
      <c r="D639">
        <v>627</v>
      </c>
      <c r="E639">
        <f t="shared" si="33"/>
        <v>1.9301731922299428</v>
      </c>
      <c r="F639">
        <f t="shared" si="34"/>
        <v>1.9117816319894201</v>
      </c>
      <c r="G639">
        <f t="shared" si="35"/>
        <v>3.6549090084121305</v>
      </c>
    </row>
    <row r="640" spans="1:7" x14ac:dyDescent="0.25">
      <c r="A640" s="1">
        <v>43364</v>
      </c>
      <c r="B640">
        <v>6729.2</v>
      </c>
      <c r="D640">
        <v>628</v>
      </c>
      <c r="E640">
        <f t="shared" si="33"/>
        <v>3.1369309360214466</v>
      </c>
      <c r="F640">
        <f t="shared" si="34"/>
        <v>3.0887345899784209</v>
      </c>
      <c r="G640">
        <f t="shared" si="35"/>
        <v>9.5402813673291629</v>
      </c>
    </row>
    <row r="641" spans="1:7" x14ac:dyDescent="0.25">
      <c r="A641" s="1">
        <v>43365</v>
      </c>
      <c r="B641">
        <v>6695.81</v>
      </c>
      <c r="D641">
        <v>629</v>
      </c>
      <c r="E641">
        <f t="shared" si="33"/>
        <v>-0.49619568447957291</v>
      </c>
      <c r="F641">
        <f t="shared" si="34"/>
        <v>-0.49743082276190564</v>
      </c>
      <c r="G641">
        <f t="shared" si="35"/>
        <v>0.24743742343358638</v>
      </c>
    </row>
    <row r="642" spans="1:7" x14ac:dyDescent="0.25">
      <c r="A642" s="1">
        <v>43366</v>
      </c>
      <c r="B642">
        <v>6679.9</v>
      </c>
      <c r="D642">
        <v>630</v>
      </c>
      <c r="E642">
        <f t="shared" si="33"/>
        <v>-0.23761128227952649</v>
      </c>
      <c r="F642">
        <f t="shared" si="34"/>
        <v>-0.23789402586275968</v>
      </c>
      <c r="G642">
        <f t="shared" si="35"/>
        <v>5.6593567541191374E-2</v>
      </c>
    </row>
    <row r="643" spans="1:7" x14ac:dyDescent="0.25">
      <c r="A643" s="1">
        <v>43367</v>
      </c>
      <c r="B643">
        <v>6621.2</v>
      </c>
      <c r="D643">
        <v>631</v>
      </c>
      <c r="E643">
        <f t="shared" si="33"/>
        <v>-0.87875566999505716</v>
      </c>
      <c r="F643">
        <f t="shared" si="34"/>
        <v>-0.88263949727482482</v>
      </c>
      <c r="G643">
        <f t="shared" si="35"/>
        <v>0.77905248214955547</v>
      </c>
    </row>
    <row r="644" spans="1:7" x14ac:dyDescent="0.25">
      <c r="A644" s="1">
        <v>43368</v>
      </c>
      <c r="B644">
        <v>6395.11</v>
      </c>
      <c r="D644">
        <v>632</v>
      </c>
      <c r="E644">
        <f t="shared" si="33"/>
        <v>-3.4146378300006064</v>
      </c>
      <c r="F644">
        <f t="shared" si="34"/>
        <v>-3.4742986582768887</v>
      </c>
      <c r="G644">
        <f t="shared" si="35"/>
        <v>12.070751166904589</v>
      </c>
    </row>
    <row r="645" spans="1:7" x14ac:dyDescent="0.25">
      <c r="A645" s="1">
        <v>43369</v>
      </c>
      <c r="B645">
        <v>6476.34</v>
      </c>
      <c r="D645">
        <v>633</v>
      </c>
      <c r="E645">
        <f t="shared" si="33"/>
        <v>1.2701892539768742</v>
      </c>
      <c r="F645">
        <f t="shared" si="34"/>
        <v>1.2621900160289528</v>
      </c>
      <c r="G645">
        <f t="shared" si="35"/>
        <v>1.593123636563168</v>
      </c>
    </row>
    <row r="646" spans="1:7" x14ac:dyDescent="0.25">
      <c r="A646" s="1">
        <v>43370</v>
      </c>
      <c r="B646">
        <v>6715.88</v>
      </c>
      <c r="D646">
        <v>634</v>
      </c>
      <c r="E646">
        <f t="shared" si="33"/>
        <v>3.6986940154469958</v>
      </c>
      <c r="F646">
        <f t="shared" si="34"/>
        <v>3.6319335295830304</v>
      </c>
      <c r="G646">
        <f t="shared" si="35"/>
        <v>13.19094116330945</v>
      </c>
    </row>
    <row r="647" spans="1:7" x14ac:dyDescent="0.25">
      <c r="A647" s="1">
        <v>43371</v>
      </c>
      <c r="B647">
        <v>6648.31</v>
      </c>
      <c r="D647">
        <v>635</v>
      </c>
      <c r="E647">
        <f t="shared" si="33"/>
        <v>-1.0061228014794741</v>
      </c>
      <c r="F647">
        <f t="shared" si="34"/>
        <v>-1.0112184245664422</v>
      </c>
      <c r="G647">
        <f t="shared" si="35"/>
        <v>1.0225627021826373</v>
      </c>
    </row>
    <row r="648" spans="1:7" x14ac:dyDescent="0.25">
      <c r="A648" s="1">
        <v>43372</v>
      </c>
      <c r="B648">
        <v>6595.8</v>
      </c>
      <c r="D648">
        <v>636</v>
      </c>
      <c r="E648">
        <f t="shared" si="33"/>
        <v>-0.78982478253872357</v>
      </c>
      <c r="F648">
        <f t="shared" si="34"/>
        <v>-0.79296042008237189</v>
      </c>
      <c r="G648">
        <f t="shared" si="35"/>
        <v>0.62878622781721172</v>
      </c>
    </row>
    <row r="649" spans="1:7" x14ac:dyDescent="0.25">
      <c r="A649" s="1">
        <v>43373</v>
      </c>
      <c r="B649">
        <v>6582.18</v>
      </c>
      <c r="D649">
        <v>637</v>
      </c>
      <c r="E649">
        <f t="shared" si="33"/>
        <v>-0.20649504229964358</v>
      </c>
      <c r="F649">
        <f t="shared" si="34"/>
        <v>-0.20670853726709928</v>
      </c>
      <c r="G649">
        <f t="shared" si="35"/>
        <v>4.2728419379103773E-2</v>
      </c>
    </row>
    <row r="650" spans="1:7" x14ac:dyDescent="0.25">
      <c r="A650" s="1">
        <v>43374</v>
      </c>
      <c r="B650">
        <v>6593.12</v>
      </c>
      <c r="D650">
        <v>638</v>
      </c>
      <c r="E650">
        <f t="shared" si="33"/>
        <v>0.16620633285628164</v>
      </c>
      <c r="F650">
        <f t="shared" si="34"/>
        <v>0.16606836298616698</v>
      </c>
      <c r="G650">
        <f t="shared" si="35"/>
        <v>2.7578701184905314E-2</v>
      </c>
    </row>
    <row r="651" spans="1:7" x14ac:dyDescent="0.25">
      <c r="A651" s="1">
        <v>43375</v>
      </c>
      <c r="B651">
        <v>6551.55</v>
      </c>
      <c r="D651">
        <v>639</v>
      </c>
      <c r="E651">
        <f t="shared" si="33"/>
        <v>-0.63050573931613119</v>
      </c>
      <c r="F651">
        <f t="shared" si="34"/>
        <v>-0.6325018214509498</v>
      </c>
      <c r="G651">
        <f t="shared" si="35"/>
        <v>0.40005855413876917</v>
      </c>
    </row>
    <row r="652" spans="1:7" x14ac:dyDescent="0.25">
      <c r="A652" s="1">
        <v>43376</v>
      </c>
      <c r="B652">
        <v>6446.35</v>
      </c>
      <c r="D652">
        <v>640</v>
      </c>
      <c r="E652">
        <f t="shared" si="33"/>
        <v>-1.6057268890567853</v>
      </c>
      <c r="F652">
        <f t="shared" si="34"/>
        <v>-1.6187583715615148</v>
      </c>
      <c r="G652">
        <f t="shared" si="35"/>
        <v>2.6203786655004873</v>
      </c>
    </row>
    <row r="653" spans="1:7" x14ac:dyDescent="0.25">
      <c r="A653" s="1">
        <v>43377</v>
      </c>
      <c r="B653">
        <v>6580.36</v>
      </c>
      <c r="D653">
        <v>641</v>
      </c>
      <c r="E653">
        <f t="shared" si="33"/>
        <v>2.0788508225584912</v>
      </c>
      <c r="F653">
        <f t="shared" si="34"/>
        <v>2.0575375929018773</v>
      </c>
      <c r="G653">
        <f t="shared" si="35"/>
        <v>4.2334609462044517</v>
      </c>
    </row>
    <row r="654" spans="1:7" x14ac:dyDescent="0.25">
      <c r="A654" s="1">
        <v>43378</v>
      </c>
      <c r="B654">
        <v>6591.38</v>
      </c>
      <c r="D654">
        <v>642</v>
      </c>
      <c r="E654">
        <f t="shared" ref="E654:E717" si="36">100*(B654-B653)/B653</f>
        <v>0.16746804126218684</v>
      </c>
      <c r="F654">
        <f t="shared" ref="F654:F717" si="37">100*LN(B654/B653)</f>
        <v>0.16732796989935025</v>
      </c>
      <c r="G654">
        <f t="shared" ref="G654:G717" si="38">F654^2</f>
        <v>2.7998649510637866E-2</v>
      </c>
    </row>
    <row r="655" spans="1:7" x14ac:dyDescent="0.25">
      <c r="A655" s="1">
        <v>43379</v>
      </c>
      <c r="B655">
        <v>6593.99</v>
      </c>
      <c r="D655">
        <v>643</v>
      </c>
      <c r="E655">
        <f t="shared" si="36"/>
        <v>3.9597170850408751E-2</v>
      </c>
      <c r="F655">
        <f t="shared" si="37"/>
        <v>3.9589333239619204E-2</v>
      </c>
      <c r="G655">
        <f t="shared" si="38"/>
        <v>1.567315306357618E-3</v>
      </c>
    </row>
    <row r="656" spans="1:7" x14ac:dyDescent="0.25">
      <c r="A656" s="1">
        <v>43380</v>
      </c>
      <c r="B656">
        <v>6572.95</v>
      </c>
      <c r="D656">
        <v>644</v>
      </c>
      <c r="E656">
        <f t="shared" si="36"/>
        <v>-0.31907843354327142</v>
      </c>
      <c r="F656">
        <f t="shared" si="37"/>
        <v>-0.31958857423201803</v>
      </c>
      <c r="G656">
        <f t="shared" si="38"/>
        <v>0.1021368567796541</v>
      </c>
    </row>
    <row r="657" spans="1:7" x14ac:dyDescent="0.25">
      <c r="A657" s="1">
        <v>43381</v>
      </c>
      <c r="B657">
        <v>6660.6</v>
      </c>
      <c r="D657">
        <v>645</v>
      </c>
      <c r="E657">
        <f t="shared" si="36"/>
        <v>1.3334956146022798</v>
      </c>
      <c r="F657">
        <f t="shared" si="37"/>
        <v>1.3246828208629182</v>
      </c>
      <c r="G657">
        <f t="shared" si="38"/>
        <v>1.7547845758893383</v>
      </c>
    </row>
    <row r="658" spans="1:7" x14ac:dyDescent="0.25">
      <c r="A658" s="1">
        <v>43382</v>
      </c>
      <c r="B658">
        <v>6622.87</v>
      </c>
      <c r="D658">
        <v>646</v>
      </c>
      <c r="E658">
        <f t="shared" si="36"/>
        <v>-0.56646548359007398</v>
      </c>
      <c r="F658">
        <f t="shared" si="37"/>
        <v>-0.56807598414345228</v>
      </c>
      <c r="G658">
        <f t="shared" si="38"/>
        <v>0.32271032376055186</v>
      </c>
    </row>
    <row r="659" spans="1:7" x14ac:dyDescent="0.25">
      <c r="A659" s="1">
        <v>43383</v>
      </c>
      <c r="B659">
        <v>6567.21</v>
      </c>
      <c r="D659">
        <v>647</v>
      </c>
      <c r="E659">
        <f t="shared" si="36"/>
        <v>-0.84042114672339718</v>
      </c>
      <c r="F659">
        <f t="shared" si="37"/>
        <v>-0.84397259733579677</v>
      </c>
      <c r="G659">
        <f t="shared" si="38"/>
        <v>0.71228974505373099</v>
      </c>
    </row>
    <row r="660" spans="1:7" x14ac:dyDescent="0.25">
      <c r="A660" s="1">
        <v>43384</v>
      </c>
      <c r="B660">
        <v>6253.63</v>
      </c>
      <c r="D660">
        <v>648</v>
      </c>
      <c r="E660">
        <f t="shared" si="36"/>
        <v>-4.774934865795367</v>
      </c>
      <c r="F660">
        <f t="shared" si="37"/>
        <v>-4.8926989620458459</v>
      </c>
      <c r="G660">
        <f t="shared" si="38"/>
        <v>23.938503133204499</v>
      </c>
    </row>
    <row r="661" spans="1:7" x14ac:dyDescent="0.25">
      <c r="A661" s="1">
        <v>43385</v>
      </c>
      <c r="B661">
        <v>6265.96</v>
      </c>
      <c r="D661">
        <v>649</v>
      </c>
      <c r="E661">
        <f t="shared" si="36"/>
        <v>0.19716548628556418</v>
      </c>
      <c r="F661">
        <f t="shared" si="37"/>
        <v>0.19697137025199096</v>
      </c>
      <c r="G661">
        <f t="shared" si="38"/>
        <v>3.8797720698946908E-2</v>
      </c>
    </row>
    <row r="662" spans="1:7" x14ac:dyDescent="0.25">
      <c r="A662" s="1">
        <v>43386</v>
      </c>
      <c r="B662">
        <v>6259.67</v>
      </c>
      <c r="D662">
        <v>650</v>
      </c>
      <c r="E662">
        <f t="shared" si="36"/>
        <v>-0.10038366028509539</v>
      </c>
      <c r="F662">
        <f t="shared" si="37"/>
        <v>-0.10043407842523205</v>
      </c>
      <c r="G662">
        <f t="shared" si="38"/>
        <v>1.0087004109125663E-2</v>
      </c>
    </row>
    <row r="663" spans="1:7" x14ac:dyDescent="0.25">
      <c r="A663" s="1">
        <v>43387</v>
      </c>
      <c r="B663">
        <v>6295.93</v>
      </c>
      <c r="D663">
        <v>651</v>
      </c>
      <c r="E663">
        <f t="shared" si="36"/>
        <v>0.57926376310572636</v>
      </c>
      <c r="F663">
        <f t="shared" si="37"/>
        <v>0.57759248154919218</v>
      </c>
      <c r="G663">
        <f t="shared" si="38"/>
        <v>0.3336130747421539</v>
      </c>
    </row>
    <row r="664" spans="1:7" x14ac:dyDescent="0.25">
      <c r="A664" s="1">
        <v>43388</v>
      </c>
      <c r="B664">
        <v>6543.5</v>
      </c>
      <c r="D664">
        <v>652</v>
      </c>
      <c r="E664">
        <f t="shared" si="36"/>
        <v>3.9322228804958077</v>
      </c>
      <c r="F664">
        <f t="shared" si="37"/>
        <v>3.8568797630370342</v>
      </c>
      <c r="G664">
        <f t="shared" si="38"/>
        <v>14.875521506524608</v>
      </c>
    </row>
    <row r="665" spans="1:7" x14ac:dyDescent="0.25">
      <c r="A665" s="1">
        <v>43389</v>
      </c>
      <c r="B665">
        <v>6576.06</v>
      </c>
      <c r="D665">
        <v>653</v>
      </c>
      <c r="E665">
        <f t="shared" si="36"/>
        <v>0.49759303125239396</v>
      </c>
      <c r="F665">
        <f t="shared" si="37"/>
        <v>0.49635912864475279</v>
      </c>
      <c r="G665">
        <f t="shared" si="38"/>
        <v>0.24637238458897825</v>
      </c>
    </row>
    <row r="666" spans="1:7" x14ac:dyDescent="0.25">
      <c r="A666" s="1">
        <v>43390</v>
      </c>
      <c r="B666">
        <v>6567.25</v>
      </c>
      <c r="D666">
        <v>654</v>
      </c>
      <c r="E666">
        <f t="shared" si="36"/>
        <v>-0.13397079710343884</v>
      </c>
      <c r="F666">
        <f t="shared" si="37"/>
        <v>-0.13406061820748896</v>
      </c>
      <c r="G666">
        <f t="shared" si="38"/>
        <v>1.797224935417412E-2</v>
      </c>
    </row>
    <row r="667" spans="1:7" x14ac:dyDescent="0.25">
      <c r="A667" s="1">
        <v>43391</v>
      </c>
      <c r="B667">
        <v>6462.77</v>
      </c>
      <c r="D667">
        <v>655</v>
      </c>
      <c r="E667">
        <f t="shared" si="36"/>
        <v>-1.5909246640526791</v>
      </c>
      <c r="F667">
        <f t="shared" si="37"/>
        <v>-1.6037157158863724</v>
      </c>
      <c r="G667">
        <f t="shared" si="38"/>
        <v>2.5719040973809397</v>
      </c>
    </row>
    <row r="668" spans="1:7" x14ac:dyDescent="0.25">
      <c r="A668" s="1">
        <v>43392</v>
      </c>
      <c r="B668">
        <v>6466</v>
      </c>
      <c r="D668">
        <v>656</v>
      </c>
      <c r="E668">
        <f t="shared" si="36"/>
        <v>4.9978569560723392E-2</v>
      </c>
      <c r="F668">
        <f t="shared" si="37"/>
        <v>4.9966084433402357E-2</v>
      </c>
      <c r="G668">
        <f t="shared" si="38"/>
        <v>2.4966095936058935E-3</v>
      </c>
    </row>
    <row r="669" spans="1:7" x14ac:dyDescent="0.25">
      <c r="A669" s="1">
        <v>43393</v>
      </c>
      <c r="B669">
        <v>6434.05</v>
      </c>
      <c r="D669">
        <v>657</v>
      </c>
      <c r="E669">
        <f t="shared" si="36"/>
        <v>-0.49412310547478838</v>
      </c>
      <c r="F669">
        <f t="shared" si="37"/>
        <v>-0.49534793011843331</v>
      </c>
      <c r="G669">
        <f t="shared" si="38"/>
        <v>0.24536957187261629</v>
      </c>
    </row>
    <row r="670" spans="1:7" x14ac:dyDescent="0.25">
      <c r="A670" s="1">
        <v>43394</v>
      </c>
      <c r="B670">
        <v>6534.59</v>
      </c>
      <c r="D670">
        <v>658</v>
      </c>
      <c r="E670">
        <f t="shared" si="36"/>
        <v>1.5626238527832386</v>
      </c>
      <c r="F670">
        <f t="shared" si="37"/>
        <v>1.5505406008779647</v>
      </c>
      <c r="G670">
        <f t="shared" si="38"/>
        <v>2.4041761549710001</v>
      </c>
    </row>
    <row r="671" spans="1:7" x14ac:dyDescent="0.25">
      <c r="A671" s="1">
        <v>43395</v>
      </c>
      <c r="B671">
        <v>6483.39</v>
      </c>
      <c r="D671">
        <v>659</v>
      </c>
      <c r="E671">
        <f t="shared" si="36"/>
        <v>-0.78352276118317776</v>
      </c>
      <c r="F671">
        <f t="shared" si="37"/>
        <v>-0.78660842927905905</v>
      </c>
      <c r="G671">
        <f t="shared" si="38"/>
        <v>0.61875282101286844</v>
      </c>
    </row>
    <row r="672" spans="1:7" x14ac:dyDescent="0.25">
      <c r="A672" s="1">
        <v>43396</v>
      </c>
      <c r="B672">
        <v>6473.4</v>
      </c>
      <c r="D672">
        <v>660</v>
      </c>
      <c r="E672">
        <f t="shared" si="36"/>
        <v>-0.15408605683139054</v>
      </c>
      <c r="F672">
        <f t="shared" si="37"/>
        <v>-0.15420489148338257</v>
      </c>
      <c r="G672">
        <f t="shared" si="38"/>
        <v>2.3779148557401795E-2</v>
      </c>
    </row>
    <row r="673" spans="1:7" x14ac:dyDescent="0.25">
      <c r="A673" s="1">
        <v>43397</v>
      </c>
      <c r="B673">
        <v>6491.72</v>
      </c>
      <c r="D673">
        <v>661</v>
      </c>
      <c r="E673">
        <f t="shared" si="36"/>
        <v>0.28300429449749159</v>
      </c>
      <c r="F673">
        <f t="shared" si="37"/>
        <v>0.28260459128457277</v>
      </c>
      <c r="G673">
        <f t="shared" si="38"/>
        <v>7.9865355015120418E-2</v>
      </c>
    </row>
    <row r="674" spans="1:7" x14ac:dyDescent="0.25">
      <c r="A674" s="1">
        <v>43398</v>
      </c>
      <c r="B674">
        <v>6470.53</v>
      </c>
      <c r="D674">
        <v>662</v>
      </c>
      <c r="E674">
        <f t="shared" si="36"/>
        <v>-0.32641580351587113</v>
      </c>
      <c r="F674">
        <f t="shared" si="37"/>
        <v>-0.32694970203580237</v>
      </c>
      <c r="G674">
        <f t="shared" si="38"/>
        <v>0.10689610766129995</v>
      </c>
    </row>
    <row r="675" spans="1:7" x14ac:dyDescent="0.25">
      <c r="A675" s="1">
        <v>43399</v>
      </c>
      <c r="B675">
        <v>6457.67</v>
      </c>
      <c r="D675">
        <v>663</v>
      </c>
      <c r="E675">
        <f t="shared" si="36"/>
        <v>-0.19874724327063892</v>
      </c>
      <c r="F675">
        <f t="shared" si="37"/>
        <v>-0.19894500768182963</v>
      </c>
      <c r="G675">
        <f t="shared" si="38"/>
        <v>3.9579116081523251E-2</v>
      </c>
    </row>
    <row r="676" spans="1:7" x14ac:dyDescent="0.25">
      <c r="A676" s="1">
        <v>43400</v>
      </c>
      <c r="B676">
        <v>6478.03</v>
      </c>
      <c r="D676">
        <v>664</v>
      </c>
      <c r="E676">
        <f t="shared" si="36"/>
        <v>0.31528399562070641</v>
      </c>
      <c r="F676">
        <f t="shared" si="37"/>
        <v>0.31478801785014843</v>
      </c>
      <c r="G676">
        <f t="shared" si="38"/>
        <v>9.9091496182025368E-2</v>
      </c>
    </row>
    <row r="677" spans="1:7" x14ac:dyDescent="0.25">
      <c r="A677" s="1">
        <v>43401</v>
      </c>
      <c r="B677">
        <v>6460.29</v>
      </c>
      <c r="D677">
        <v>665</v>
      </c>
      <c r="E677">
        <f t="shared" si="36"/>
        <v>-0.27384868547999597</v>
      </c>
      <c r="F677">
        <f t="shared" si="37"/>
        <v>-0.27422433696051968</v>
      </c>
      <c r="G677">
        <f t="shared" si="38"/>
        <v>7.5198986981436636E-2</v>
      </c>
    </row>
    <row r="678" spans="1:7" x14ac:dyDescent="0.25">
      <c r="A678" s="1">
        <v>43402</v>
      </c>
      <c r="B678">
        <v>6311.74</v>
      </c>
      <c r="D678">
        <v>666</v>
      </c>
      <c r="E678">
        <f t="shared" si="36"/>
        <v>-2.2994323784226434</v>
      </c>
      <c r="F678">
        <f t="shared" si="37"/>
        <v>-2.3262817114088485</v>
      </c>
      <c r="G678">
        <f t="shared" si="38"/>
        <v>5.4115866008352809</v>
      </c>
    </row>
    <row r="679" spans="1:7" x14ac:dyDescent="0.25">
      <c r="A679" s="1">
        <v>43403</v>
      </c>
      <c r="B679">
        <v>6309.74</v>
      </c>
      <c r="D679">
        <v>667</v>
      </c>
      <c r="E679">
        <f t="shared" si="36"/>
        <v>-3.1686983304128495E-2</v>
      </c>
      <c r="F679">
        <f t="shared" si="37"/>
        <v>-3.1692004689457397E-2</v>
      </c>
      <c r="G679">
        <f t="shared" si="38"/>
        <v>1.0043831612365896E-3</v>
      </c>
    </row>
    <row r="680" spans="1:7" x14ac:dyDescent="0.25">
      <c r="A680" s="1">
        <v>43404</v>
      </c>
      <c r="B680">
        <v>6350.67</v>
      </c>
      <c r="D680">
        <v>668</v>
      </c>
      <c r="E680">
        <f t="shared" si="36"/>
        <v>0.64867966033466185</v>
      </c>
      <c r="F680">
        <f t="shared" si="37"/>
        <v>0.64658478828496346</v>
      </c>
      <c r="G680">
        <f t="shared" si="38"/>
        <v>0.41807188844151105</v>
      </c>
    </row>
    <row r="681" spans="1:7" x14ac:dyDescent="0.25">
      <c r="A681" s="1">
        <v>43405</v>
      </c>
      <c r="B681">
        <v>6379.51</v>
      </c>
      <c r="D681">
        <v>669</v>
      </c>
      <c r="E681">
        <f t="shared" si="36"/>
        <v>0.45412531276227774</v>
      </c>
      <c r="F681">
        <f t="shared" si="37"/>
        <v>0.45309727497536295</v>
      </c>
      <c r="G681">
        <f t="shared" si="38"/>
        <v>0.20529714059009965</v>
      </c>
    </row>
    <row r="682" spans="1:7" x14ac:dyDescent="0.25">
      <c r="A682" s="1">
        <v>43406</v>
      </c>
      <c r="B682">
        <v>6392.82</v>
      </c>
      <c r="D682">
        <v>670</v>
      </c>
      <c r="E682">
        <f t="shared" si="36"/>
        <v>0.2086367134779864</v>
      </c>
      <c r="F682">
        <f t="shared" si="37"/>
        <v>0.20841936934088107</v>
      </c>
      <c r="G682">
        <f t="shared" si="38"/>
        <v>4.3438633516450595E-2</v>
      </c>
    </row>
    <row r="683" spans="1:7" x14ac:dyDescent="0.25">
      <c r="A683" s="1">
        <v>43407</v>
      </c>
      <c r="B683">
        <v>6374.94</v>
      </c>
      <c r="D683">
        <v>671</v>
      </c>
      <c r="E683">
        <f t="shared" si="36"/>
        <v>-0.2796887758454033</v>
      </c>
      <c r="F683">
        <f t="shared" si="37"/>
        <v>-0.2800806357313661</v>
      </c>
      <c r="G683">
        <f t="shared" si="38"/>
        <v>7.8445162511686192E-2</v>
      </c>
    </row>
    <row r="684" spans="1:7" x14ac:dyDescent="0.25">
      <c r="A684" s="1">
        <v>43408</v>
      </c>
      <c r="B684">
        <v>6447.79</v>
      </c>
      <c r="D684">
        <v>672</v>
      </c>
      <c r="E684">
        <f t="shared" si="36"/>
        <v>1.1427558533884299</v>
      </c>
      <c r="F684">
        <f t="shared" si="37"/>
        <v>1.1362757200264246</v>
      </c>
      <c r="G684">
        <f t="shared" si="38"/>
        <v>1.2911225119215697</v>
      </c>
    </row>
    <row r="685" spans="1:7" x14ac:dyDescent="0.25">
      <c r="A685" s="1">
        <v>43409</v>
      </c>
      <c r="B685">
        <v>6432.91</v>
      </c>
      <c r="D685">
        <v>673</v>
      </c>
      <c r="E685">
        <f t="shared" si="36"/>
        <v>-0.23077674676129509</v>
      </c>
      <c r="F685">
        <f t="shared" si="37"/>
        <v>-0.23104344669548729</v>
      </c>
      <c r="G685">
        <f t="shared" si="38"/>
        <v>5.3381074260930479E-2</v>
      </c>
    </row>
    <row r="686" spans="1:7" x14ac:dyDescent="0.25">
      <c r="A686" s="1">
        <v>43410</v>
      </c>
      <c r="B686">
        <v>6468.23</v>
      </c>
      <c r="D686">
        <v>674</v>
      </c>
      <c r="E686">
        <f t="shared" si="36"/>
        <v>0.54905167334844895</v>
      </c>
      <c r="F686">
        <f t="shared" si="37"/>
        <v>0.54754987922444232</v>
      </c>
      <c r="G686">
        <f t="shared" si="38"/>
        <v>0.29981087023870134</v>
      </c>
    </row>
    <row r="687" spans="1:7" x14ac:dyDescent="0.25">
      <c r="A687" s="1">
        <v>43411</v>
      </c>
      <c r="B687">
        <v>6529</v>
      </c>
      <c r="D687">
        <v>675</v>
      </c>
      <c r="E687">
        <f t="shared" si="36"/>
        <v>0.93951513783524154</v>
      </c>
      <c r="F687">
        <f t="shared" si="37"/>
        <v>0.93512914434495631</v>
      </c>
      <c r="G687">
        <f t="shared" si="38"/>
        <v>0.87446651660333008</v>
      </c>
    </row>
    <row r="688" spans="1:7" x14ac:dyDescent="0.25">
      <c r="A688" s="1">
        <v>43412</v>
      </c>
      <c r="B688">
        <v>6447.98</v>
      </c>
      <c r="D688">
        <v>676</v>
      </c>
      <c r="E688">
        <f t="shared" si="36"/>
        <v>-1.2409251033849049</v>
      </c>
      <c r="F688">
        <f t="shared" si="37"/>
        <v>-1.2486888741952424</v>
      </c>
      <c r="G688">
        <f t="shared" si="38"/>
        <v>1.559223904538982</v>
      </c>
    </row>
    <row r="689" spans="1:7" x14ac:dyDescent="0.25">
      <c r="A689" s="1">
        <v>43413</v>
      </c>
      <c r="B689">
        <v>6377.54</v>
      </c>
      <c r="D689">
        <v>677</v>
      </c>
      <c r="E689">
        <f t="shared" si="36"/>
        <v>-1.09243515023309</v>
      </c>
      <c r="F689">
        <f t="shared" si="37"/>
        <v>-1.0984460398207472</v>
      </c>
      <c r="G689">
        <f t="shared" si="38"/>
        <v>1.2065837023978825</v>
      </c>
    </row>
    <row r="690" spans="1:7" x14ac:dyDescent="0.25">
      <c r="A690" s="1">
        <v>43414</v>
      </c>
      <c r="B690">
        <v>6410.99</v>
      </c>
      <c r="D690">
        <v>678</v>
      </c>
      <c r="E690">
        <f t="shared" si="36"/>
        <v>0.52449690633065127</v>
      </c>
      <c r="F690">
        <f t="shared" si="37"/>
        <v>0.52312621205061405</v>
      </c>
      <c r="G690">
        <f t="shared" si="38"/>
        <v>0.27366103373442402</v>
      </c>
    </row>
    <row r="691" spans="1:7" x14ac:dyDescent="0.25">
      <c r="A691" s="1">
        <v>43415</v>
      </c>
      <c r="B691">
        <v>6366.41</v>
      </c>
      <c r="D691">
        <v>679</v>
      </c>
      <c r="E691">
        <f t="shared" si="36"/>
        <v>-0.69536842203778093</v>
      </c>
      <c r="F691">
        <f t="shared" si="37"/>
        <v>-0.69779737491305016</v>
      </c>
      <c r="G691">
        <f t="shared" si="38"/>
        <v>0.48692117643554389</v>
      </c>
    </row>
    <row r="692" spans="1:7" x14ac:dyDescent="0.25">
      <c r="A692" s="1">
        <v>43416</v>
      </c>
      <c r="B692">
        <v>6373.48</v>
      </c>
      <c r="D692">
        <v>680</v>
      </c>
      <c r="E692">
        <f t="shared" si="36"/>
        <v>0.11105159736805686</v>
      </c>
      <c r="F692">
        <f t="shared" si="37"/>
        <v>0.11098998069498554</v>
      </c>
      <c r="G692">
        <f t="shared" si="38"/>
        <v>1.2318775814673263E-2</v>
      </c>
    </row>
    <row r="693" spans="1:7" x14ac:dyDescent="0.25">
      <c r="A693" s="1">
        <v>43417</v>
      </c>
      <c r="B693">
        <v>6356.86</v>
      </c>
      <c r="D693">
        <v>681</v>
      </c>
      <c r="E693">
        <f t="shared" si="36"/>
        <v>-0.26076805763883926</v>
      </c>
      <c r="F693">
        <f t="shared" si="37"/>
        <v>-0.2611086497707672</v>
      </c>
      <c r="G693">
        <f t="shared" si="38"/>
        <v>6.8177726985113166E-2</v>
      </c>
    </row>
    <row r="694" spans="1:7" x14ac:dyDescent="0.25">
      <c r="A694" s="1">
        <v>43418</v>
      </c>
      <c r="B694">
        <v>5643.1</v>
      </c>
      <c r="D694">
        <v>682</v>
      </c>
      <c r="E694">
        <f t="shared" si="36"/>
        <v>-11.228184984410531</v>
      </c>
      <c r="F694">
        <f t="shared" si="37"/>
        <v>-11.910098484461484</v>
      </c>
      <c r="G694">
        <f t="shared" si="38"/>
        <v>141.85044590957173</v>
      </c>
    </row>
    <row r="695" spans="1:7" x14ac:dyDescent="0.25">
      <c r="A695" s="1">
        <v>43419</v>
      </c>
      <c r="B695">
        <v>5561.46</v>
      </c>
      <c r="D695">
        <v>683</v>
      </c>
      <c r="E695">
        <f t="shared" si="36"/>
        <v>-1.446722546118274</v>
      </c>
      <c r="F695">
        <f t="shared" si="37"/>
        <v>-1.4572896180491701</v>
      </c>
      <c r="G695">
        <f t="shared" si="38"/>
        <v>2.1236930308738962</v>
      </c>
    </row>
    <row r="696" spans="1:7" x14ac:dyDescent="0.25">
      <c r="A696" s="1">
        <v>43420</v>
      </c>
      <c r="B696">
        <v>5510.9</v>
      </c>
      <c r="D696">
        <v>684</v>
      </c>
      <c r="E696">
        <f t="shared" si="36"/>
        <v>-0.90911379385989288</v>
      </c>
      <c r="F696">
        <f t="shared" si="37"/>
        <v>-0.91327145105091434</v>
      </c>
      <c r="G696">
        <f t="shared" si="38"/>
        <v>0.83406474330464264</v>
      </c>
    </row>
    <row r="697" spans="1:7" x14ac:dyDescent="0.25">
      <c r="A697" s="1">
        <v>43421</v>
      </c>
      <c r="B697">
        <v>5562.52</v>
      </c>
      <c r="D697">
        <v>685</v>
      </c>
      <c r="E697">
        <f t="shared" si="36"/>
        <v>0.93668910704242148</v>
      </c>
      <c r="F697">
        <f t="shared" si="37"/>
        <v>0.93232937821743544</v>
      </c>
      <c r="G697">
        <f t="shared" si="38"/>
        <v>0.86923806948730975</v>
      </c>
    </row>
    <row r="698" spans="1:7" x14ac:dyDescent="0.25">
      <c r="A698" s="1">
        <v>43422</v>
      </c>
      <c r="B698">
        <v>5606.2</v>
      </c>
      <c r="D698">
        <v>686</v>
      </c>
      <c r="E698">
        <f t="shared" si="36"/>
        <v>0.78525560357534674</v>
      </c>
      <c r="F698">
        <f t="shared" si="37"/>
        <v>0.78218851760708896</v>
      </c>
      <c r="G698">
        <f t="shared" si="38"/>
        <v>0.61181887707637528</v>
      </c>
    </row>
    <row r="699" spans="1:7" x14ac:dyDescent="0.25">
      <c r="A699" s="1">
        <v>43423</v>
      </c>
      <c r="B699">
        <v>4868.8999999999996</v>
      </c>
      <c r="D699">
        <v>687</v>
      </c>
      <c r="E699">
        <f t="shared" si="36"/>
        <v>-13.151510827298351</v>
      </c>
      <c r="F699">
        <f t="shared" si="37"/>
        <v>-14.100508927610175</v>
      </c>
      <c r="G699">
        <f t="shared" si="38"/>
        <v>198.82435201761425</v>
      </c>
    </row>
    <row r="700" spans="1:7" x14ac:dyDescent="0.25">
      <c r="A700" s="1">
        <v>43424</v>
      </c>
      <c r="B700">
        <v>4329.8</v>
      </c>
      <c r="D700">
        <v>688</v>
      </c>
      <c r="E700">
        <f t="shared" si="36"/>
        <v>-11.07231612889974</v>
      </c>
      <c r="F700">
        <f t="shared" si="37"/>
        <v>-11.734668732028902</v>
      </c>
      <c r="G700">
        <f t="shared" si="38"/>
        <v>137.70245025045682</v>
      </c>
    </row>
    <row r="701" spans="1:7" x14ac:dyDescent="0.25">
      <c r="A701" s="1">
        <v>43425</v>
      </c>
      <c r="B701">
        <v>4525.68</v>
      </c>
      <c r="D701">
        <v>689</v>
      </c>
      <c r="E701">
        <f t="shared" si="36"/>
        <v>4.523996489445242</v>
      </c>
      <c r="F701">
        <f t="shared" si="37"/>
        <v>4.4246490533446847</v>
      </c>
      <c r="G701">
        <f t="shared" si="38"/>
        <v>19.577519245264014</v>
      </c>
    </row>
    <row r="702" spans="1:7" x14ac:dyDescent="0.25">
      <c r="A702" s="1">
        <v>43426</v>
      </c>
      <c r="B702">
        <v>4469.33</v>
      </c>
      <c r="D702">
        <v>690</v>
      </c>
      <c r="E702">
        <f t="shared" si="36"/>
        <v>-1.2451167559350276</v>
      </c>
      <c r="F702">
        <f t="shared" si="37"/>
        <v>-1.2529332856689537</v>
      </c>
      <c r="G702">
        <f t="shared" si="38"/>
        <v>1.5698418183371998</v>
      </c>
    </row>
    <row r="703" spans="1:7" x14ac:dyDescent="0.25">
      <c r="A703" s="1">
        <v>43427</v>
      </c>
      <c r="B703">
        <v>4380.58</v>
      </c>
      <c r="D703">
        <v>691</v>
      </c>
      <c r="E703">
        <f t="shared" si="36"/>
        <v>-1.9857562542931491</v>
      </c>
      <c r="F703">
        <f t="shared" si="37"/>
        <v>-2.0057373535037777</v>
      </c>
      <c r="G703">
        <f t="shared" si="38"/>
        <v>4.0229823312403381</v>
      </c>
    </row>
    <row r="704" spans="1:7" x14ac:dyDescent="0.25">
      <c r="A704" s="1">
        <v>43428</v>
      </c>
      <c r="B704">
        <v>3798.41</v>
      </c>
      <c r="D704">
        <v>692</v>
      </c>
      <c r="E704">
        <f t="shared" si="36"/>
        <v>-13.289792675855711</v>
      </c>
      <c r="F704">
        <f t="shared" si="37"/>
        <v>-14.259857759571887</v>
      </c>
      <c r="G704">
        <f t="shared" si="38"/>
        <v>203.34354332322255</v>
      </c>
    </row>
    <row r="705" spans="1:7" x14ac:dyDescent="0.25">
      <c r="A705" s="1">
        <v>43429</v>
      </c>
      <c r="B705">
        <v>4001.87</v>
      </c>
      <c r="D705">
        <v>693</v>
      </c>
      <c r="E705">
        <f t="shared" si="36"/>
        <v>5.3564517785073242</v>
      </c>
      <c r="F705">
        <f t="shared" si="37"/>
        <v>5.2179193758618334</v>
      </c>
      <c r="G705">
        <f t="shared" si="38"/>
        <v>27.226682612994345</v>
      </c>
    </row>
    <row r="706" spans="1:7" x14ac:dyDescent="0.25">
      <c r="A706" s="1">
        <v>43430</v>
      </c>
      <c r="B706">
        <v>3703.05</v>
      </c>
      <c r="D706">
        <v>694</v>
      </c>
      <c r="E706">
        <f t="shared" si="36"/>
        <v>-7.4670091732115162</v>
      </c>
      <c r="F706">
        <f t="shared" si="37"/>
        <v>-7.7604947470007666</v>
      </c>
      <c r="G706">
        <f t="shared" si="38"/>
        <v>60.225278718226491</v>
      </c>
    </row>
    <row r="707" spans="1:7" x14ac:dyDescent="0.25">
      <c r="A707" s="1">
        <v>43431</v>
      </c>
      <c r="B707">
        <v>3847.37</v>
      </c>
      <c r="D707">
        <v>695</v>
      </c>
      <c r="E707">
        <f t="shared" si="36"/>
        <v>3.8973278783705245</v>
      </c>
      <c r="F707">
        <f t="shared" si="37"/>
        <v>3.8232993580120547</v>
      </c>
      <c r="G707">
        <f t="shared" si="38"/>
        <v>14.617617980975389</v>
      </c>
    </row>
    <row r="708" spans="1:7" x14ac:dyDescent="0.25">
      <c r="A708" s="1">
        <v>43432</v>
      </c>
      <c r="B708">
        <v>4231.59</v>
      </c>
      <c r="D708">
        <v>696</v>
      </c>
      <c r="E708">
        <f t="shared" si="36"/>
        <v>9.9865622490168686</v>
      </c>
      <c r="F708">
        <f t="shared" si="37"/>
        <v>9.5188010969442658</v>
      </c>
      <c r="G708">
        <f t="shared" si="38"/>
        <v>90.607574323187364</v>
      </c>
    </row>
    <row r="709" spans="1:7" x14ac:dyDescent="0.25">
      <c r="A709" s="1">
        <v>43433</v>
      </c>
      <c r="B709">
        <v>4262.34</v>
      </c>
      <c r="D709">
        <v>697</v>
      </c>
      <c r="E709">
        <f t="shared" si="36"/>
        <v>0.72667720644013245</v>
      </c>
      <c r="F709">
        <f t="shared" si="37"/>
        <v>0.7240496292858094</v>
      </c>
      <c r="G709">
        <f t="shared" si="38"/>
        <v>0.52424786566891801</v>
      </c>
    </row>
    <row r="710" spans="1:7" x14ac:dyDescent="0.25">
      <c r="A710" s="1">
        <v>43434</v>
      </c>
      <c r="B710">
        <v>3984.71</v>
      </c>
      <c r="D710">
        <v>698</v>
      </c>
      <c r="E710">
        <f t="shared" si="36"/>
        <v>-6.5135582801935108</v>
      </c>
      <c r="F710">
        <f t="shared" si="37"/>
        <v>-6.7353768552492115</v>
      </c>
      <c r="G710">
        <f t="shared" si="38"/>
        <v>45.365301382226761</v>
      </c>
    </row>
    <row r="711" spans="1:7" x14ac:dyDescent="0.25">
      <c r="A711" s="1">
        <v>43435</v>
      </c>
      <c r="B711">
        <v>4232.9399999999996</v>
      </c>
      <c r="D711">
        <v>699</v>
      </c>
      <c r="E711">
        <f t="shared" si="36"/>
        <v>6.2295625026664316</v>
      </c>
      <c r="F711">
        <f t="shared" si="37"/>
        <v>6.0432250398159457</v>
      </c>
      <c r="G711">
        <f t="shared" si="38"/>
        <v>36.520568881858438</v>
      </c>
    </row>
    <row r="712" spans="1:7" x14ac:dyDescent="0.25">
      <c r="A712" s="1">
        <v>43436</v>
      </c>
      <c r="B712">
        <v>4165.1400000000003</v>
      </c>
      <c r="D712">
        <v>700</v>
      </c>
      <c r="E712">
        <f t="shared" si="36"/>
        <v>-1.6017236247147202</v>
      </c>
      <c r="F712">
        <f t="shared" si="37"/>
        <v>-1.6146898594627999</v>
      </c>
      <c r="G712">
        <f t="shared" si="38"/>
        <v>2.6072233422519964</v>
      </c>
    </row>
    <row r="713" spans="1:7" x14ac:dyDescent="0.25">
      <c r="A713" s="1">
        <v>43437</v>
      </c>
      <c r="B713">
        <v>3881.88</v>
      </c>
      <c r="D713">
        <v>701</v>
      </c>
      <c r="E713">
        <f t="shared" si="36"/>
        <v>-6.8007317881271749</v>
      </c>
      <c r="F713">
        <f t="shared" si="37"/>
        <v>-7.0430316131311139</v>
      </c>
      <c r="G713">
        <f t="shared" si="38"/>
        <v>49.604294303564259</v>
      </c>
    </row>
    <row r="714" spans="1:7" x14ac:dyDescent="0.25">
      <c r="A714" s="1">
        <v>43438</v>
      </c>
      <c r="B714">
        <v>3942.46</v>
      </c>
      <c r="D714">
        <v>702</v>
      </c>
      <c r="E714">
        <f t="shared" si="36"/>
        <v>1.560584046905106</v>
      </c>
      <c r="F714">
        <f t="shared" si="37"/>
        <v>1.5485321589088974</v>
      </c>
      <c r="G714">
        <f t="shared" si="38"/>
        <v>2.3979518471750505</v>
      </c>
    </row>
    <row r="715" spans="1:7" x14ac:dyDescent="0.25">
      <c r="A715" s="1">
        <v>43439</v>
      </c>
      <c r="B715">
        <v>3752.88</v>
      </c>
      <c r="D715">
        <v>703</v>
      </c>
      <c r="E715">
        <f t="shared" si="36"/>
        <v>-4.8086727576183383</v>
      </c>
      <c r="F715">
        <f t="shared" si="37"/>
        <v>-4.9281348735815387</v>
      </c>
      <c r="G715">
        <f t="shared" si="38"/>
        <v>24.286513332210529</v>
      </c>
    </row>
    <row r="716" spans="1:7" x14ac:dyDescent="0.25">
      <c r="A716" s="1">
        <v>43440</v>
      </c>
      <c r="B716">
        <v>3628.66</v>
      </c>
      <c r="D716">
        <v>704</v>
      </c>
      <c r="E716">
        <f t="shared" si="36"/>
        <v>-3.3099912600456252</v>
      </c>
      <c r="F716">
        <f t="shared" si="37"/>
        <v>-3.3660111101136856</v>
      </c>
      <c r="G716">
        <f t="shared" si="38"/>
        <v>11.330030793408765</v>
      </c>
    </row>
    <row r="717" spans="1:7" x14ac:dyDescent="0.25">
      <c r="A717" s="1">
        <v>43441</v>
      </c>
      <c r="B717">
        <v>3426.29</v>
      </c>
      <c r="D717">
        <v>705</v>
      </c>
      <c r="E717">
        <f t="shared" si="36"/>
        <v>-5.5769898530035853</v>
      </c>
      <c r="F717">
        <f t="shared" si="37"/>
        <v>-5.7385390982055196</v>
      </c>
      <c r="G717">
        <f t="shared" si="38"/>
        <v>32.93083098163342</v>
      </c>
    </row>
    <row r="718" spans="1:7" x14ac:dyDescent="0.25">
      <c r="A718" s="1">
        <v>43442</v>
      </c>
      <c r="B718">
        <v>3546.29</v>
      </c>
      <c r="D718">
        <v>706</v>
      </c>
      <c r="E718">
        <f t="shared" ref="E718:E781" si="39">100*(B718-B717)/B717</f>
        <v>3.5023305090929258</v>
      </c>
      <c r="F718">
        <f t="shared" ref="F718:F781" si="40">100*LN(B718/B717)</f>
        <v>3.4423943459895514</v>
      </c>
      <c r="G718">
        <f t="shared" ref="G718:G781" si="41">F718^2</f>
        <v>11.850078833300831</v>
      </c>
    </row>
    <row r="719" spans="1:7" x14ac:dyDescent="0.25">
      <c r="A719" s="1">
        <v>43443</v>
      </c>
      <c r="B719">
        <v>3589.11</v>
      </c>
      <c r="D719">
        <v>707</v>
      </c>
      <c r="E719">
        <f t="shared" si="39"/>
        <v>1.2074590628516044</v>
      </c>
      <c r="F719">
        <f t="shared" si="40"/>
        <v>1.2002274303768741</v>
      </c>
      <c r="G719">
        <f t="shared" si="41"/>
        <v>1.4405458846290742</v>
      </c>
    </row>
    <row r="720" spans="1:7" x14ac:dyDescent="0.25">
      <c r="A720" s="1">
        <v>43444</v>
      </c>
      <c r="B720">
        <v>3478.85</v>
      </c>
      <c r="D720">
        <v>708</v>
      </c>
      <c r="E720">
        <f t="shared" si="39"/>
        <v>-3.0720707919233519</v>
      </c>
      <c r="F720">
        <f t="shared" si="40"/>
        <v>-3.1202481499293842</v>
      </c>
      <c r="G720">
        <f t="shared" si="41"/>
        <v>9.7359485171377447</v>
      </c>
    </row>
    <row r="721" spans="1:7" x14ac:dyDescent="0.25">
      <c r="A721" s="1">
        <v>43445</v>
      </c>
      <c r="B721">
        <v>3414.69</v>
      </c>
      <c r="D721">
        <v>709</v>
      </c>
      <c r="E721">
        <f t="shared" si="39"/>
        <v>-1.8442876237837176</v>
      </c>
      <c r="F721">
        <f t="shared" si="40"/>
        <v>-1.8615066488328957</v>
      </c>
      <c r="G721">
        <f t="shared" si="41"/>
        <v>3.4652070036490779</v>
      </c>
    </row>
    <row r="722" spans="1:7" x14ac:dyDescent="0.25">
      <c r="A722" s="1">
        <v>43446</v>
      </c>
      <c r="B722">
        <v>3465.88</v>
      </c>
      <c r="D722">
        <v>710</v>
      </c>
      <c r="E722">
        <f t="shared" si="39"/>
        <v>1.4991111931097714</v>
      </c>
      <c r="F722">
        <f t="shared" si="40"/>
        <v>1.487985573728003</v>
      </c>
      <c r="G722">
        <f t="shared" si="41"/>
        <v>2.2141010676226545</v>
      </c>
    </row>
    <row r="723" spans="1:7" x14ac:dyDescent="0.25">
      <c r="A723" s="1">
        <v>43447</v>
      </c>
      <c r="B723">
        <v>3307.65</v>
      </c>
      <c r="D723">
        <v>711</v>
      </c>
      <c r="E723">
        <f t="shared" si="39"/>
        <v>-4.5653629092755663</v>
      </c>
      <c r="F723">
        <f t="shared" si="40"/>
        <v>-4.6728601198807524</v>
      </c>
      <c r="G723">
        <f t="shared" si="41"/>
        <v>21.835621699971959</v>
      </c>
    </row>
    <row r="724" spans="1:7" x14ac:dyDescent="0.25">
      <c r="A724" s="1">
        <v>43448</v>
      </c>
      <c r="B724">
        <v>3258.08</v>
      </c>
      <c r="D724">
        <v>712</v>
      </c>
      <c r="E724">
        <f t="shared" si="39"/>
        <v>-1.4986470757184152</v>
      </c>
      <c r="F724">
        <f t="shared" si="40"/>
        <v>-1.5099902632481919</v>
      </c>
      <c r="G724">
        <f t="shared" si="41"/>
        <v>2.2800705951043438</v>
      </c>
    </row>
    <row r="725" spans="1:7" x14ac:dyDescent="0.25">
      <c r="A725" s="1">
        <v>43449</v>
      </c>
      <c r="B725">
        <v>3244.81</v>
      </c>
      <c r="D725">
        <v>713</v>
      </c>
      <c r="E725">
        <f t="shared" si="39"/>
        <v>-0.40729509404311687</v>
      </c>
      <c r="F725">
        <f t="shared" si="40"/>
        <v>-0.40812679961009479</v>
      </c>
      <c r="G725">
        <f t="shared" si="41"/>
        <v>0.16656748455997847</v>
      </c>
    </row>
    <row r="726" spans="1:7" x14ac:dyDescent="0.25">
      <c r="A726" s="1">
        <v>43450</v>
      </c>
      <c r="B726">
        <v>3257.64</v>
      </c>
      <c r="D726">
        <v>714</v>
      </c>
      <c r="E726">
        <f t="shared" si="39"/>
        <v>0.39540065520014817</v>
      </c>
      <c r="F726">
        <f t="shared" si="40"/>
        <v>0.39462100130479449</v>
      </c>
      <c r="G726">
        <f t="shared" si="41"/>
        <v>0.15572573467079862</v>
      </c>
    </row>
    <row r="727" spans="1:7" x14ac:dyDescent="0.25">
      <c r="A727" s="1">
        <v>43451</v>
      </c>
      <c r="B727">
        <v>3526.68</v>
      </c>
      <c r="D727">
        <v>715</v>
      </c>
      <c r="E727">
        <f t="shared" si="39"/>
        <v>8.2587394555567819</v>
      </c>
      <c r="F727">
        <f t="shared" si="40"/>
        <v>7.9353911636218317</v>
      </c>
      <c r="G727">
        <f t="shared" si="41"/>
        <v>62.970432919687447</v>
      </c>
    </row>
    <row r="728" spans="1:7" x14ac:dyDescent="0.25">
      <c r="A728" s="1">
        <v>43452</v>
      </c>
      <c r="B728">
        <v>3607.14</v>
      </c>
      <c r="D728">
        <v>716</v>
      </c>
      <c r="E728">
        <f t="shared" si="39"/>
        <v>2.2814658545714392</v>
      </c>
      <c r="F728">
        <f t="shared" si="40"/>
        <v>2.2558296113300607</v>
      </c>
      <c r="G728">
        <f t="shared" si="41"/>
        <v>5.0887672353535329</v>
      </c>
    </row>
    <row r="729" spans="1:7" x14ac:dyDescent="0.25">
      <c r="A729" s="1">
        <v>43453</v>
      </c>
      <c r="B729">
        <v>3769.17</v>
      </c>
      <c r="D729">
        <v>717</v>
      </c>
      <c r="E729">
        <f t="shared" si="39"/>
        <v>4.4919243500390946</v>
      </c>
      <c r="F729">
        <f t="shared" si="40"/>
        <v>4.3939603483608289</v>
      </c>
      <c r="G729">
        <f t="shared" si="41"/>
        <v>19.306887542967218</v>
      </c>
    </row>
    <row r="730" spans="1:7" x14ac:dyDescent="0.25">
      <c r="A730" s="1">
        <v>43454</v>
      </c>
      <c r="B730">
        <v>4125.3100000000004</v>
      </c>
      <c r="D730">
        <v>718</v>
      </c>
      <c r="E730">
        <f t="shared" si="39"/>
        <v>9.4487645821228625</v>
      </c>
      <c r="F730">
        <f t="shared" si="40"/>
        <v>9.0286350407920111</v>
      </c>
      <c r="G730">
        <f t="shared" si="41"/>
        <v>81.516250699817363</v>
      </c>
    </row>
    <row r="731" spans="1:7" x14ac:dyDescent="0.25">
      <c r="A731" s="1">
        <v>43455</v>
      </c>
      <c r="B731">
        <v>3883.73</v>
      </c>
      <c r="D731">
        <v>719</v>
      </c>
      <c r="E731">
        <f t="shared" si="39"/>
        <v>-5.8560447578485091</v>
      </c>
      <c r="F731">
        <f t="shared" si="40"/>
        <v>-6.0345136428255159</v>
      </c>
      <c r="G731">
        <f t="shared" si="41"/>
        <v>36.41535490544728</v>
      </c>
    </row>
    <row r="732" spans="1:7" x14ac:dyDescent="0.25">
      <c r="A732" s="1">
        <v>43456</v>
      </c>
      <c r="B732">
        <v>3924.96</v>
      </c>
      <c r="D732">
        <v>720</v>
      </c>
      <c r="E732">
        <f t="shared" si="39"/>
        <v>1.061608299238104</v>
      </c>
      <c r="F732">
        <f t="shared" si="40"/>
        <v>1.0560128049832758</v>
      </c>
      <c r="G732">
        <f t="shared" si="41"/>
        <v>1.115163044288646</v>
      </c>
    </row>
    <row r="733" spans="1:7" x14ac:dyDescent="0.25">
      <c r="A733" s="1">
        <v>43457</v>
      </c>
      <c r="B733">
        <v>4013.32</v>
      </c>
      <c r="D733">
        <v>721</v>
      </c>
      <c r="E733">
        <f t="shared" si="39"/>
        <v>2.2512331335860778</v>
      </c>
      <c r="F733">
        <f t="shared" si="40"/>
        <v>2.2262668848270675</v>
      </c>
      <c r="G733">
        <f t="shared" si="41"/>
        <v>4.9562642424776149</v>
      </c>
    </row>
    <row r="734" spans="1:7" x14ac:dyDescent="0.25">
      <c r="A734" s="1">
        <v>43458</v>
      </c>
      <c r="B734">
        <v>4107.12</v>
      </c>
      <c r="D734">
        <v>722</v>
      </c>
      <c r="E734">
        <f t="shared" si="39"/>
        <v>2.3372170671663293</v>
      </c>
      <c r="F734">
        <f t="shared" si="40"/>
        <v>2.3103224007258434</v>
      </c>
      <c r="G734">
        <f t="shared" si="41"/>
        <v>5.3375895952956247</v>
      </c>
    </row>
    <row r="735" spans="1:7" x14ac:dyDescent="0.25">
      <c r="A735" s="1">
        <v>43459</v>
      </c>
      <c r="B735">
        <v>3820.89</v>
      </c>
      <c r="D735">
        <v>723</v>
      </c>
      <c r="E735">
        <f t="shared" si="39"/>
        <v>-6.9691170455209495</v>
      </c>
      <c r="F735">
        <f t="shared" si="40"/>
        <v>-7.2238673180116963</v>
      </c>
      <c r="G735">
        <f t="shared" si="41"/>
        <v>52.184259028237499</v>
      </c>
    </row>
    <row r="736" spans="1:7" x14ac:dyDescent="0.25">
      <c r="A736" s="1">
        <v>43460</v>
      </c>
      <c r="B736">
        <v>3850.77</v>
      </c>
      <c r="D736">
        <v>724</v>
      </c>
      <c r="E736">
        <f t="shared" si="39"/>
        <v>0.78201675525859449</v>
      </c>
      <c r="F736">
        <f t="shared" si="40"/>
        <v>0.77897485273072209</v>
      </c>
      <c r="G736">
        <f t="shared" si="41"/>
        <v>0.60680182118685022</v>
      </c>
    </row>
    <row r="737" spans="1:7" x14ac:dyDescent="0.25">
      <c r="A737" s="1">
        <v>43461</v>
      </c>
      <c r="B737">
        <v>3647.5</v>
      </c>
      <c r="D737">
        <v>725</v>
      </c>
      <c r="E737">
        <f t="shared" si="39"/>
        <v>-5.2786845228356922</v>
      </c>
      <c r="F737">
        <f t="shared" si="40"/>
        <v>-5.423112688755551</v>
      </c>
      <c r="G737">
        <f t="shared" si="41"/>
        <v>29.410151234941463</v>
      </c>
    </row>
    <row r="738" spans="1:7" x14ac:dyDescent="0.25">
      <c r="A738" s="1">
        <v>43462</v>
      </c>
      <c r="B738">
        <v>3929.69</v>
      </c>
      <c r="D738">
        <v>726</v>
      </c>
      <c r="E738">
        <f t="shared" si="39"/>
        <v>7.7365318711446216</v>
      </c>
      <c r="F738">
        <f t="shared" si="40"/>
        <v>7.4518540948018659</v>
      </c>
      <c r="G738">
        <f t="shared" si="41"/>
        <v>55.530129450215334</v>
      </c>
    </row>
    <row r="739" spans="1:7" x14ac:dyDescent="0.25">
      <c r="A739" s="1">
        <v>43463</v>
      </c>
      <c r="B739">
        <v>3958.46</v>
      </c>
      <c r="D739">
        <v>727</v>
      </c>
      <c r="E739">
        <f t="shared" si="39"/>
        <v>0.73211881853275906</v>
      </c>
      <c r="F739">
        <f t="shared" si="40"/>
        <v>0.72945183777839562</v>
      </c>
      <c r="G739">
        <f t="shared" si="41"/>
        <v>0.53209998363827882</v>
      </c>
    </row>
    <row r="740" spans="1:7" x14ac:dyDescent="0.25">
      <c r="A740" s="1">
        <v>43464</v>
      </c>
      <c r="B740">
        <v>3885.54</v>
      </c>
      <c r="D740">
        <v>728</v>
      </c>
      <c r="E740">
        <f t="shared" si="39"/>
        <v>-1.8421305255073961</v>
      </c>
      <c r="F740">
        <f t="shared" si="40"/>
        <v>-1.8593090441067599</v>
      </c>
      <c r="G740">
        <f t="shared" si="41"/>
        <v>3.4570301214971932</v>
      </c>
    </row>
    <row r="741" spans="1:7" x14ac:dyDescent="0.25">
      <c r="A741" s="1">
        <v>43465</v>
      </c>
      <c r="B741">
        <v>3743.77</v>
      </c>
      <c r="D741">
        <v>729</v>
      </c>
      <c r="E741">
        <f t="shared" si="39"/>
        <v>-3.6486563000252215</v>
      </c>
      <c r="F741">
        <f t="shared" si="40"/>
        <v>-3.7168845195124112</v>
      </c>
      <c r="G741">
        <f t="shared" si="41"/>
        <v>13.815230531391007</v>
      </c>
    </row>
    <row r="742" spans="1:7" x14ac:dyDescent="0.25">
      <c r="A742" s="1">
        <v>43466</v>
      </c>
      <c r="B742">
        <v>3781.26</v>
      </c>
      <c r="D742">
        <v>730</v>
      </c>
      <c r="E742">
        <f t="shared" si="39"/>
        <v>1.0013969875286206</v>
      </c>
      <c r="F742">
        <f t="shared" si="40"/>
        <v>0.99641623172021832</v>
      </c>
      <c r="G742">
        <f t="shared" si="41"/>
        <v>0.99284530683551975</v>
      </c>
    </row>
    <row r="743" spans="1:7" x14ac:dyDescent="0.25">
      <c r="A743" s="1">
        <v>43467</v>
      </c>
      <c r="B743">
        <v>3960.95</v>
      </c>
      <c r="D743">
        <v>731</v>
      </c>
      <c r="E743">
        <f t="shared" si="39"/>
        <v>4.7521196638157539</v>
      </c>
      <c r="F743">
        <f t="shared" si="40"/>
        <v>4.6426608063509969</v>
      </c>
      <c r="G743">
        <f t="shared" si="41"/>
        <v>21.554299362827688</v>
      </c>
    </row>
    <row r="744" spans="1:7" x14ac:dyDescent="0.25">
      <c r="A744" s="1">
        <v>43468</v>
      </c>
      <c r="B744">
        <v>3844.51</v>
      </c>
      <c r="D744">
        <v>732</v>
      </c>
      <c r="E744">
        <f t="shared" si="39"/>
        <v>-2.9396988096289931</v>
      </c>
      <c r="F744">
        <f t="shared" si="40"/>
        <v>-2.9837738879930202</v>
      </c>
      <c r="G744">
        <f t="shared" si="41"/>
        <v>8.9029066146689839</v>
      </c>
    </row>
    <row r="745" spans="1:7" x14ac:dyDescent="0.25">
      <c r="A745" s="1">
        <v>43469</v>
      </c>
      <c r="B745">
        <v>3870.7</v>
      </c>
      <c r="D745">
        <v>733</v>
      </c>
      <c r="E745">
        <f t="shared" si="39"/>
        <v>0.68123115819700297</v>
      </c>
      <c r="F745">
        <f t="shared" si="40"/>
        <v>0.67892126329123148</v>
      </c>
      <c r="G745">
        <f t="shared" si="41"/>
        <v>0.46093408174896167</v>
      </c>
    </row>
    <row r="746" spans="1:7" x14ac:dyDescent="0.25">
      <c r="A746" s="1">
        <v>43470</v>
      </c>
      <c r="B746">
        <v>3867.56</v>
      </c>
      <c r="D746">
        <v>734</v>
      </c>
      <c r="E746">
        <f t="shared" si="39"/>
        <v>-8.112227762419906E-2</v>
      </c>
      <c r="F746">
        <f t="shared" si="40"/>
        <v>-8.1155199549717602E-2</v>
      </c>
      <c r="G746">
        <f t="shared" si="41"/>
        <v>6.5861664139544845E-3</v>
      </c>
    </row>
    <row r="747" spans="1:7" x14ac:dyDescent="0.25">
      <c r="A747" s="1">
        <v>43471</v>
      </c>
      <c r="B747">
        <v>4089.15</v>
      </c>
      <c r="D747">
        <v>735</v>
      </c>
      <c r="E747">
        <f t="shared" si="39"/>
        <v>5.7294521610524507</v>
      </c>
      <c r="F747">
        <f t="shared" si="40"/>
        <v>5.5713307252826665</v>
      </c>
      <c r="G747">
        <f t="shared" si="41"/>
        <v>31.039726050478684</v>
      </c>
    </row>
    <row r="748" spans="1:7" x14ac:dyDescent="0.25">
      <c r="A748" s="1">
        <v>43472</v>
      </c>
      <c r="B748">
        <v>4041.56</v>
      </c>
      <c r="D748">
        <v>736</v>
      </c>
      <c r="E748">
        <f t="shared" si="39"/>
        <v>-1.163811550077648</v>
      </c>
      <c r="F748">
        <f t="shared" si="40"/>
        <v>-1.1706368440846968</v>
      </c>
      <c r="G748">
        <f t="shared" si="41"/>
        <v>1.3703906207285788</v>
      </c>
    </row>
    <row r="749" spans="1:7" x14ac:dyDescent="0.25">
      <c r="A749" s="1">
        <v>43473</v>
      </c>
      <c r="B749">
        <v>4049.27</v>
      </c>
      <c r="D749">
        <v>737</v>
      </c>
      <c r="E749">
        <f t="shared" si="39"/>
        <v>0.19076792129771764</v>
      </c>
      <c r="F749">
        <f t="shared" si="40"/>
        <v>0.19058619038487784</v>
      </c>
      <c r="G749">
        <f t="shared" si="41"/>
        <v>3.6323095965420903E-2</v>
      </c>
    </row>
    <row r="750" spans="1:7" x14ac:dyDescent="0.25">
      <c r="A750" s="1">
        <v>43474</v>
      </c>
      <c r="B750">
        <v>4049.55</v>
      </c>
      <c r="D750">
        <v>738</v>
      </c>
      <c r="E750">
        <f t="shared" si="39"/>
        <v>6.9148266230752726E-3</v>
      </c>
      <c r="F750">
        <f t="shared" si="40"/>
        <v>6.9145875599566356E-3</v>
      </c>
      <c r="G750">
        <f t="shared" si="41"/>
        <v>4.7811521124307057E-5</v>
      </c>
    </row>
    <row r="751" spans="1:7" x14ac:dyDescent="0.25">
      <c r="A751" s="1">
        <v>43475</v>
      </c>
      <c r="B751">
        <v>3666.46</v>
      </c>
      <c r="D751">
        <v>739</v>
      </c>
      <c r="E751">
        <f t="shared" si="39"/>
        <v>-9.4600634638416654</v>
      </c>
      <c r="F751">
        <f t="shared" si="40"/>
        <v>-9.937914492863209</v>
      </c>
      <c r="G751">
        <f t="shared" si="41"/>
        <v>98.762144467460615</v>
      </c>
    </row>
    <row r="752" spans="1:7" x14ac:dyDescent="0.25">
      <c r="A752" s="1">
        <v>43476</v>
      </c>
      <c r="B752">
        <v>3652.69</v>
      </c>
      <c r="D752">
        <v>740</v>
      </c>
      <c r="E752">
        <f t="shared" si="39"/>
        <v>-0.37556662284601444</v>
      </c>
      <c r="F752">
        <f t="shared" si="40"/>
        <v>-0.37627364506845928</v>
      </c>
      <c r="G752">
        <f t="shared" si="41"/>
        <v>0.14158185597310488</v>
      </c>
    </row>
    <row r="753" spans="1:7" x14ac:dyDescent="0.25">
      <c r="A753" s="1">
        <v>43477</v>
      </c>
      <c r="B753">
        <v>3667.87</v>
      </c>
      <c r="D753">
        <v>741</v>
      </c>
      <c r="E753">
        <f t="shared" si="39"/>
        <v>0.41558413114717746</v>
      </c>
      <c r="F753">
        <f t="shared" si="40"/>
        <v>0.41472296538457171</v>
      </c>
      <c r="G753">
        <f t="shared" si="41"/>
        <v>0.17199513801737265</v>
      </c>
    </row>
    <row r="754" spans="1:7" x14ac:dyDescent="0.25">
      <c r="A754" s="1">
        <v>43478</v>
      </c>
      <c r="B754">
        <v>3540.66</v>
      </c>
      <c r="D754">
        <v>742</v>
      </c>
      <c r="E754">
        <f t="shared" si="39"/>
        <v>-3.4682254278368654</v>
      </c>
      <c r="F754">
        <f t="shared" si="40"/>
        <v>-3.529796166282309</v>
      </c>
      <c r="G754">
        <f t="shared" si="41"/>
        <v>12.459460975501285</v>
      </c>
    </row>
    <row r="755" spans="1:7" x14ac:dyDescent="0.25">
      <c r="A755" s="1">
        <v>43479</v>
      </c>
      <c r="B755">
        <v>3700.97</v>
      </c>
      <c r="D755">
        <v>743</v>
      </c>
      <c r="E755">
        <f t="shared" si="39"/>
        <v>4.5276869284257728</v>
      </c>
      <c r="F755">
        <f t="shared" si="40"/>
        <v>4.4281797008100279</v>
      </c>
      <c r="G755">
        <f t="shared" si="41"/>
        <v>19.608775462665989</v>
      </c>
    </row>
    <row r="756" spans="1:7" x14ac:dyDescent="0.25">
      <c r="A756" s="1">
        <v>43480</v>
      </c>
      <c r="B756">
        <v>3613.31</v>
      </c>
      <c r="D756">
        <v>744</v>
      </c>
      <c r="E756">
        <f t="shared" si="39"/>
        <v>-2.3685682402181012</v>
      </c>
      <c r="F756">
        <f t="shared" si="40"/>
        <v>-2.3970697695881507</v>
      </c>
      <c r="G756">
        <f t="shared" si="41"/>
        <v>5.7459434802733895</v>
      </c>
    </row>
    <row r="757" spans="1:7" x14ac:dyDescent="0.25">
      <c r="A757" s="1">
        <v>43481</v>
      </c>
      <c r="B757">
        <v>3618.01</v>
      </c>
      <c r="D757">
        <v>745</v>
      </c>
      <c r="E757">
        <f t="shared" si="39"/>
        <v>0.13007464070340694</v>
      </c>
      <c r="F757">
        <f t="shared" si="40"/>
        <v>0.12999011693068943</v>
      </c>
      <c r="G757">
        <f t="shared" si="41"/>
        <v>1.6897430499654312E-2</v>
      </c>
    </row>
    <row r="758" spans="1:7" x14ac:dyDescent="0.25">
      <c r="A758" s="1">
        <v>43482</v>
      </c>
      <c r="B758">
        <v>3672.57</v>
      </c>
      <c r="D758">
        <v>746</v>
      </c>
      <c r="E758">
        <f t="shared" si="39"/>
        <v>1.508011310084824</v>
      </c>
      <c r="F758">
        <f t="shared" si="40"/>
        <v>1.4967538542405399</v>
      </c>
      <c r="G758">
        <f t="shared" si="41"/>
        <v>2.2402721001839114</v>
      </c>
    </row>
    <row r="759" spans="1:7" x14ac:dyDescent="0.25">
      <c r="A759" s="1">
        <v>43483</v>
      </c>
      <c r="B759">
        <v>3648.2</v>
      </c>
      <c r="D759">
        <v>747</v>
      </c>
      <c r="E759">
        <f t="shared" si="39"/>
        <v>-0.66356801912558083</v>
      </c>
      <c r="F759">
        <f t="shared" si="40"/>
        <v>-0.66577941989999168</v>
      </c>
      <c r="G759">
        <f t="shared" si="41"/>
        <v>0.44326223596236941</v>
      </c>
    </row>
    <row r="760" spans="1:7" x14ac:dyDescent="0.25">
      <c r="A760" s="1">
        <v>43484</v>
      </c>
      <c r="B760">
        <v>3735.88</v>
      </c>
      <c r="D760">
        <v>748</v>
      </c>
      <c r="E760">
        <f t="shared" si="39"/>
        <v>2.4033770078394907</v>
      </c>
      <c r="F760">
        <f t="shared" si="40"/>
        <v>2.374950466571665</v>
      </c>
      <c r="G760">
        <f t="shared" si="41"/>
        <v>5.6403897186689695</v>
      </c>
    </row>
    <row r="761" spans="1:7" x14ac:dyDescent="0.25">
      <c r="A761" s="1">
        <v>43485</v>
      </c>
      <c r="B761">
        <v>3578.57</v>
      </c>
      <c r="D761">
        <v>749</v>
      </c>
      <c r="E761">
        <f t="shared" si="39"/>
        <v>-4.2107883550863505</v>
      </c>
      <c r="F761">
        <f t="shared" si="40"/>
        <v>-4.302012066250974</v>
      </c>
      <c r="G761">
        <f t="shared" si="41"/>
        <v>18.507307818168975</v>
      </c>
    </row>
    <row r="762" spans="1:7" x14ac:dyDescent="0.25">
      <c r="A762" s="1">
        <v>43486</v>
      </c>
      <c r="B762">
        <v>3568.87</v>
      </c>
      <c r="D762">
        <v>750</v>
      </c>
      <c r="E762">
        <f t="shared" si="39"/>
        <v>-0.27105799243832795</v>
      </c>
      <c r="F762">
        <f t="shared" si="40"/>
        <v>-0.27142601981016129</v>
      </c>
      <c r="G762">
        <f t="shared" si="41"/>
        <v>7.3672084229986071E-2</v>
      </c>
    </row>
    <row r="763" spans="1:7" x14ac:dyDescent="0.25">
      <c r="A763" s="1">
        <v>43487</v>
      </c>
      <c r="B763">
        <v>3605.45</v>
      </c>
      <c r="D763">
        <v>751</v>
      </c>
      <c r="E763">
        <f t="shared" si="39"/>
        <v>1.0249742915824878</v>
      </c>
      <c r="F763">
        <f t="shared" si="40"/>
        <v>1.0197570500615369</v>
      </c>
      <c r="G763">
        <f t="shared" si="41"/>
        <v>1.0399044411502079</v>
      </c>
    </row>
    <row r="764" spans="1:7" x14ac:dyDescent="0.25">
      <c r="A764" s="1">
        <v>43488</v>
      </c>
      <c r="B764">
        <v>3571.16</v>
      </c>
      <c r="D764">
        <v>752</v>
      </c>
      <c r="E764">
        <f t="shared" si="39"/>
        <v>-0.9510602005297526</v>
      </c>
      <c r="F764">
        <f t="shared" si="40"/>
        <v>-0.95561165911722346</v>
      </c>
      <c r="G764">
        <f t="shared" si="41"/>
        <v>0.91319364304077244</v>
      </c>
    </row>
    <row r="765" spans="1:7" x14ac:dyDescent="0.25">
      <c r="A765" s="1">
        <v>43489</v>
      </c>
      <c r="B765">
        <v>3591.9</v>
      </c>
      <c r="D765">
        <v>753</v>
      </c>
      <c r="E765">
        <f t="shared" si="39"/>
        <v>0.58076367342824842</v>
      </c>
      <c r="F765">
        <f t="shared" si="40"/>
        <v>0.57908374235449633</v>
      </c>
      <c r="G765">
        <f t="shared" si="41"/>
        <v>0.33533798065928871</v>
      </c>
    </row>
    <row r="766" spans="1:7" x14ac:dyDescent="0.25">
      <c r="A766" s="1">
        <v>43490</v>
      </c>
      <c r="B766">
        <v>3585.46</v>
      </c>
      <c r="D766">
        <v>754</v>
      </c>
      <c r="E766">
        <f t="shared" si="39"/>
        <v>-0.17929229655614171</v>
      </c>
      <c r="F766">
        <f t="shared" si="40"/>
        <v>-0.17945321756891802</v>
      </c>
      <c r="G766">
        <f t="shared" si="41"/>
        <v>3.2203457295837429E-2</v>
      </c>
    </row>
    <row r="767" spans="1:7" x14ac:dyDescent="0.25">
      <c r="A767" s="1">
        <v>43491</v>
      </c>
      <c r="B767">
        <v>3606.2</v>
      </c>
      <c r="D767">
        <v>755</v>
      </c>
      <c r="E767">
        <f t="shared" si="39"/>
        <v>0.5784473958710955</v>
      </c>
      <c r="F767">
        <f t="shared" si="40"/>
        <v>0.57678081270494452</v>
      </c>
      <c r="G767">
        <f t="shared" si="41"/>
        <v>0.3326761059045763</v>
      </c>
    </row>
    <row r="768" spans="1:7" x14ac:dyDescent="0.25">
      <c r="A768" s="1">
        <v>43492</v>
      </c>
      <c r="B768">
        <v>3572.1</v>
      </c>
      <c r="D768">
        <v>756</v>
      </c>
      <c r="E768">
        <f t="shared" si="39"/>
        <v>-0.94559369973933538</v>
      </c>
      <c r="F768">
        <f t="shared" si="40"/>
        <v>-0.95009282170288289</v>
      </c>
      <c r="G768">
        <f t="shared" si="41"/>
        <v>0.90267636985134603</v>
      </c>
    </row>
    <row r="769" spans="1:7" x14ac:dyDescent="0.25">
      <c r="A769" s="1">
        <v>43493</v>
      </c>
      <c r="B769">
        <v>3453.18</v>
      </c>
      <c r="D769">
        <v>757</v>
      </c>
      <c r="E769">
        <f t="shared" si="39"/>
        <v>-3.3291341227849185</v>
      </c>
      <c r="F769">
        <f t="shared" si="40"/>
        <v>-3.3858112510054004</v>
      </c>
      <c r="G769">
        <f t="shared" si="41"/>
        <v>11.463717827434754</v>
      </c>
    </row>
    <row r="770" spans="1:7" x14ac:dyDescent="0.25">
      <c r="A770" s="1">
        <v>43494</v>
      </c>
      <c r="B770">
        <v>3419.75</v>
      </c>
      <c r="D770">
        <v>758</v>
      </c>
      <c r="E770">
        <f t="shared" si="39"/>
        <v>-0.96809317788241089</v>
      </c>
      <c r="F770">
        <f t="shared" si="40"/>
        <v>-0.97280966456313323</v>
      </c>
      <c r="G770">
        <f t="shared" si="41"/>
        <v>0.94635864346743581</v>
      </c>
    </row>
    <row r="771" spans="1:7" x14ac:dyDescent="0.25">
      <c r="A771" s="1">
        <v>43495</v>
      </c>
      <c r="B771">
        <v>3471.01</v>
      </c>
      <c r="D771">
        <v>759</v>
      </c>
      <c r="E771">
        <f t="shared" si="39"/>
        <v>1.498939980992769</v>
      </c>
      <c r="F771">
        <f t="shared" si="40"/>
        <v>1.4878168902199549</v>
      </c>
      <c r="G771">
        <f t="shared" si="41"/>
        <v>2.2135990988237775</v>
      </c>
    </row>
    <row r="772" spans="1:7" x14ac:dyDescent="0.25">
      <c r="A772" s="1">
        <v>43496</v>
      </c>
      <c r="B772">
        <v>3447.07</v>
      </c>
      <c r="D772">
        <v>760</v>
      </c>
      <c r="E772">
        <f t="shared" si="39"/>
        <v>-0.68971279253012963</v>
      </c>
      <c r="F772">
        <f t="shared" si="40"/>
        <v>-0.69210230473024181</v>
      </c>
      <c r="G772">
        <f t="shared" si="41"/>
        <v>0.4790056002129125</v>
      </c>
    </row>
    <row r="773" spans="1:7" x14ac:dyDescent="0.25">
      <c r="A773" s="1">
        <v>43497</v>
      </c>
      <c r="B773">
        <v>3467.76</v>
      </c>
      <c r="D773">
        <v>761</v>
      </c>
      <c r="E773">
        <f t="shared" si="39"/>
        <v>0.60021989689794675</v>
      </c>
      <c r="F773">
        <f t="shared" si="40"/>
        <v>0.59842575290149269</v>
      </c>
      <c r="G773">
        <f t="shared" si="41"/>
        <v>0.35811338173571838</v>
      </c>
    </row>
    <row r="774" spans="1:7" x14ac:dyDescent="0.25">
      <c r="A774" s="1">
        <v>43498</v>
      </c>
      <c r="B774">
        <v>3468.46</v>
      </c>
      <c r="D774">
        <v>762</v>
      </c>
      <c r="E774">
        <f t="shared" si="39"/>
        <v>2.0185941356951405E-2</v>
      </c>
      <c r="F774">
        <f t="shared" si="40"/>
        <v>2.0183904269943691E-2</v>
      </c>
      <c r="G774">
        <f t="shared" si="41"/>
        <v>4.0738999157825117E-4</v>
      </c>
    </row>
    <row r="775" spans="1:7" x14ac:dyDescent="0.25">
      <c r="A775" s="1">
        <v>43499</v>
      </c>
      <c r="B775">
        <v>3436.99</v>
      </c>
      <c r="D775">
        <v>763</v>
      </c>
      <c r="E775">
        <f t="shared" si="39"/>
        <v>-0.90731909838949432</v>
      </c>
      <c r="F775">
        <f t="shared" si="40"/>
        <v>-0.91146030646749254</v>
      </c>
      <c r="G775">
        <f t="shared" si="41"/>
        <v>0.83075989026581543</v>
      </c>
    </row>
    <row r="776" spans="1:7" x14ac:dyDescent="0.25">
      <c r="A776" s="1">
        <v>43500</v>
      </c>
      <c r="B776">
        <v>3432.99</v>
      </c>
      <c r="D776">
        <v>764</v>
      </c>
      <c r="E776">
        <f t="shared" si="39"/>
        <v>-0.11638090305761728</v>
      </c>
      <c r="F776">
        <f t="shared" si="40"/>
        <v>-0.11644867822060581</v>
      </c>
      <c r="G776">
        <f t="shared" si="41"/>
        <v>1.3560294659326195E-2</v>
      </c>
    </row>
    <row r="777" spans="1:7" x14ac:dyDescent="0.25">
      <c r="A777" s="1">
        <v>43501</v>
      </c>
      <c r="B777">
        <v>3440.29</v>
      </c>
      <c r="D777">
        <v>765</v>
      </c>
      <c r="E777">
        <f t="shared" si="39"/>
        <v>0.21264262348565485</v>
      </c>
      <c r="F777">
        <f t="shared" si="40"/>
        <v>0.21241685905000868</v>
      </c>
      <c r="G777">
        <f t="shared" si="41"/>
        <v>4.5120922008671252E-2</v>
      </c>
    </row>
    <row r="778" spans="1:7" x14ac:dyDescent="0.25">
      <c r="A778" s="1">
        <v>43502</v>
      </c>
      <c r="B778">
        <v>3394.7</v>
      </c>
      <c r="D778">
        <v>766</v>
      </c>
      <c r="E778">
        <f t="shared" si="39"/>
        <v>-1.3251789820044282</v>
      </c>
      <c r="F778">
        <f t="shared" si="40"/>
        <v>-1.3340378294430122</v>
      </c>
      <c r="G778">
        <f t="shared" si="41"/>
        <v>1.7796569303850234</v>
      </c>
    </row>
    <row r="779" spans="1:7" x14ac:dyDescent="0.25">
      <c r="A779" s="1">
        <v>43503</v>
      </c>
      <c r="B779">
        <v>3378.24</v>
      </c>
      <c r="D779">
        <v>767</v>
      </c>
      <c r="E779">
        <f t="shared" si="39"/>
        <v>-0.4848734792470627</v>
      </c>
      <c r="F779">
        <f t="shared" si="40"/>
        <v>-0.48605280440239551</v>
      </c>
      <c r="G779">
        <f t="shared" si="41"/>
        <v>0.23624732866743334</v>
      </c>
    </row>
    <row r="780" spans="1:7" x14ac:dyDescent="0.25">
      <c r="A780" s="1">
        <v>43504</v>
      </c>
      <c r="B780">
        <v>3629.13</v>
      </c>
      <c r="D780">
        <v>768</v>
      </c>
      <c r="E780">
        <f t="shared" si="39"/>
        <v>7.426648195510098</v>
      </c>
      <c r="F780">
        <f t="shared" si="40"/>
        <v>7.1638086310773232</v>
      </c>
      <c r="G780">
        <f t="shared" si="41"/>
        <v>51.320154102697948</v>
      </c>
    </row>
    <row r="781" spans="1:7" x14ac:dyDescent="0.25">
      <c r="A781" s="1">
        <v>43505</v>
      </c>
      <c r="B781">
        <v>3647.02</v>
      </c>
      <c r="D781">
        <v>769</v>
      </c>
      <c r="E781">
        <f t="shared" si="39"/>
        <v>0.49295561195107013</v>
      </c>
      <c r="F781">
        <f t="shared" si="40"/>
        <v>0.49174456409587103</v>
      </c>
      <c r="G781">
        <f t="shared" si="41"/>
        <v>0.24181271631783821</v>
      </c>
    </row>
    <row r="782" spans="1:7" x14ac:dyDescent="0.25">
      <c r="A782" s="1">
        <v>43506</v>
      </c>
      <c r="B782">
        <v>3656.96</v>
      </c>
      <c r="D782">
        <v>770</v>
      </c>
      <c r="E782">
        <f t="shared" ref="E782:E845" si="42">100*(B782-B781)/B781</f>
        <v>0.27255128844920112</v>
      </c>
      <c r="F782">
        <f t="shared" ref="F782:F845" si="43">100*LN(B782/B781)</f>
        <v>0.27218054092368771</v>
      </c>
      <c r="G782">
        <f t="shared" ref="G782:G845" si="44">F782^2</f>
        <v>7.4082246857511233E-2</v>
      </c>
    </row>
    <row r="783" spans="1:7" x14ac:dyDescent="0.25">
      <c r="A783" s="1">
        <v>43507</v>
      </c>
      <c r="B783">
        <v>3618.21</v>
      </c>
      <c r="D783">
        <v>771</v>
      </c>
      <c r="E783">
        <f t="shared" si="42"/>
        <v>-1.0596232936646832</v>
      </c>
      <c r="F783">
        <f t="shared" si="43"/>
        <v>-1.0652772773750363</v>
      </c>
      <c r="G783">
        <f t="shared" si="44"/>
        <v>1.1348156776915701</v>
      </c>
    </row>
    <row r="784" spans="1:7" x14ac:dyDescent="0.25">
      <c r="A784" s="1">
        <v>43508</v>
      </c>
      <c r="B784">
        <v>3610.97</v>
      </c>
      <c r="D784">
        <v>772</v>
      </c>
      <c r="E784">
        <f t="shared" si="42"/>
        <v>-0.20009894395295563</v>
      </c>
      <c r="F784">
        <f t="shared" si="43"/>
        <v>-0.2002994093538818</v>
      </c>
      <c r="G784">
        <f t="shared" si="44"/>
        <v>4.0119853387513914E-2</v>
      </c>
    </row>
    <row r="785" spans="1:7" x14ac:dyDescent="0.25">
      <c r="A785" s="1">
        <v>43509</v>
      </c>
      <c r="B785">
        <v>3601.79</v>
      </c>
      <c r="D785">
        <v>773</v>
      </c>
      <c r="E785">
        <f t="shared" si="42"/>
        <v>-0.25422531895861322</v>
      </c>
      <c r="F785">
        <f t="shared" si="43"/>
        <v>-0.25454902025943843</v>
      </c>
      <c r="G785">
        <f t="shared" si="44"/>
        <v>6.4795203715039995E-2</v>
      </c>
    </row>
    <row r="786" spans="1:7" x14ac:dyDescent="0.25">
      <c r="A786" s="1">
        <v>43510</v>
      </c>
      <c r="B786">
        <v>3590.87</v>
      </c>
      <c r="D786">
        <v>774</v>
      </c>
      <c r="E786">
        <f t="shared" si="42"/>
        <v>-0.30318258421507288</v>
      </c>
      <c r="F786">
        <f t="shared" si="43"/>
        <v>-0.30364311367757568</v>
      </c>
      <c r="G786">
        <f t="shared" si="44"/>
        <v>9.2199140483813155E-2</v>
      </c>
    </row>
    <row r="787" spans="1:7" x14ac:dyDescent="0.25">
      <c r="A787" s="1">
        <v>43511</v>
      </c>
      <c r="B787">
        <v>3591.89</v>
      </c>
      <c r="D787">
        <v>775</v>
      </c>
      <c r="E787">
        <f t="shared" si="42"/>
        <v>2.8405372514181293E-2</v>
      </c>
      <c r="F787">
        <f t="shared" si="43"/>
        <v>2.8401338952059985E-2</v>
      </c>
      <c r="G787">
        <f t="shared" si="44"/>
        <v>8.0663605426979971E-4</v>
      </c>
    </row>
    <row r="788" spans="1:7" x14ac:dyDescent="0.25">
      <c r="A788" s="1">
        <v>43512</v>
      </c>
      <c r="B788">
        <v>3624.21</v>
      </c>
      <c r="D788">
        <v>776</v>
      </c>
      <c r="E788">
        <f t="shared" si="42"/>
        <v>0.8998048381214393</v>
      </c>
      <c r="F788">
        <f t="shared" si="43"/>
        <v>0.89578071587137353</v>
      </c>
      <c r="G788">
        <f t="shared" si="44"/>
        <v>0.80242309092703046</v>
      </c>
    </row>
    <row r="789" spans="1:7" x14ac:dyDescent="0.25">
      <c r="A789" s="1">
        <v>43513</v>
      </c>
      <c r="B789">
        <v>3650.95</v>
      </c>
      <c r="D789">
        <v>777</v>
      </c>
      <c r="E789">
        <f t="shared" si="42"/>
        <v>0.73781596541038685</v>
      </c>
      <c r="F789">
        <f t="shared" si="43"/>
        <v>0.7351074179871675</v>
      </c>
      <c r="G789">
        <f t="shared" si="44"/>
        <v>0.54038291597976018</v>
      </c>
    </row>
    <row r="790" spans="1:7" x14ac:dyDescent="0.25">
      <c r="A790" s="1">
        <v>43514</v>
      </c>
      <c r="B790">
        <v>3901.61</v>
      </c>
      <c r="D790">
        <v>778</v>
      </c>
      <c r="E790">
        <f t="shared" si="42"/>
        <v>6.8656103206014958</v>
      </c>
      <c r="F790">
        <f t="shared" si="43"/>
        <v>6.640188075986865</v>
      </c>
      <c r="G790">
        <f t="shared" si="44"/>
        <v>44.092097684478141</v>
      </c>
    </row>
    <row r="791" spans="1:7" x14ac:dyDescent="0.25">
      <c r="A791" s="1">
        <v>43515</v>
      </c>
      <c r="B791">
        <v>3942.03</v>
      </c>
      <c r="D791">
        <v>779</v>
      </c>
      <c r="E791">
        <f t="shared" si="42"/>
        <v>1.0359825815496697</v>
      </c>
      <c r="F791">
        <f t="shared" si="43"/>
        <v>1.0306530590168819</v>
      </c>
      <c r="G791">
        <f t="shared" si="44"/>
        <v>1.0622457280608562</v>
      </c>
    </row>
    <row r="792" spans="1:7" x14ac:dyDescent="0.25">
      <c r="A792" s="1">
        <v>43516</v>
      </c>
      <c r="B792">
        <v>3955.94</v>
      </c>
      <c r="D792">
        <v>780</v>
      </c>
      <c r="E792">
        <f t="shared" si="42"/>
        <v>0.35286387977767431</v>
      </c>
      <c r="F792">
        <f t="shared" si="43"/>
        <v>0.352242775861489</v>
      </c>
      <c r="G792">
        <f t="shared" si="44"/>
        <v>0.12407497314660718</v>
      </c>
    </row>
    <row r="793" spans="1:7" x14ac:dyDescent="0.25">
      <c r="A793" s="1">
        <v>43517</v>
      </c>
      <c r="B793">
        <v>3925.91</v>
      </c>
      <c r="D793">
        <v>781</v>
      </c>
      <c r="E793">
        <f t="shared" si="42"/>
        <v>-0.75911161443298436</v>
      </c>
      <c r="F793">
        <f t="shared" si="43"/>
        <v>-0.76200753145246125</v>
      </c>
      <c r="G793">
        <f t="shared" si="44"/>
        <v>0.58065547799027373</v>
      </c>
    </row>
    <row r="794" spans="1:7" x14ac:dyDescent="0.25">
      <c r="A794" s="1">
        <v>43518</v>
      </c>
      <c r="B794">
        <v>3988.86</v>
      </c>
      <c r="D794">
        <v>782</v>
      </c>
      <c r="E794">
        <f t="shared" si="42"/>
        <v>1.6034499007873404</v>
      </c>
      <c r="F794">
        <f t="shared" si="43"/>
        <v>1.5907304296218636</v>
      </c>
      <c r="G794">
        <f t="shared" si="44"/>
        <v>2.5304232997249589</v>
      </c>
    </row>
    <row r="795" spans="1:7" x14ac:dyDescent="0.25">
      <c r="A795" s="1">
        <v>43519</v>
      </c>
      <c r="B795">
        <v>4153.6499999999996</v>
      </c>
      <c r="D795">
        <v>783</v>
      </c>
      <c r="E795">
        <f t="shared" si="42"/>
        <v>4.13125554669754</v>
      </c>
      <c r="F795">
        <f t="shared" si="43"/>
        <v>4.0481989973555921</v>
      </c>
      <c r="G795">
        <f t="shared" si="44"/>
        <v>16.387915122190822</v>
      </c>
    </row>
    <row r="796" spans="1:7" x14ac:dyDescent="0.25">
      <c r="A796" s="1">
        <v>43520</v>
      </c>
      <c r="B796">
        <v>3798.13</v>
      </c>
      <c r="D796">
        <v>784</v>
      </c>
      <c r="E796">
        <f t="shared" si="42"/>
        <v>-8.5592190001564799</v>
      </c>
      <c r="F796">
        <f t="shared" si="43"/>
        <v>-8.9478625419862574</v>
      </c>
      <c r="G796">
        <f t="shared" si="44"/>
        <v>80.064244070280765</v>
      </c>
    </row>
    <row r="797" spans="1:7" x14ac:dyDescent="0.25">
      <c r="A797" s="1">
        <v>43521</v>
      </c>
      <c r="B797">
        <v>3848.89</v>
      </c>
      <c r="D797">
        <v>785</v>
      </c>
      <c r="E797">
        <f t="shared" si="42"/>
        <v>1.3364471463588599</v>
      </c>
      <c r="F797">
        <f t="shared" si="43"/>
        <v>1.3275954695927485</v>
      </c>
      <c r="G797">
        <f t="shared" si="44"/>
        <v>1.7625097308831905</v>
      </c>
    </row>
    <row r="798" spans="1:7" x14ac:dyDescent="0.25">
      <c r="A798" s="1">
        <v>43522</v>
      </c>
      <c r="B798">
        <v>3819.15</v>
      </c>
      <c r="D798">
        <v>786</v>
      </c>
      <c r="E798">
        <f t="shared" si="42"/>
        <v>-0.77269030811480144</v>
      </c>
      <c r="F798">
        <f t="shared" si="43"/>
        <v>-0.77569102718078242</v>
      </c>
      <c r="G798">
        <f t="shared" si="44"/>
        <v>0.60169656964877738</v>
      </c>
    </row>
    <row r="799" spans="1:7" x14ac:dyDescent="0.25">
      <c r="A799" s="1">
        <v>43523</v>
      </c>
      <c r="B799">
        <v>3804.79</v>
      </c>
      <c r="D799">
        <v>787</v>
      </c>
      <c r="E799">
        <f t="shared" si="42"/>
        <v>-0.37599989526465644</v>
      </c>
      <c r="F799">
        <f t="shared" si="43"/>
        <v>-0.37670855179376911</v>
      </c>
      <c r="G799">
        <f t="shared" si="44"/>
        <v>0.14190933299455882</v>
      </c>
    </row>
    <row r="800" spans="1:7" x14ac:dyDescent="0.25">
      <c r="A800" s="1">
        <v>43524</v>
      </c>
      <c r="B800">
        <v>3827.68</v>
      </c>
      <c r="D800">
        <v>788</v>
      </c>
      <c r="E800">
        <f t="shared" si="42"/>
        <v>0.60161007572033864</v>
      </c>
      <c r="F800">
        <f t="shared" si="43"/>
        <v>0.59980762783036656</v>
      </c>
      <c r="G800">
        <f t="shared" si="44"/>
        <v>0.35976919040349153</v>
      </c>
    </row>
    <row r="801" spans="1:7" x14ac:dyDescent="0.25">
      <c r="A801" s="1">
        <v>43525</v>
      </c>
      <c r="B801">
        <v>3836.75</v>
      </c>
      <c r="D801">
        <v>789</v>
      </c>
      <c r="E801">
        <f t="shared" si="42"/>
        <v>0.23695815742173232</v>
      </c>
      <c r="F801">
        <f t="shared" si="43"/>
        <v>0.23667785429331073</v>
      </c>
      <c r="G801">
        <f t="shared" si="44"/>
        <v>5.6016406712885623E-2</v>
      </c>
    </row>
    <row r="802" spans="1:7" x14ac:dyDescent="0.25">
      <c r="A802" s="1">
        <v>43526</v>
      </c>
      <c r="B802">
        <v>3842.99</v>
      </c>
      <c r="D802">
        <v>790</v>
      </c>
      <c r="E802">
        <f t="shared" si="42"/>
        <v>0.16263764905192629</v>
      </c>
      <c r="F802">
        <f t="shared" si="43"/>
        <v>0.16250553725044256</v>
      </c>
      <c r="G802">
        <f t="shared" si="44"/>
        <v>2.6408049637054974E-2</v>
      </c>
    </row>
    <row r="803" spans="1:7" x14ac:dyDescent="0.25">
      <c r="A803" s="1">
        <v>43527</v>
      </c>
      <c r="B803">
        <v>3809.5</v>
      </c>
      <c r="D803">
        <v>791</v>
      </c>
      <c r="E803">
        <f t="shared" si="42"/>
        <v>-0.87145686041337045</v>
      </c>
      <c r="F803">
        <f t="shared" si="43"/>
        <v>-0.87527625146442745</v>
      </c>
      <c r="G803">
        <f t="shared" si="44"/>
        <v>0.76610851637761967</v>
      </c>
    </row>
    <row r="804" spans="1:7" x14ac:dyDescent="0.25">
      <c r="A804" s="1">
        <v>43528</v>
      </c>
      <c r="B804">
        <v>3722.8</v>
      </c>
      <c r="D804">
        <v>792</v>
      </c>
      <c r="E804">
        <f t="shared" si="42"/>
        <v>-2.275889224307647</v>
      </c>
      <c r="F804">
        <f t="shared" si="43"/>
        <v>-2.3021873601508882</v>
      </c>
      <c r="G804">
        <f t="shared" si="44"/>
        <v>5.3000666412385158</v>
      </c>
    </row>
    <row r="805" spans="1:7" x14ac:dyDescent="0.25">
      <c r="A805" s="1">
        <v>43529</v>
      </c>
      <c r="B805">
        <v>3863.66</v>
      </c>
      <c r="D805">
        <v>793</v>
      </c>
      <c r="E805">
        <f t="shared" si="42"/>
        <v>3.7837111851294636</v>
      </c>
      <c r="F805">
        <f t="shared" si="43"/>
        <v>3.7138847430928186</v>
      </c>
      <c r="G805">
        <f t="shared" si="44"/>
        <v>13.792939884977612</v>
      </c>
    </row>
    <row r="806" spans="1:7" x14ac:dyDescent="0.25">
      <c r="A806" s="1">
        <v>43530</v>
      </c>
      <c r="B806">
        <v>3875.54</v>
      </c>
      <c r="D806">
        <v>794</v>
      </c>
      <c r="E806">
        <f t="shared" si="42"/>
        <v>0.30748047188417482</v>
      </c>
      <c r="F806">
        <f t="shared" si="43"/>
        <v>0.30700871746898323</v>
      </c>
      <c r="G806">
        <f t="shared" si="44"/>
        <v>9.4254352601949962E-2</v>
      </c>
    </row>
    <row r="807" spans="1:7" x14ac:dyDescent="0.25">
      <c r="A807" s="1">
        <v>43531</v>
      </c>
      <c r="B807">
        <v>3888.46</v>
      </c>
      <c r="D807">
        <v>795</v>
      </c>
      <c r="E807">
        <f t="shared" si="42"/>
        <v>0.3333728977123207</v>
      </c>
      <c r="F807">
        <f t="shared" si="43"/>
        <v>0.33281844219555329</v>
      </c>
      <c r="G807">
        <f t="shared" si="44"/>
        <v>0.11076811546547484</v>
      </c>
    </row>
    <row r="808" spans="1:7" x14ac:dyDescent="0.25">
      <c r="A808" s="1">
        <v>43532</v>
      </c>
      <c r="B808">
        <v>3854.17</v>
      </c>
      <c r="D808">
        <v>796</v>
      </c>
      <c r="E808">
        <f t="shared" si="42"/>
        <v>-0.88184011150943986</v>
      </c>
      <c r="F808">
        <f t="shared" si="43"/>
        <v>-0.8857513322067212</v>
      </c>
      <c r="G808">
        <f t="shared" si="44"/>
        <v>0.78455542250598143</v>
      </c>
    </row>
    <row r="809" spans="1:7" x14ac:dyDescent="0.25">
      <c r="A809" s="1">
        <v>43533</v>
      </c>
      <c r="B809">
        <v>3929.49</v>
      </c>
      <c r="D809">
        <v>797</v>
      </c>
      <c r="E809">
        <f t="shared" si="42"/>
        <v>1.9542469584891093</v>
      </c>
      <c r="F809">
        <f t="shared" si="43"/>
        <v>1.9353967432894896</v>
      </c>
      <c r="G809">
        <f t="shared" si="44"/>
        <v>3.7457605539355625</v>
      </c>
    </row>
    <row r="810" spans="1:7" x14ac:dyDescent="0.25">
      <c r="A810" s="1">
        <v>43534</v>
      </c>
      <c r="B810">
        <v>3933.73</v>
      </c>
      <c r="D810">
        <v>798</v>
      </c>
      <c r="E810">
        <f t="shared" si="42"/>
        <v>0.10790204326770743</v>
      </c>
      <c r="F810">
        <f t="shared" si="43"/>
        <v>0.10784387085539615</v>
      </c>
      <c r="G810">
        <f t="shared" si="44"/>
        <v>1.1630300481075363E-2</v>
      </c>
    </row>
    <row r="811" spans="1:7" x14ac:dyDescent="0.25">
      <c r="A811" s="1">
        <v>43535</v>
      </c>
      <c r="B811">
        <v>3880.38</v>
      </c>
      <c r="D811">
        <v>799</v>
      </c>
      <c r="E811">
        <f t="shared" si="42"/>
        <v>-1.3562191609490206</v>
      </c>
      <c r="F811">
        <f t="shared" si="43"/>
        <v>-1.3654998192488483</v>
      </c>
      <c r="G811">
        <f t="shared" si="44"/>
        <v>1.8645897563686376</v>
      </c>
    </row>
    <row r="812" spans="1:7" x14ac:dyDescent="0.25">
      <c r="A812" s="1">
        <v>43536</v>
      </c>
      <c r="B812">
        <v>3894.65</v>
      </c>
      <c r="D812">
        <v>800</v>
      </c>
      <c r="E812">
        <f t="shared" si="42"/>
        <v>0.36774748864801854</v>
      </c>
      <c r="F812">
        <f t="shared" si="43"/>
        <v>0.36707295079586427</v>
      </c>
      <c r="G812">
        <f t="shared" si="44"/>
        <v>0.134742551205983</v>
      </c>
    </row>
    <row r="813" spans="1:7" x14ac:dyDescent="0.25">
      <c r="A813" s="1">
        <v>43537</v>
      </c>
      <c r="B813">
        <v>3877.17</v>
      </c>
      <c r="D813">
        <v>801</v>
      </c>
      <c r="E813">
        <f t="shared" si="42"/>
        <v>-0.44882081830203019</v>
      </c>
      <c r="F813">
        <f t="shared" si="43"/>
        <v>-0.44983104280191766</v>
      </c>
      <c r="G813">
        <f t="shared" si="44"/>
        <v>0.20234796706826066</v>
      </c>
    </row>
    <row r="814" spans="1:7" x14ac:dyDescent="0.25">
      <c r="A814" s="1">
        <v>43538</v>
      </c>
      <c r="B814">
        <v>3882.53</v>
      </c>
      <c r="D814">
        <v>802</v>
      </c>
      <c r="E814">
        <f t="shared" si="42"/>
        <v>0.1382451633536865</v>
      </c>
      <c r="F814">
        <f t="shared" si="43"/>
        <v>0.13814969270663052</v>
      </c>
      <c r="G814">
        <f t="shared" si="44"/>
        <v>1.9085337594936441E-2</v>
      </c>
    </row>
    <row r="815" spans="1:7" x14ac:dyDescent="0.25">
      <c r="A815" s="1">
        <v>43539</v>
      </c>
      <c r="B815">
        <v>3921.25</v>
      </c>
      <c r="D815">
        <v>803</v>
      </c>
      <c r="E815">
        <f t="shared" si="42"/>
        <v>0.99728785096315542</v>
      </c>
      <c r="F815">
        <f t="shared" si="43"/>
        <v>0.99234775318600632</v>
      </c>
      <c r="G815">
        <f t="shared" si="44"/>
        <v>0.98475406325331494</v>
      </c>
    </row>
    <row r="816" spans="1:7" x14ac:dyDescent="0.25">
      <c r="A816" s="1">
        <v>43540</v>
      </c>
      <c r="B816">
        <v>4024.3</v>
      </c>
      <c r="D816">
        <v>804</v>
      </c>
      <c r="E816">
        <f t="shared" si="42"/>
        <v>2.6279885240675851</v>
      </c>
      <c r="F816">
        <f t="shared" si="43"/>
        <v>2.5940502179670641</v>
      </c>
      <c r="G816">
        <f t="shared" si="44"/>
        <v>6.7290965333349728</v>
      </c>
    </row>
    <row r="817" spans="1:7" x14ac:dyDescent="0.25">
      <c r="A817" s="1">
        <v>43541</v>
      </c>
      <c r="B817">
        <v>4003.04</v>
      </c>
      <c r="D817">
        <v>805</v>
      </c>
      <c r="E817">
        <f t="shared" si="42"/>
        <v>-0.5282906343960494</v>
      </c>
      <c r="F817">
        <f t="shared" si="43"/>
        <v>-0.52969102362888909</v>
      </c>
      <c r="G817">
        <f t="shared" si="44"/>
        <v>0.28057258051302036</v>
      </c>
    </row>
    <row r="818" spans="1:7" x14ac:dyDescent="0.25">
      <c r="A818" s="1">
        <v>43542</v>
      </c>
      <c r="B818">
        <v>3992.31</v>
      </c>
      <c r="D818">
        <v>806</v>
      </c>
      <c r="E818">
        <f t="shared" si="42"/>
        <v>-0.2680462848235346</v>
      </c>
      <c r="F818">
        <f t="shared" si="43"/>
        <v>-0.26840617213113288</v>
      </c>
      <c r="G818">
        <f t="shared" si="44"/>
        <v>7.2041873238087334E-2</v>
      </c>
    </row>
    <row r="819" spans="1:7" x14ac:dyDescent="0.25">
      <c r="A819" s="1">
        <v>43543</v>
      </c>
      <c r="B819">
        <v>4017.6</v>
      </c>
      <c r="D819">
        <v>807</v>
      </c>
      <c r="E819">
        <f t="shared" si="42"/>
        <v>0.63346784192610206</v>
      </c>
      <c r="F819">
        <f t="shared" si="43"/>
        <v>0.63146986763622992</v>
      </c>
      <c r="G819">
        <f t="shared" si="44"/>
        <v>0.39875419373251775</v>
      </c>
    </row>
    <row r="820" spans="1:7" x14ac:dyDescent="0.25">
      <c r="A820" s="1">
        <v>43544</v>
      </c>
      <c r="B820">
        <v>4056.15</v>
      </c>
      <c r="D820">
        <v>808</v>
      </c>
      <c r="E820">
        <f t="shared" si="42"/>
        <v>0.95952807646356486</v>
      </c>
      <c r="F820">
        <f t="shared" si="43"/>
        <v>0.95495384323927013</v>
      </c>
      <c r="G820">
        <f t="shared" si="44"/>
        <v>0.91193684271745246</v>
      </c>
    </row>
    <row r="821" spans="1:7" x14ac:dyDescent="0.25">
      <c r="A821" s="1">
        <v>43545</v>
      </c>
      <c r="B821">
        <v>3999.55</v>
      </c>
      <c r="D821">
        <v>809</v>
      </c>
      <c r="E821">
        <f t="shared" si="42"/>
        <v>-1.3954119053782505</v>
      </c>
      <c r="F821">
        <f t="shared" si="43"/>
        <v>-1.405239306228528</v>
      </c>
      <c r="G821">
        <f t="shared" si="44"/>
        <v>1.9746975077696347</v>
      </c>
    </row>
    <row r="822" spans="1:7" x14ac:dyDescent="0.25">
      <c r="A822" s="1">
        <v>43546</v>
      </c>
      <c r="B822">
        <v>4004.08</v>
      </c>
      <c r="D822">
        <v>810</v>
      </c>
      <c r="E822">
        <f t="shared" si="42"/>
        <v>0.11326274205847521</v>
      </c>
      <c r="F822">
        <f t="shared" si="43"/>
        <v>0.11319864820651772</v>
      </c>
      <c r="G822">
        <f t="shared" si="44"/>
        <v>1.2813933955782958E-2</v>
      </c>
    </row>
    <row r="823" spans="1:7" x14ac:dyDescent="0.25">
      <c r="A823" s="1">
        <v>43547</v>
      </c>
      <c r="B823">
        <v>4002.65</v>
      </c>
      <c r="D823">
        <v>811</v>
      </c>
      <c r="E823">
        <f t="shared" si="42"/>
        <v>-3.5713572156396381E-2</v>
      </c>
      <c r="F823">
        <f t="shared" si="43"/>
        <v>-3.5719950971353991E-2</v>
      </c>
      <c r="G823">
        <f t="shared" si="44"/>
        <v>1.2759148973959329E-3</v>
      </c>
    </row>
    <row r="824" spans="1:7" x14ac:dyDescent="0.25">
      <c r="A824" s="1">
        <v>43548</v>
      </c>
      <c r="B824">
        <v>3991.24</v>
      </c>
      <c r="D824">
        <v>812</v>
      </c>
      <c r="E824">
        <f t="shared" si="42"/>
        <v>-0.28506114699012675</v>
      </c>
      <c r="F824">
        <f t="shared" si="43"/>
        <v>-0.28546822006658307</v>
      </c>
      <c r="G824">
        <f t="shared" si="44"/>
        <v>8.1492104667983095E-2</v>
      </c>
    </row>
    <row r="825" spans="1:7" x14ac:dyDescent="0.25">
      <c r="A825" s="1">
        <v>43549</v>
      </c>
      <c r="B825">
        <v>3923.32</v>
      </c>
      <c r="D825">
        <v>813</v>
      </c>
      <c r="E825">
        <f t="shared" si="42"/>
        <v>-1.701726781651808</v>
      </c>
      <c r="F825">
        <f t="shared" si="43"/>
        <v>-1.7163725435364188</v>
      </c>
      <c r="G825">
        <f t="shared" si="44"/>
        <v>2.9459347082056757</v>
      </c>
    </row>
    <row r="826" spans="1:7" x14ac:dyDescent="0.25">
      <c r="A826" s="1">
        <v>43550</v>
      </c>
      <c r="B826">
        <v>3932.69</v>
      </c>
      <c r="D826">
        <v>814</v>
      </c>
      <c r="E826">
        <f t="shared" si="42"/>
        <v>0.23882833926368205</v>
      </c>
      <c r="F826">
        <f t="shared" si="43"/>
        <v>0.23854359765781477</v>
      </c>
      <c r="G826">
        <f t="shared" si="44"/>
        <v>5.6903047983533413E-2</v>
      </c>
    </row>
    <row r="827" spans="1:7" x14ac:dyDescent="0.25">
      <c r="A827" s="1">
        <v>43551</v>
      </c>
      <c r="B827">
        <v>4032.15</v>
      </c>
      <c r="D827">
        <v>815</v>
      </c>
      <c r="E827">
        <f t="shared" si="42"/>
        <v>2.5290577187624765</v>
      </c>
      <c r="F827">
        <f t="shared" si="43"/>
        <v>2.4976062353837643</v>
      </c>
      <c r="G827">
        <f t="shared" si="44"/>
        <v>6.2380369070278592</v>
      </c>
    </row>
    <row r="828" spans="1:7" x14ac:dyDescent="0.25">
      <c r="A828" s="1">
        <v>43552</v>
      </c>
      <c r="B828">
        <v>4033.59</v>
      </c>
      <c r="D828">
        <v>816</v>
      </c>
      <c r="E828">
        <f t="shared" si="42"/>
        <v>3.5712957107251829E-2</v>
      </c>
      <c r="F828">
        <f t="shared" si="43"/>
        <v>3.5706581548609659E-2</v>
      </c>
      <c r="G828">
        <f t="shared" si="44"/>
        <v>1.2749599658875117E-3</v>
      </c>
    </row>
    <row r="829" spans="1:7" x14ac:dyDescent="0.25">
      <c r="A829" s="1">
        <v>43553</v>
      </c>
      <c r="B829">
        <v>4103.18</v>
      </c>
      <c r="D829">
        <v>817</v>
      </c>
      <c r="E829">
        <f t="shared" si="42"/>
        <v>1.7252621114193596</v>
      </c>
      <c r="F829">
        <f t="shared" si="43"/>
        <v>1.7105484563035904</v>
      </c>
      <c r="G829">
        <f t="shared" si="44"/>
        <v>2.925976021362596</v>
      </c>
    </row>
    <row r="830" spans="1:7" x14ac:dyDescent="0.25">
      <c r="A830" s="1">
        <v>43554</v>
      </c>
      <c r="B830">
        <v>4109.42</v>
      </c>
      <c r="D830">
        <v>818</v>
      </c>
      <c r="E830">
        <f t="shared" si="42"/>
        <v>0.15207716941493626</v>
      </c>
      <c r="F830">
        <f t="shared" si="43"/>
        <v>0.15196164919274932</v>
      </c>
      <c r="G830">
        <f t="shared" si="44"/>
        <v>2.309234282538021E-2</v>
      </c>
    </row>
    <row r="831" spans="1:7" x14ac:dyDescent="0.25">
      <c r="A831" s="1">
        <v>43555</v>
      </c>
      <c r="B831">
        <v>4112.79</v>
      </c>
      <c r="D831">
        <v>819</v>
      </c>
      <c r="E831">
        <f t="shared" si="42"/>
        <v>8.2006706542526453E-2</v>
      </c>
      <c r="F831">
        <f t="shared" si="43"/>
        <v>8.1973099415079714E-2</v>
      </c>
      <c r="G831">
        <f t="shared" si="44"/>
        <v>6.7195890277145422E-3</v>
      </c>
    </row>
    <row r="832" spans="1:7" x14ac:dyDescent="0.25">
      <c r="A832" s="1">
        <v>43556</v>
      </c>
      <c r="B832">
        <v>4147.91</v>
      </c>
      <c r="D832">
        <v>820</v>
      </c>
      <c r="E832">
        <f t="shared" si="42"/>
        <v>0.85392154717357049</v>
      </c>
      <c r="F832">
        <f t="shared" si="43"/>
        <v>0.85029626057928531</v>
      </c>
      <c r="G832">
        <f t="shared" si="44"/>
        <v>0.72300373075511581</v>
      </c>
    </row>
    <row r="833" spans="1:7" x14ac:dyDescent="0.25">
      <c r="A833" s="1">
        <v>43557</v>
      </c>
      <c r="B833">
        <v>4804.3599999999997</v>
      </c>
      <c r="D833">
        <v>821</v>
      </c>
      <c r="E833">
        <f t="shared" si="42"/>
        <v>15.826042512976411</v>
      </c>
      <c r="F833">
        <f t="shared" si="43"/>
        <v>14.691924603367735</v>
      </c>
      <c r="G833">
        <f t="shared" si="44"/>
        <v>215.85264855104217</v>
      </c>
    </row>
    <row r="834" spans="1:7" x14ac:dyDescent="0.25">
      <c r="A834" s="1">
        <v>43558</v>
      </c>
      <c r="B834">
        <v>5180.17</v>
      </c>
      <c r="D834">
        <v>822</v>
      </c>
      <c r="E834">
        <f t="shared" si="42"/>
        <v>7.8222697716241179</v>
      </c>
      <c r="F834">
        <f t="shared" si="43"/>
        <v>7.5314035303595119</v>
      </c>
      <c r="G834">
        <f t="shared" si="44"/>
        <v>56.722039137111722</v>
      </c>
    </row>
    <row r="835" spans="1:7" x14ac:dyDescent="0.25">
      <c r="A835" s="1">
        <v>43559</v>
      </c>
      <c r="B835">
        <v>4939.49</v>
      </c>
      <c r="D835">
        <v>823</v>
      </c>
      <c r="E835">
        <f t="shared" si="42"/>
        <v>-4.6461795655354994</v>
      </c>
      <c r="F835">
        <f t="shared" si="43"/>
        <v>-4.757578726175824</v>
      </c>
      <c r="G835">
        <f t="shared" si="44"/>
        <v>22.634555335760776</v>
      </c>
    </row>
    <row r="836" spans="1:7" x14ac:dyDescent="0.25">
      <c r="A836" s="1">
        <v>43560</v>
      </c>
      <c r="B836">
        <v>5019.3900000000003</v>
      </c>
      <c r="D836">
        <v>824</v>
      </c>
      <c r="E836">
        <f t="shared" si="42"/>
        <v>1.6175759035851991</v>
      </c>
      <c r="F836">
        <f t="shared" si="43"/>
        <v>1.6046325372061589</v>
      </c>
      <c r="G836">
        <f t="shared" si="44"/>
        <v>2.5748455794606753</v>
      </c>
    </row>
    <row r="837" spans="1:7" x14ac:dyDescent="0.25">
      <c r="A837" s="1">
        <v>43561</v>
      </c>
      <c r="B837">
        <v>5023.3100000000004</v>
      </c>
      <c r="D837">
        <v>825</v>
      </c>
      <c r="E837">
        <f t="shared" si="42"/>
        <v>7.809713929382002E-2</v>
      </c>
      <c r="F837">
        <f t="shared" si="43"/>
        <v>7.8066659346258671E-2</v>
      </c>
      <c r="G837">
        <f t="shared" si="44"/>
        <v>6.0944033014847963E-3</v>
      </c>
    </row>
    <row r="838" spans="1:7" x14ac:dyDescent="0.25">
      <c r="A838" s="1">
        <v>43562</v>
      </c>
      <c r="B838">
        <v>5169.4799999999996</v>
      </c>
      <c r="D838">
        <v>826</v>
      </c>
      <c r="E838">
        <f t="shared" si="42"/>
        <v>2.9098343522497947</v>
      </c>
      <c r="F838">
        <f t="shared" si="43"/>
        <v>2.8683024221549887</v>
      </c>
      <c r="G838">
        <f t="shared" si="44"/>
        <v>8.2271587849401744</v>
      </c>
    </row>
    <row r="839" spans="1:7" x14ac:dyDescent="0.25">
      <c r="A839" s="1">
        <v>43563</v>
      </c>
      <c r="B839">
        <v>5284.83</v>
      </c>
      <c r="D839">
        <v>827</v>
      </c>
      <c r="E839">
        <f t="shared" si="42"/>
        <v>2.2313656305856755</v>
      </c>
      <c r="F839">
        <f t="shared" si="43"/>
        <v>2.2068349104850031</v>
      </c>
      <c r="G839">
        <f t="shared" si="44"/>
        <v>4.8701203221353522</v>
      </c>
    </row>
    <row r="840" spans="1:7" x14ac:dyDescent="0.25">
      <c r="A840" s="1">
        <v>43564</v>
      </c>
      <c r="B840">
        <v>5227.49</v>
      </c>
      <c r="D840">
        <v>828</v>
      </c>
      <c r="E840">
        <f t="shared" si="42"/>
        <v>-1.0849923270947248</v>
      </c>
      <c r="F840">
        <f t="shared" si="43"/>
        <v>-1.0909212937344235</v>
      </c>
      <c r="G840">
        <f t="shared" si="44"/>
        <v>1.1901092691231883</v>
      </c>
    </row>
    <row r="841" spans="1:7" x14ac:dyDescent="0.25">
      <c r="A841" s="1">
        <v>43565</v>
      </c>
      <c r="B841">
        <v>5298.01</v>
      </c>
      <c r="D841">
        <v>829</v>
      </c>
      <c r="E841">
        <f t="shared" si="42"/>
        <v>1.3490221884690443</v>
      </c>
      <c r="F841">
        <f t="shared" si="43"/>
        <v>1.3400038994299628</v>
      </c>
      <c r="G841">
        <f t="shared" si="44"/>
        <v>1.7956104504875059</v>
      </c>
    </row>
    <row r="842" spans="1:7" x14ac:dyDescent="0.25">
      <c r="A842" s="1">
        <v>43566</v>
      </c>
      <c r="B842">
        <v>5032.62</v>
      </c>
      <c r="D842">
        <v>830</v>
      </c>
      <c r="E842">
        <f t="shared" si="42"/>
        <v>-5.0092393181590884</v>
      </c>
      <c r="F842">
        <f t="shared" si="43"/>
        <v>-5.1390555097842041</v>
      </c>
      <c r="G842">
        <f t="shared" si="44"/>
        <v>26.409891532643385</v>
      </c>
    </row>
    <row r="843" spans="1:7" x14ac:dyDescent="0.25">
      <c r="A843" s="1">
        <v>43567</v>
      </c>
      <c r="B843">
        <v>5069.53</v>
      </c>
      <c r="D843">
        <v>831</v>
      </c>
      <c r="E843">
        <f t="shared" si="42"/>
        <v>0.7334151992401543</v>
      </c>
      <c r="F843">
        <f t="shared" si="43"/>
        <v>0.73073878813813953</v>
      </c>
      <c r="G843">
        <f t="shared" si="44"/>
        <v>0.53397917648959681</v>
      </c>
    </row>
    <row r="844" spans="1:7" x14ac:dyDescent="0.25">
      <c r="A844" s="1">
        <v>43568</v>
      </c>
      <c r="B844">
        <v>5088.84</v>
      </c>
      <c r="D844">
        <v>832</v>
      </c>
      <c r="E844">
        <f t="shared" si="42"/>
        <v>0.38090316064803642</v>
      </c>
      <c r="F844">
        <f t="shared" si="43"/>
        <v>0.38017956145180692</v>
      </c>
      <c r="G844">
        <f t="shared" si="44"/>
        <v>0.14453649894568824</v>
      </c>
    </row>
    <row r="845" spans="1:7" x14ac:dyDescent="0.25">
      <c r="A845" s="1">
        <v>43569</v>
      </c>
      <c r="B845">
        <v>5113.97</v>
      </c>
      <c r="D845">
        <v>833</v>
      </c>
      <c r="E845">
        <f t="shared" si="42"/>
        <v>0.49382570487576949</v>
      </c>
      <c r="F845">
        <f t="shared" si="43"/>
        <v>0.49261038514043359</v>
      </c>
      <c r="G845">
        <f t="shared" si="44"/>
        <v>0.24266499154820631</v>
      </c>
    </row>
    <row r="846" spans="1:7" x14ac:dyDescent="0.25">
      <c r="A846" s="1">
        <v>43570</v>
      </c>
      <c r="B846">
        <v>5029.6400000000003</v>
      </c>
      <c r="D846">
        <v>834</v>
      </c>
      <c r="E846">
        <f t="shared" ref="E846:E909" si="45">100*(B846-B845)/B845</f>
        <v>-1.6490124111013542</v>
      </c>
      <c r="F846">
        <f t="shared" ref="F846:F909" si="46">100*LN(B846/B845)</f>
        <v>-1.6627599628466088</v>
      </c>
      <c r="G846">
        <f t="shared" ref="G846:G909" si="47">F846^2</f>
        <v>2.7647706940456556</v>
      </c>
    </row>
    <row r="847" spans="1:7" x14ac:dyDescent="0.25">
      <c r="A847" s="1">
        <v>43571</v>
      </c>
      <c r="B847">
        <v>5213.6099999999997</v>
      </c>
      <c r="D847">
        <v>835</v>
      </c>
      <c r="E847">
        <f t="shared" si="45"/>
        <v>3.657717053307977</v>
      </c>
      <c r="F847">
        <f t="shared" si="46"/>
        <v>3.5924103120840036</v>
      </c>
      <c r="G847">
        <f t="shared" si="47"/>
        <v>12.905411850367488</v>
      </c>
    </row>
    <row r="848" spans="1:7" x14ac:dyDescent="0.25">
      <c r="A848" s="1">
        <v>43572</v>
      </c>
      <c r="B848">
        <v>5243.88</v>
      </c>
      <c r="D848">
        <v>836</v>
      </c>
      <c r="E848">
        <f t="shared" si="45"/>
        <v>0.58059578679648916</v>
      </c>
      <c r="F848">
        <f t="shared" si="46"/>
        <v>0.5789168249780926</v>
      </c>
      <c r="G848">
        <f t="shared" si="47"/>
        <v>0.33514469024271548</v>
      </c>
    </row>
    <row r="849" spans="1:7" x14ac:dyDescent="0.25">
      <c r="A849" s="1">
        <v>43573</v>
      </c>
      <c r="B849">
        <v>5301.93</v>
      </c>
      <c r="D849">
        <v>837</v>
      </c>
      <c r="E849">
        <f t="shared" si="45"/>
        <v>1.1070047369505058</v>
      </c>
      <c r="F849">
        <f t="shared" si="46"/>
        <v>1.1009222870177173</v>
      </c>
      <c r="G849">
        <f t="shared" si="47"/>
        <v>1.2120298820523212</v>
      </c>
    </row>
    <row r="850" spans="1:7" x14ac:dyDescent="0.25">
      <c r="A850" s="1">
        <v>43574</v>
      </c>
      <c r="B850">
        <v>5279.29</v>
      </c>
      <c r="D850">
        <v>838</v>
      </c>
      <c r="E850">
        <f t="shared" si="45"/>
        <v>-0.4270143136555995</v>
      </c>
      <c r="F850">
        <f t="shared" si="46"/>
        <v>-0.42792862352693711</v>
      </c>
      <c r="G850">
        <f t="shared" si="47"/>
        <v>0.18312290683365909</v>
      </c>
    </row>
    <row r="851" spans="1:7" x14ac:dyDescent="0.25">
      <c r="A851" s="1">
        <v>43575</v>
      </c>
      <c r="B851">
        <v>5284.69</v>
      </c>
      <c r="D851">
        <v>839</v>
      </c>
      <c r="E851">
        <f t="shared" si="45"/>
        <v>0.10228648170491934</v>
      </c>
      <c r="F851">
        <f t="shared" si="46"/>
        <v>0.10223420472836818</v>
      </c>
      <c r="G851">
        <f t="shared" si="47"/>
        <v>1.0451832616441899E-2</v>
      </c>
    </row>
    <row r="852" spans="1:7" x14ac:dyDescent="0.25">
      <c r="A852" s="1">
        <v>43576</v>
      </c>
      <c r="B852">
        <v>5283.02</v>
      </c>
      <c r="D852">
        <v>840</v>
      </c>
      <c r="E852">
        <f t="shared" si="45"/>
        <v>-3.1600718301341486E-2</v>
      </c>
      <c r="F852">
        <f t="shared" si="46"/>
        <v>-3.1605712380462357E-2</v>
      </c>
      <c r="G852">
        <f t="shared" si="47"/>
        <v>9.9892105507651155E-4</v>
      </c>
    </row>
    <row r="853" spans="1:7" x14ac:dyDescent="0.25">
      <c r="A853" s="1">
        <v>43577</v>
      </c>
      <c r="B853">
        <v>5396.25</v>
      </c>
      <c r="D853">
        <v>841</v>
      </c>
      <c r="E853">
        <f t="shared" si="45"/>
        <v>2.1432816835824879</v>
      </c>
      <c r="F853">
        <f t="shared" si="46"/>
        <v>2.1206363984731027</v>
      </c>
      <c r="G853">
        <f t="shared" si="47"/>
        <v>4.4970987345289721</v>
      </c>
    </row>
    <row r="854" spans="1:7" x14ac:dyDescent="0.25">
      <c r="A854" s="1">
        <v>43578</v>
      </c>
      <c r="B854">
        <v>5578.81</v>
      </c>
      <c r="D854">
        <v>842</v>
      </c>
      <c r="E854">
        <f t="shared" si="45"/>
        <v>3.3830901088719094</v>
      </c>
      <c r="F854">
        <f t="shared" si="46"/>
        <v>3.3271224113424807</v>
      </c>
      <c r="G854">
        <f t="shared" si="47"/>
        <v>11.069743540057402</v>
      </c>
    </row>
    <row r="855" spans="1:7" x14ac:dyDescent="0.25">
      <c r="A855" s="1">
        <v>43579</v>
      </c>
      <c r="B855">
        <v>5445.35</v>
      </c>
      <c r="D855">
        <v>843</v>
      </c>
      <c r="E855">
        <f t="shared" si="45"/>
        <v>-2.3922664510890321</v>
      </c>
      <c r="F855">
        <f t="shared" si="46"/>
        <v>-2.4213458526679363</v>
      </c>
      <c r="G855">
        <f t="shared" si="47"/>
        <v>5.8629157382322159</v>
      </c>
    </row>
    <row r="856" spans="1:7" x14ac:dyDescent="0.25">
      <c r="A856" s="1">
        <v>43580</v>
      </c>
      <c r="B856">
        <v>5404.27</v>
      </c>
      <c r="D856">
        <v>844</v>
      </c>
      <c r="E856">
        <f t="shared" si="45"/>
        <v>-0.75440513465617309</v>
      </c>
      <c r="F856">
        <f t="shared" si="46"/>
        <v>-0.75726516340744088</v>
      </c>
      <c r="G856">
        <f t="shared" si="47"/>
        <v>0.57345052771049809</v>
      </c>
    </row>
    <row r="857" spans="1:7" x14ac:dyDescent="0.25">
      <c r="A857" s="1">
        <v>43581</v>
      </c>
      <c r="B857">
        <v>5213.78</v>
      </c>
      <c r="D857">
        <v>845</v>
      </c>
      <c r="E857">
        <f t="shared" si="45"/>
        <v>-3.5248053853712098</v>
      </c>
      <c r="F857">
        <f t="shared" si="46"/>
        <v>-3.5884261311934216</v>
      </c>
      <c r="G857">
        <f t="shared" si="47"/>
        <v>12.876802099031787</v>
      </c>
    </row>
    <row r="858" spans="1:7" x14ac:dyDescent="0.25">
      <c r="A858" s="1">
        <v>43582</v>
      </c>
      <c r="B858">
        <v>5267.63</v>
      </c>
      <c r="D858">
        <v>846</v>
      </c>
      <c r="E858">
        <f t="shared" si="45"/>
        <v>1.0328398973489554</v>
      </c>
      <c r="F858">
        <f t="shared" si="46"/>
        <v>1.027542550268012</v>
      </c>
      <c r="G858">
        <f t="shared" si="47"/>
        <v>1.05584369261129</v>
      </c>
    </row>
    <row r="859" spans="1:7" x14ac:dyDescent="0.25">
      <c r="A859" s="1">
        <v>43583</v>
      </c>
      <c r="B859">
        <v>5257.42</v>
      </c>
      <c r="D859">
        <v>847</v>
      </c>
      <c r="E859">
        <f t="shared" si="45"/>
        <v>-0.19382530663695127</v>
      </c>
      <c r="F859">
        <f t="shared" si="46"/>
        <v>-0.19401339096039066</v>
      </c>
      <c r="G859">
        <f t="shared" si="47"/>
        <v>3.7641195871949397E-2</v>
      </c>
    </row>
    <row r="860" spans="1:7" x14ac:dyDescent="0.25">
      <c r="A860" s="1">
        <v>43584</v>
      </c>
      <c r="B860">
        <v>5212.71</v>
      </c>
      <c r="D860">
        <v>848</v>
      </c>
      <c r="E860">
        <f t="shared" si="45"/>
        <v>-0.85041712474940245</v>
      </c>
      <c r="F860">
        <f t="shared" si="46"/>
        <v>-0.85405380381898521</v>
      </c>
      <c r="G860">
        <f t="shared" si="47"/>
        <v>0.72940789981767773</v>
      </c>
    </row>
    <row r="861" spans="1:7" x14ac:dyDescent="0.25">
      <c r="A861" s="1">
        <v>43585</v>
      </c>
      <c r="B861">
        <v>5349.44</v>
      </c>
      <c r="D861">
        <v>849</v>
      </c>
      <c r="E861">
        <f t="shared" si="45"/>
        <v>2.6230118306984189</v>
      </c>
      <c r="F861">
        <f t="shared" si="46"/>
        <v>2.5892008448955206</v>
      </c>
      <c r="G861">
        <f t="shared" si="47"/>
        <v>6.7039610152076774</v>
      </c>
    </row>
    <row r="862" spans="1:7" x14ac:dyDescent="0.25">
      <c r="A862" s="1">
        <v>43586</v>
      </c>
      <c r="B862">
        <v>5372.51</v>
      </c>
      <c r="D862">
        <v>850</v>
      </c>
      <c r="E862">
        <f t="shared" si="45"/>
        <v>0.43126009451457759</v>
      </c>
      <c r="F862">
        <f t="shared" si="46"/>
        <v>0.43033283315189308</v>
      </c>
      <c r="G862">
        <f t="shared" si="47"/>
        <v>0.18518634728853506</v>
      </c>
    </row>
    <row r="863" spans="1:7" x14ac:dyDescent="0.25">
      <c r="A863" s="1">
        <v>43587</v>
      </c>
      <c r="B863">
        <v>5509.88</v>
      </c>
      <c r="D863">
        <v>851</v>
      </c>
      <c r="E863">
        <f t="shared" si="45"/>
        <v>2.5569054315394459</v>
      </c>
      <c r="F863">
        <f t="shared" si="46"/>
        <v>2.5247633479626419</v>
      </c>
      <c r="G863">
        <f t="shared" si="47"/>
        <v>6.3744299632155288</v>
      </c>
    </row>
    <row r="864" spans="1:7" x14ac:dyDescent="0.25">
      <c r="A864" s="1">
        <v>43588</v>
      </c>
      <c r="B864">
        <v>5792.81</v>
      </c>
      <c r="D864">
        <v>852</v>
      </c>
      <c r="E864">
        <f t="shared" si="45"/>
        <v>5.134957567133954</v>
      </c>
      <c r="F864">
        <f t="shared" si="46"/>
        <v>5.0074649028610159</v>
      </c>
      <c r="G864">
        <f t="shared" si="47"/>
        <v>25.074704753384882</v>
      </c>
    </row>
    <row r="865" spans="1:7" x14ac:dyDescent="0.25">
      <c r="A865" s="1">
        <v>43589</v>
      </c>
      <c r="B865">
        <v>5849.07</v>
      </c>
      <c r="D865">
        <v>853</v>
      </c>
      <c r="E865">
        <f t="shared" si="45"/>
        <v>0.97120395801000392</v>
      </c>
      <c r="F865">
        <f t="shared" si="46"/>
        <v>0.96651808751434709</v>
      </c>
      <c r="G865">
        <f t="shared" si="47"/>
        <v>0.93415721349239111</v>
      </c>
    </row>
    <row r="866" spans="1:7" x14ac:dyDescent="0.25">
      <c r="A866" s="1">
        <v>43590</v>
      </c>
      <c r="B866">
        <v>5825.53</v>
      </c>
      <c r="D866">
        <v>854</v>
      </c>
      <c r="E866">
        <f t="shared" si="45"/>
        <v>-0.40245714275944661</v>
      </c>
      <c r="F866">
        <f t="shared" si="46"/>
        <v>-0.40326918098775372</v>
      </c>
      <c r="G866">
        <f t="shared" si="47"/>
        <v>0.16262603233453365</v>
      </c>
    </row>
    <row r="867" spans="1:7" x14ac:dyDescent="0.25">
      <c r="A867" s="1">
        <v>43591</v>
      </c>
      <c r="B867">
        <v>5758.68</v>
      </c>
      <c r="D867">
        <v>855</v>
      </c>
      <c r="E867">
        <f t="shared" si="45"/>
        <v>-1.1475350740619215</v>
      </c>
      <c r="F867">
        <f t="shared" si="46"/>
        <v>-1.1541700658710141</v>
      </c>
      <c r="G867">
        <f t="shared" si="47"/>
        <v>1.3321085409527011</v>
      </c>
    </row>
    <row r="868" spans="1:7" x14ac:dyDescent="0.25">
      <c r="A868" s="1">
        <v>43592</v>
      </c>
      <c r="B868">
        <v>5954.68</v>
      </c>
      <c r="D868">
        <v>856</v>
      </c>
      <c r="E868">
        <f t="shared" si="45"/>
        <v>3.4035577597643902</v>
      </c>
      <c r="F868">
        <f t="shared" si="46"/>
        <v>3.3469183228970216</v>
      </c>
      <c r="G868">
        <f t="shared" si="47"/>
        <v>11.201862260143812</v>
      </c>
    </row>
    <row r="869" spans="1:7" x14ac:dyDescent="0.25">
      <c r="A869" s="1">
        <v>43593</v>
      </c>
      <c r="B869">
        <v>5957.23</v>
      </c>
      <c r="D869">
        <v>857</v>
      </c>
      <c r="E869">
        <f t="shared" si="45"/>
        <v>4.2823459866848802E-2</v>
      </c>
      <c r="F869">
        <f t="shared" si="46"/>
        <v>4.2814293240168243E-2</v>
      </c>
      <c r="G869">
        <f t="shared" si="47"/>
        <v>1.8330637056551162E-3</v>
      </c>
    </row>
    <row r="870" spans="1:7" x14ac:dyDescent="0.25">
      <c r="A870" s="1">
        <v>43594</v>
      </c>
      <c r="B870">
        <v>6141.17</v>
      </c>
      <c r="D870">
        <v>858</v>
      </c>
      <c r="E870">
        <f t="shared" si="45"/>
        <v>3.0876766550897066</v>
      </c>
      <c r="F870">
        <f t="shared" si="46"/>
        <v>3.0409669812108495</v>
      </c>
      <c r="G870">
        <f t="shared" si="47"/>
        <v>9.2474801808146267</v>
      </c>
    </row>
    <row r="871" spans="1:7" x14ac:dyDescent="0.25">
      <c r="A871" s="1">
        <v>43595</v>
      </c>
      <c r="B871">
        <v>6348.83</v>
      </c>
      <c r="D871">
        <v>859</v>
      </c>
      <c r="E871">
        <f t="shared" si="45"/>
        <v>3.3814403444294792</v>
      </c>
      <c r="F871">
        <f t="shared" si="46"/>
        <v>3.3255266207696672</v>
      </c>
      <c r="G871">
        <f t="shared" si="47"/>
        <v>11.059127305447722</v>
      </c>
    </row>
    <row r="872" spans="1:7" x14ac:dyDescent="0.25">
      <c r="A872" s="1">
        <v>43596</v>
      </c>
      <c r="B872">
        <v>7051.17</v>
      </c>
      <c r="D872">
        <v>860</v>
      </c>
      <c r="E872">
        <f t="shared" si="45"/>
        <v>11.062510730323542</v>
      </c>
      <c r="F872">
        <f t="shared" si="46"/>
        <v>10.492301654195504</v>
      </c>
      <c r="G872">
        <f t="shared" si="47"/>
        <v>110.08839400263372</v>
      </c>
    </row>
    <row r="873" spans="1:7" x14ac:dyDescent="0.25">
      <c r="A873" s="1">
        <v>43597</v>
      </c>
      <c r="B873">
        <v>7142.78</v>
      </c>
      <c r="D873">
        <v>861</v>
      </c>
      <c r="E873">
        <f t="shared" si="45"/>
        <v>1.2992170093757442</v>
      </c>
      <c r="F873">
        <f t="shared" si="46"/>
        <v>1.2908495812940137</v>
      </c>
      <c r="G873">
        <f t="shared" si="47"/>
        <v>1.6662926415269306</v>
      </c>
    </row>
    <row r="874" spans="1:7" x14ac:dyDescent="0.25">
      <c r="A874" s="1">
        <v>43598</v>
      </c>
      <c r="B874">
        <v>8077.11</v>
      </c>
      <c r="D874">
        <v>862</v>
      </c>
      <c r="E874">
        <f t="shared" si="45"/>
        <v>13.080761272221741</v>
      </c>
      <c r="F874">
        <f t="shared" si="46"/>
        <v>12.293207897082528</v>
      </c>
      <c r="G874">
        <f t="shared" si="47"/>
        <v>151.12296040089223</v>
      </c>
    </row>
    <row r="875" spans="1:7" x14ac:dyDescent="0.25">
      <c r="A875" s="1">
        <v>43599</v>
      </c>
      <c r="B875">
        <v>7774.89</v>
      </c>
      <c r="D875">
        <v>863</v>
      </c>
      <c r="E875">
        <f t="shared" si="45"/>
        <v>-3.7416848352938037</v>
      </c>
      <c r="F875">
        <f t="shared" si="46"/>
        <v>-3.8134825230090237</v>
      </c>
      <c r="G875">
        <f t="shared" si="47"/>
        <v>14.542648953295268</v>
      </c>
    </row>
    <row r="876" spans="1:7" x14ac:dyDescent="0.25">
      <c r="A876" s="1">
        <v>43600</v>
      </c>
      <c r="B876">
        <v>8134.39</v>
      </c>
      <c r="D876">
        <v>864</v>
      </c>
      <c r="E876">
        <f t="shared" si="45"/>
        <v>4.6238596301684005</v>
      </c>
      <c r="F876">
        <f t="shared" si="46"/>
        <v>4.5201443169969293</v>
      </c>
      <c r="G876">
        <f t="shared" si="47"/>
        <v>20.431704646479638</v>
      </c>
    </row>
    <row r="877" spans="1:7" x14ac:dyDescent="0.25">
      <c r="A877" s="1">
        <v>43601</v>
      </c>
      <c r="B877">
        <v>7926.75</v>
      </c>
      <c r="D877">
        <v>865</v>
      </c>
      <c r="E877">
        <f t="shared" si="45"/>
        <v>-2.5526191884087228</v>
      </c>
      <c r="F877">
        <f t="shared" si="46"/>
        <v>-2.5857637649787319</v>
      </c>
      <c r="G877">
        <f t="shared" si="47"/>
        <v>6.6861742482769868</v>
      </c>
    </row>
    <row r="878" spans="1:7" x14ac:dyDescent="0.25">
      <c r="A878" s="1">
        <v>43602</v>
      </c>
      <c r="B878">
        <v>7264.88</v>
      </c>
      <c r="D878">
        <v>866</v>
      </c>
      <c r="E878">
        <f t="shared" si="45"/>
        <v>-8.3498281136657511</v>
      </c>
      <c r="F878">
        <f t="shared" si="46"/>
        <v>-8.719133623949606</v>
      </c>
      <c r="G878">
        <f t="shared" si="47"/>
        <v>76.023291152288593</v>
      </c>
    </row>
    <row r="879" spans="1:7" x14ac:dyDescent="0.25">
      <c r="A879" s="1">
        <v>43603</v>
      </c>
      <c r="B879">
        <v>7340.6</v>
      </c>
      <c r="D879">
        <v>867</v>
      </c>
      <c r="E879">
        <f t="shared" si="45"/>
        <v>1.0422746143088428</v>
      </c>
      <c r="F879">
        <f t="shared" si="46"/>
        <v>1.0368803818852741</v>
      </c>
      <c r="G879">
        <f t="shared" si="47"/>
        <v>1.0751209263385519</v>
      </c>
    </row>
    <row r="880" spans="1:7" x14ac:dyDescent="0.25">
      <c r="A880" s="1">
        <v>43604</v>
      </c>
      <c r="B880">
        <v>8077.95</v>
      </c>
      <c r="D880">
        <v>868</v>
      </c>
      <c r="E880">
        <f t="shared" si="45"/>
        <v>10.044819224586538</v>
      </c>
      <c r="F880">
        <f t="shared" si="46"/>
        <v>9.5717544316375331</v>
      </c>
      <c r="G880">
        <f t="shared" si="47"/>
        <v>91.618482899572754</v>
      </c>
    </row>
    <row r="881" spans="1:7" x14ac:dyDescent="0.25">
      <c r="A881" s="1">
        <v>43605</v>
      </c>
      <c r="B881">
        <v>8047.58</v>
      </c>
      <c r="D881">
        <v>869</v>
      </c>
      <c r="E881">
        <f t="shared" si="45"/>
        <v>-0.37596172296188873</v>
      </c>
      <c r="F881">
        <f t="shared" si="46"/>
        <v>-0.37667023542882699</v>
      </c>
      <c r="G881">
        <f t="shared" si="47"/>
        <v>0.14188046625800796</v>
      </c>
    </row>
    <row r="882" spans="1:7" x14ac:dyDescent="0.25">
      <c r="A882" s="1">
        <v>43606</v>
      </c>
      <c r="B882">
        <v>7994.35</v>
      </c>
      <c r="D882">
        <v>870</v>
      </c>
      <c r="E882">
        <f t="shared" si="45"/>
        <v>-0.66144107918156225</v>
      </c>
      <c r="F882">
        <f t="shared" si="46"/>
        <v>-0.66363829490539328</v>
      </c>
      <c r="G882">
        <f t="shared" si="47"/>
        <v>0.44041578646493773</v>
      </c>
    </row>
    <row r="883" spans="1:7" x14ac:dyDescent="0.25">
      <c r="A883" s="1">
        <v>43607</v>
      </c>
      <c r="B883">
        <v>7676.98</v>
      </c>
      <c r="D883">
        <v>871</v>
      </c>
      <c r="E883">
        <f t="shared" si="45"/>
        <v>-3.9699287621883053</v>
      </c>
      <c r="F883">
        <f t="shared" si="46"/>
        <v>-4.0508801509768091</v>
      </c>
      <c r="G883">
        <f t="shared" si="47"/>
        <v>16.409629997577895</v>
      </c>
    </row>
    <row r="884" spans="1:7" x14ac:dyDescent="0.25">
      <c r="A884" s="1">
        <v>43608</v>
      </c>
      <c r="B884">
        <v>7911.74</v>
      </c>
      <c r="D884">
        <v>872</v>
      </c>
      <c r="E884">
        <f t="shared" si="45"/>
        <v>3.057973317632718</v>
      </c>
      <c r="F884">
        <f t="shared" si="46"/>
        <v>3.0121491646171039</v>
      </c>
      <c r="G884">
        <f t="shared" si="47"/>
        <v>9.0730425899035172</v>
      </c>
    </row>
    <row r="885" spans="1:7" x14ac:dyDescent="0.25">
      <c r="A885" s="1">
        <v>43609</v>
      </c>
      <c r="B885">
        <v>8060.44</v>
      </c>
      <c r="D885">
        <v>873</v>
      </c>
      <c r="E885">
        <f t="shared" si="45"/>
        <v>1.8794854229284559</v>
      </c>
      <c r="F885">
        <f t="shared" si="46"/>
        <v>1.8620413295023359</v>
      </c>
      <c r="G885">
        <f t="shared" si="47"/>
        <v>3.4671979127748269</v>
      </c>
    </row>
    <row r="886" spans="1:7" x14ac:dyDescent="0.25">
      <c r="A886" s="1">
        <v>43610</v>
      </c>
      <c r="B886">
        <v>8044.14</v>
      </c>
      <c r="D886">
        <v>874</v>
      </c>
      <c r="E886">
        <f t="shared" si="45"/>
        <v>-0.20222221119441711</v>
      </c>
      <c r="F886">
        <f t="shared" si="46"/>
        <v>-0.20242695638131103</v>
      </c>
      <c r="G886">
        <f t="shared" si="47"/>
        <v>4.0976672669801199E-2</v>
      </c>
    </row>
    <row r="887" spans="1:7" x14ac:dyDescent="0.25">
      <c r="A887" s="1">
        <v>43611</v>
      </c>
      <c r="B887">
        <v>8644.7999999999993</v>
      </c>
      <c r="D887">
        <v>875</v>
      </c>
      <c r="E887">
        <f t="shared" si="45"/>
        <v>7.4670505485980971</v>
      </c>
      <c r="F887">
        <f t="shared" si="46"/>
        <v>7.2014108072231746</v>
      </c>
      <c r="G887">
        <f t="shared" si="47"/>
        <v>51.860317614390738</v>
      </c>
    </row>
    <row r="888" spans="1:7" x14ac:dyDescent="0.25">
      <c r="A888" s="1">
        <v>43612</v>
      </c>
      <c r="B888">
        <v>8806.4</v>
      </c>
      <c r="D888">
        <v>876</v>
      </c>
      <c r="E888">
        <f t="shared" si="45"/>
        <v>1.8693318526744445</v>
      </c>
      <c r="F888">
        <f t="shared" si="46"/>
        <v>1.8520745769113802</v>
      </c>
      <c r="G888">
        <f t="shared" si="47"/>
        <v>3.4301802384414679</v>
      </c>
    </row>
    <row r="889" spans="1:7" x14ac:dyDescent="0.25">
      <c r="A889" s="1">
        <v>43613</v>
      </c>
      <c r="B889">
        <v>8709.4500000000007</v>
      </c>
      <c r="D889">
        <v>877</v>
      </c>
      <c r="E889">
        <f t="shared" si="45"/>
        <v>-1.1009038880813831</v>
      </c>
      <c r="F889">
        <f t="shared" si="46"/>
        <v>-1.1070086815561568</v>
      </c>
      <c r="G889">
        <f t="shared" si="47"/>
        <v>1.2254682210407006</v>
      </c>
    </row>
    <row r="890" spans="1:7" x14ac:dyDescent="0.25">
      <c r="A890" s="1">
        <v>43614</v>
      </c>
      <c r="B890">
        <v>8661.44</v>
      </c>
      <c r="D890">
        <v>878</v>
      </c>
      <c r="E890">
        <f t="shared" si="45"/>
        <v>-0.55124031942315777</v>
      </c>
      <c r="F890">
        <f t="shared" si="46"/>
        <v>-0.55276525549550937</v>
      </c>
      <c r="G890">
        <f t="shared" si="47"/>
        <v>0.30554942768301574</v>
      </c>
    </row>
    <row r="891" spans="1:7" x14ac:dyDescent="0.25">
      <c r="A891" s="1">
        <v>43615</v>
      </c>
      <c r="B891">
        <v>8217.67</v>
      </c>
      <c r="D891">
        <v>879</v>
      </c>
      <c r="E891">
        <f t="shared" si="45"/>
        <v>-5.1235129493479192</v>
      </c>
      <c r="F891">
        <f t="shared" si="46"/>
        <v>-5.2594276606965682</v>
      </c>
      <c r="G891">
        <f t="shared" si="47"/>
        <v>27.661579318100177</v>
      </c>
    </row>
    <row r="892" spans="1:7" x14ac:dyDescent="0.25">
      <c r="A892" s="1">
        <v>43616</v>
      </c>
      <c r="B892">
        <v>8524.49</v>
      </c>
      <c r="D892">
        <v>880</v>
      </c>
      <c r="E892">
        <f t="shared" si="45"/>
        <v>3.7336617313666736</v>
      </c>
      <c r="F892">
        <f t="shared" si="46"/>
        <v>3.6656483433834137</v>
      </c>
      <c r="G892">
        <f t="shared" si="47"/>
        <v>13.436977777349565</v>
      </c>
    </row>
    <row r="893" spans="1:7" x14ac:dyDescent="0.25">
      <c r="A893" s="1">
        <v>43617</v>
      </c>
      <c r="B893">
        <v>8594.26</v>
      </c>
      <c r="D893">
        <v>881</v>
      </c>
      <c r="E893">
        <f t="shared" si="45"/>
        <v>0.81846538619906217</v>
      </c>
      <c r="F893">
        <f t="shared" si="46"/>
        <v>0.81513412273883301</v>
      </c>
      <c r="G893">
        <f t="shared" si="47"/>
        <v>0.66444363805320683</v>
      </c>
    </row>
    <row r="894" spans="1:7" x14ac:dyDescent="0.25">
      <c r="A894" s="1">
        <v>43618</v>
      </c>
      <c r="B894">
        <v>8708.33</v>
      </c>
      <c r="D894">
        <v>882</v>
      </c>
      <c r="E894">
        <f t="shared" si="45"/>
        <v>1.3272812318919802</v>
      </c>
      <c r="F894">
        <f t="shared" si="46"/>
        <v>1.318550028115415</v>
      </c>
      <c r="G894">
        <f t="shared" si="47"/>
        <v>1.7385741766431617</v>
      </c>
    </row>
    <row r="895" spans="1:7" x14ac:dyDescent="0.25">
      <c r="A895" s="1">
        <v>43619</v>
      </c>
      <c r="B895">
        <v>8480.49</v>
      </c>
      <c r="D895">
        <v>883</v>
      </c>
      <c r="E895">
        <f t="shared" si="45"/>
        <v>-2.6163454990796184</v>
      </c>
      <c r="F895">
        <f t="shared" si="46"/>
        <v>-2.6511807688367237</v>
      </c>
      <c r="G895">
        <f t="shared" si="47"/>
        <v>7.0287594690496817</v>
      </c>
    </row>
    <row r="896" spans="1:7" x14ac:dyDescent="0.25">
      <c r="A896" s="1">
        <v>43620</v>
      </c>
      <c r="B896">
        <v>7505.24</v>
      </c>
      <c r="D896">
        <v>884</v>
      </c>
      <c r="E896">
        <f t="shared" si="45"/>
        <v>-11.499925122251192</v>
      </c>
      <c r="F896">
        <f t="shared" si="46"/>
        <v>-12.216678789830768</v>
      </c>
      <c r="G896">
        <f t="shared" si="47"/>
        <v>149.24724065390095</v>
      </c>
    </row>
    <row r="897" spans="1:7" x14ac:dyDescent="0.25">
      <c r="A897" s="1">
        <v>43621</v>
      </c>
      <c r="B897">
        <v>7742.17</v>
      </c>
      <c r="D897">
        <v>885</v>
      </c>
      <c r="E897">
        <f t="shared" si="45"/>
        <v>3.1568610730636237</v>
      </c>
      <c r="F897">
        <f t="shared" si="46"/>
        <v>3.1080566809731005</v>
      </c>
      <c r="G897">
        <f t="shared" si="47"/>
        <v>9.6600163321415256</v>
      </c>
    </row>
    <row r="898" spans="1:7" x14ac:dyDescent="0.25">
      <c r="A898" s="1">
        <v>43622</v>
      </c>
      <c r="B898">
        <v>7743.92</v>
      </c>
      <c r="D898">
        <v>886</v>
      </c>
      <c r="E898">
        <f t="shared" si="45"/>
        <v>2.260348196952534E-2</v>
      </c>
      <c r="F898">
        <f t="shared" si="46"/>
        <v>2.2600927767418094E-2</v>
      </c>
      <c r="G898">
        <f t="shared" si="47"/>
        <v>5.1080193594805025E-4</v>
      </c>
    </row>
    <row r="899" spans="1:7" x14ac:dyDescent="0.25">
      <c r="A899" s="1">
        <v>43623</v>
      </c>
      <c r="B899">
        <v>7957.43</v>
      </c>
      <c r="D899">
        <v>887</v>
      </c>
      <c r="E899">
        <f t="shared" si="45"/>
        <v>2.757130755483014</v>
      </c>
      <c r="F899">
        <f t="shared" si="46"/>
        <v>2.7198064060374447</v>
      </c>
      <c r="G899">
        <f t="shared" si="47"/>
        <v>7.397346886322322</v>
      </c>
    </row>
    <row r="900" spans="1:7" x14ac:dyDescent="0.25">
      <c r="A900" s="1">
        <v>43624</v>
      </c>
      <c r="B900">
        <v>7894.64</v>
      </c>
      <c r="D900">
        <v>888</v>
      </c>
      <c r="E900">
        <f t="shared" si="45"/>
        <v>-0.78907385927365947</v>
      </c>
      <c r="F900">
        <f t="shared" si="46"/>
        <v>-0.79220352148647366</v>
      </c>
      <c r="G900">
        <f t="shared" si="47"/>
        <v>0.6275864194555697</v>
      </c>
    </row>
    <row r="901" spans="1:7" x14ac:dyDescent="0.25">
      <c r="A901" s="1">
        <v>43625</v>
      </c>
      <c r="B901">
        <v>7649.37</v>
      </c>
      <c r="D901">
        <v>889</v>
      </c>
      <c r="E901">
        <f t="shared" si="45"/>
        <v>-3.1067914433083765</v>
      </c>
      <c r="F901">
        <f t="shared" si="46"/>
        <v>-3.1560756681834152</v>
      </c>
      <c r="G901">
        <f t="shared" si="47"/>
        <v>9.9608136232993907</v>
      </c>
    </row>
    <row r="902" spans="1:7" x14ac:dyDescent="0.25">
      <c r="A902" s="1">
        <v>43626</v>
      </c>
      <c r="B902">
        <v>7949.75</v>
      </c>
      <c r="D902">
        <v>890</v>
      </c>
      <c r="E902">
        <f t="shared" si="45"/>
        <v>3.9268593361283362</v>
      </c>
      <c r="F902">
        <f t="shared" si="46"/>
        <v>3.8517190124828793</v>
      </c>
      <c r="G902">
        <f t="shared" si="47"/>
        <v>14.835739351122086</v>
      </c>
    </row>
    <row r="903" spans="1:7" x14ac:dyDescent="0.25">
      <c r="A903" s="1">
        <v>43627</v>
      </c>
      <c r="B903">
        <v>7914.06</v>
      </c>
      <c r="D903">
        <v>891</v>
      </c>
      <c r="E903">
        <f t="shared" si="45"/>
        <v>-0.44894493537532121</v>
      </c>
      <c r="F903">
        <f t="shared" si="46"/>
        <v>-0.44995571952767671</v>
      </c>
      <c r="G903">
        <f t="shared" si="47"/>
        <v>0.20246014953566926</v>
      </c>
    </row>
    <row r="904" spans="1:7" x14ac:dyDescent="0.25">
      <c r="A904" s="1">
        <v>43628</v>
      </c>
      <c r="B904">
        <v>8153.87</v>
      </c>
      <c r="D904">
        <v>892</v>
      </c>
      <c r="E904">
        <f t="shared" si="45"/>
        <v>3.0301766729087154</v>
      </c>
      <c r="F904">
        <f t="shared" si="46"/>
        <v>2.9851736738925552</v>
      </c>
      <c r="G904">
        <f t="shared" si="47"/>
        <v>8.911261863301176</v>
      </c>
    </row>
    <row r="905" spans="1:7" x14ac:dyDescent="0.25">
      <c r="A905" s="1">
        <v>43629</v>
      </c>
      <c r="B905">
        <v>8311.8700000000008</v>
      </c>
      <c r="D905">
        <v>893</v>
      </c>
      <c r="E905">
        <f t="shared" si="45"/>
        <v>1.937730182109856</v>
      </c>
      <c r="F905">
        <f t="shared" si="46"/>
        <v>1.9191952461565254</v>
      </c>
      <c r="G905">
        <f t="shared" si="47"/>
        <v>3.6833103928698061</v>
      </c>
    </row>
    <row r="906" spans="1:7" x14ac:dyDescent="0.25">
      <c r="A906" s="1">
        <v>43630</v>
      </c>
      <c r="B906">
        <v>8615.91</v>
      </c>
      <c r="D906">
        <v>894</v>
      </c>
      <c r="E906">
        <f t="shared" si="45"/>
        <v>3.6579012905639647</v>
      </c>
      <c r="F906">
        <f t="shared" si="46"/>
        <v>3.5925880480958452</v>
      </c>
      <c r="G906">
        <f t="shared" si="47"/>
        <v>12.906688883321115</v>
      </c>
    </row>
    <row r="907" spans="1:7" x14ac:dyDescent="0.25">
      <c r="A907" s="1">
        <v>43631</v>
      </c>
      <c r="B907">
        <v>8822.41</v>
      </c>
      <c r="D907">
        <v>895</v>
      </c>
      <c r="E907">
        <f t="shared" si="45"/>
        <v>2.3967288423393467</v>
      </c>
      <c r="F907">
        <f t="shared" si="46"/>
        <v>2.3684581208037065</v>
      </c>
      <c r="G907">
        <f t="shared" si="47"/>
        <v>5.6095938700010253</v>
      </c>
    </row>
    <row r="908" spans="1:7" x14ac:dyDescent="0.25">
      <c r="A908" s="1">
        <v>43632</v>
      </c>
      <c r="B908">
        <v>9037.8799999999992</v>
      </c>
      <c r="D908">
        <v>896</v>
      </c>
      <c r="E908">
        <f t="shared" si="45"/>
        <v>2.4423031801967867</v>
      </c>
      <c r="F908">
        <f t="shared" si="46"/>
        <v>2.412955830209417</v>
      </c>
      <c r="G908">
        <f t="shared" si="47"/>
        <v>5.8223558385416165</v>
      </c>
    </row>
    <row r="909" spans="1:7" x14ac:dyDescent="0.25">
      <c r="A909" s="1">
        <v>43633</v>
      </c>
      <c r="B909">
        <v>9289.34</v>
      </c>
      <c r="D909">
        <v>897</v>
      </c>
      <c r="E909">
        <f t="shared" si="45"/>
        <v>2.7822896519980458</v>
      </c>
      <c r="F909">
        <f t="shared" si="46"/>
        <v>2.744287254130541</v>
      </c>
      <c r="G909">
        <f t="shared" si="47"/>
        <v>7.5311125331833439</v>
      </c>
    </row>
    <row r="910" spans="1:7" x14ac:dyDescent="0.25">
      <c r="A910" s="1">
        <v>43634</v>
      </c>
      <c r="B910">
        <v>9012.33</v>
      </c>
      <c r="D910">
        <v>898</v>
      </c>
      <c r="E910">
        <f t="shared" ref="E910:E973" si="48">100*(B910-B909)/B909</f>
        <v>-2.9820202511696223</v>
      </c>
      <c r="F910">
        <f t="shared" ref="F910:F973" si="49">100*LN(B910/B909)</f>
        <v>-3.0273866426059044</v>
      </c>
      <c r="G910">
        <f t="shared" ref="G910:G973" si="50">F910^2</f>
        <v>9.1650698838286502</v>
      </c>
    </row>
    <row r="911" spans="1:7" x14ac:dyDescent="0.25">
      <c r="A911" s="1">
        <v>43635</v>
      </c>
      <c r="B911">
        <v>9227.2099999999991</v>
      </c>
      <c r="D911">
        <v>899</v>
      </c>
      <c r="E911">
        <f t="shared" si="48"/>
        <v>2.3842890795166087</v>
      </c>
      <c r="F911">
        <f t="shared" si="49"/>
        <v>2.3563087888350616</v>
      </c>
      <c r="G911">
        <f t="shared" si="50"/>
        <v>5.5521911083413551</v>
      </c>
    </row>
    <row r="912" spans="1:7" x14ac:dyDescent="0.25">
      <c r="A912" s="1">
        <v>43636</v>
      </c>
      <c r="B912">
        <v>9522.08</v>
      </c>
      <c r="D912">
        <v>900</v>
      </c>
      <c r="E912">
        <f t="shared" si="48"/>
        <v>3.1956571921523498</v>
      </c>
      <c r="F912">
        <f t="shared" si="49"/>
        <v>3.145658470252914</v>
      </c>
      <c r="G912">
        <f t="shared" si="50"/>
        <v>9.8951672114739022</v>
      </c>
    </row>
    <row r="913" spans="1:7" x14ac:dyDescent="0.25">
      <c r="A913" s="1">
        <v>43637</v>
      </c>
      <c r="B913">
        <v>9927.7099999999991</v>
      </c>
      <c r="D913">
        <v>901</v>
      </c>
      <c r="E913">
        <f t="shared" si="48"/>
        <v>4.2598885957689836</v>
      </c>
      <c r="F913">
        <f t="shared" si="49"/>
        <v>4.1716524828076631</v>
      </c>
      <c r="G913">
        <f t="shared" si="50"/>
        <v>17.40268443731534</v>
      </c>
    </row>
    <row r="914" spans="1:7" x14ac:dyDescent="0.25">
      <c r="A914" s="1">
        <v>43638</v>
      </c>
      <c r="B914">
        <v>10594.33</v>
      </c>
      <c r="D914">
        <v>902</v>
      </c>
      <c r="E914">
        <f t="shared" si="48"/>
        <v>6.71474086168916</v>
      </c>
      <c r="F914">
        <f t="shared" si="49"/>
        <v>6.4989115183160555</v>
      </c>
      <c r="G914">
        <f t="shared" si="50"/>
        <v>42.235850922901101</v>
      </c>
    </row>
    <row r="915" spans="1:7" x14ac:dyDescent="0.25">
      <c r="A915" s="1">
        <v>43639</v>
      </c>
      <c r="B915">
        <v>10949.62</v>
      </c>
      <c r="D915">
        <v>903</v>
      </c>
      <c r="E915">
        <f t="shared" si="48"/>
        <v>3.3535863051273735</v>
      </c>
      <c r="F915">
        <f t="shared" si="49"/>
        <v>3.2985800119418531</v>
      </c>
      <c r="G915">
        <f t="shared" si="50"/>
        <v>10.880630095182315</v>
      </c>
    </row>
    <row r="916" spans="1:7" x14ac:dyDescent="0.25">
      <c r="A916" s="1">
        <v>43640</v>
      </c>
      <c r="B916">
        <v>10939.91</v>
      </c>
      <c r="D916">
        <v>904</v>
      </c>
      <c r="E916">
        <f t="shared" si="48"/>
        <v>-8.8678876527230582E-2</v>
      </c>
      <c r="F916">
        <f t="shared" si="49"/>
        <v>-8.8718219503929621E-2</v>
      </c>
      <c r="G916">
        <f t="shared" si="50"/>
        <v>7.8709224719474384E-3</v>
      </c>
    </row>
    <row r="917" spans="1:7" x14ac:dyDescent="0.25">
      <c r="A917" s="1">
        <v>43641</v>
      </c>
      <c r="B917">
        <v>11551.72</v>
      </c>
      <c r="D917">
        <v>905</v>
      </c>
      <c r="E917">
        <f t="shared" si="48"/>
        <v>5.5924591701394206</v>
      </c>
      <c r="F917">
        <f t="shared" si="49"/>
        <v>5.4416773360619271</v>
      </c>
      <c r="G917">
        <f t="shared" si="50"/>
        <v>29.61185222981003</v>
      </c>
    </row>
    <row r="918" spans="1:7" x14ac:dyDescent="0.25">
      <c r="A918" s="1">
        <v>43642</v>
      </c>
      <c r="B918">
        <v>12431.82</v>
      </c>
      <c r="D918">
        <v>906</v>
      </c>
      <c r="E918">
        <f t="shared" si="48"/>
        <v>7.6187788485177999</v>
      </c>
      <c r="F918">
        <f t="shared" si="49"/>
        <v>7.3424971126421585</v>
      </c>
      <c r="G918">
        <f t="shared" si="50"/>
        <v>53.912263849158435</v>
      </c>
    </row>
    <row r="919" spans="1:7" x14ac:dyDescent="0.25">
      <c r="A919" s="1">
        <v>43643</v>
      </c>
      <c r="B919">
        <v>10747.18</v>
      </c>
      <c r="D919">
        <v>907</v>
      </c>
      <c r="E919">
        <f t="shared" si="48"/>
        <v>-13.551032753048222</v>
      </c>
      <c r="F919">
        <f t="shared" si="49"/>
        <v>-14.561592017709179</v>
      </c>
      <c r="G919">
        <f t="shared" si="50"/>
        <v>212.03996209021167</v>
      </c>
    </row>
    <row r="920" spans="1:7" x14ac:dyDescent="0.25">
      <c r="A920" s="1">
        <v>43644</v>
      </c>
      <c r="B920">
        <v>12273.44</v>
      </c>
      <c r="D920">
        <v>908</v>
      </c>
      <c r="E920">
        <f t="shared" si="48"/>
        <v>14.201492856730791</v>
      </c>
      <c r="F920">
        <f t="shared" si="49"/>
        <v>13.279418344899648</v>
      </c>
      <c r="G920">
        <f t="shared" si="50"/>
        <v>176.34295157885731</v>
      </c>
    </row>
    <row r="921" spans="1:7" x14ac:dyDescent="0.25">
      <c r="A921" s="1">
        <v>43645</v>
      </c>
      <c r="B921">
        <v>11944.37</v>
      </c>
      <c r="D921">
        <v>909</v>
      </c>
      <c r="E921">
        <f t="shared" si="48"/>
        <v>-2.6811554054934859</v>
      </c>
      <c r="F921">
        <f t="shared" si="49"/>
        <v>-2.7177540373963089</v>
      </c>
      <c r="G921">
        <f t="shared" si="50"/>
        <v>7.3861870077839376</v>
      </c>
    </row>
    <row r="922" spans="1:7" x14ac:dyDescent="0.25">
      <c r="A922" s="1">
        <v>43646</v>
      </c>
      <c r="B922">
        <v>11285.58</v>
      </c>
      <c r="D922">
        <v>910</v>
      </c>
      <c r="E922">
        <f t="shared" si="48"/>
        <v>-5.5154855383749899</v>
      </c>
      <c r="F922">
        <f t="shared" si="49"/>
        <v>-5.6734233047195657</v>
      </c>
      <c r="G922">
        <f t="shared" si="50"/>
        <v>32.187731994535078</v>
      </c>
    </row>
    <row r="923" spans="1:7" x14ac:dyDescent="0.25">
      <c r="A923" s="1">
        <v>43647</v>
      </c>
      <c r="B923">
        <v>10583.24</v>
      </c>
      <c r="D923">
        <v>911</v>
      </c>
      <c r="E923">
        <f t="shared" si="48"/>
        <v>-6.2233398726516507</v>
      </c>
      <c r="F923">
        <f t="shared" si="49"/>
        <v>-6.4254186872673964</v>
      </c>
      <c r="G923">
        <f t="shared" si="50"/>
        <v>41.28600530668507</v>
      </c>
    </row>
    <row r="924" spans="1:7" x14ac:dyDescent="0.25">
      <c r="A924" s="1">
        <v>43648</v>
      </c>
      <c r="B924">
        <v>10689.5</v>
      </c>
      <c r="D924">
        <v>912</v>
      </c>
      <c r="E924">
        <f t="shared" si="48"/>
        <v>1.0040403505920703</v>
      </c>
      <c r="F924">
        <f t="shared" si="49"/>
        <v>0.99903335242592062</v>
      </c>
      <c r="G924">
        <f t="shared" si="50"/>
        <v>0.9980676392593737</v>
      </c>
    </row>
    <row r="925" spans="1:7" x14ac:dyDescent="0.25">
      <c r="A925" s="1">
        <v>43649</v>
      </c>
      <c r="B925">
        <v>11409.87</v>
      </c>
      <c r="D925">
        <v>913</v>
      </c>
      <c r="E925">
        <f t="shared" si="48"/>
        <v>6.7390429861078713</v>
      </c>
      <c r="F925">
        <f t="shared" si="49"/>
        <v>6.5216819036291227</v>
      </c>
      <c r="G925">
        <f t="shared" si="50"/>
        <v>42.532334852123576</v>
      </c>
    </row>
    <row r="926" spans="1:7" x14ac:dyDescent="0.25">
      <c r="A926" s="1">
        <v>43650</v>
      </c>
      <c r="B926">
        <v>11583.04</v>
      </c>
      <c r="D926">
        <v>914</v>
      </c>
      <c r="E926">
        <f t="shared" si="48"/>
        <v>1.5177210608008687</v>
      </c>
      <c r="F926">
        <f t="shared" si="49"/>
        <v>1.5063188986416123</v>
      </c>
      <c r="G926">
        <f t="shared" si="50"/>
        <v>2.2689966244048798</v>
      </c>
    </row>
    <row r="927" spans="1:7" x14ac:dyDescent="0.25">
      <c r="A927" s="1">
        <v>43651</v>
      </c>
      <c r="B927">
        <v>11078.43</v>
      </c>
      <c r="D927">
        <v>915</v>
      </c>
      <c r="E927">
        <f t="shared" si="48"/>
        <v>-4.3564556454954877</v>
      </c>
      <c r="F927">
        <f t="shared" si="49"/>
        <v>-4.4541984752730714</v>
      </c>
      <c r="G927">
        <f t="shared" si="50"/>
        <v>19.839884057124955</v>
      </c>
    </row>
    <row r="928" spans="1:7" x14ac:dyDescent="0.25">
      <c r="A928" s="1">
        <v>43652</v>
      </c>
      <c r="B928">
        <v>11194.36</v>
      </c>
      <c r="D928">
        <v>916</v>
      </c>
      <c r="E928">
        <f t="shared" si="48"/>
        <v>1.0464479172590366</v>
      </c>
      <c r="F928">
        <f t="shared" si="49"/>
        <v>1.0410105509501368</v>
      </c>
      <c r="G928">
        <f t="shared" si="50"/>
        <v>1.0837029671895075</v>
      </c>
    </row>
    <row r="929" spans="1:7" x14ac:dyDescent="0.25">
      <c r="A929" s="1">
        <v>43653</v>
      </c>
      <c r="B929">
        <v>11538.22</v>
      </c>
      <c r="D929">
        <v>917</v>
      </c>
      <c r="E929">
        <f t="shared" si="48"/>
        <v>3.0717254045787232</v>
      </c>
      <c r="F929">
        <f t="shared" si="49"/>
        <v>3.0254923044476647</v>
      </c>
      <c r="G929">
        <f t="shared" si="50"/>
        <v>9.1536036842720403</v>
      </c>
    </row>
    <row r="930" spans="1:7" x14ac:dyDescent="0.25">
      <c r="A930" s="1">
        <v>43654</v>
      </c>
      <c r="B930">
        <v>12339.49</v>
      </c>
      <c r="D930">
        <v>918</v>
      </c>
      <c r="E930">
        <f t="shared" si="48"/>
        <v>6.9444853712271088</v>
      </c>
      <c r="F930">
        <f t="shared" si="49"/>
        <v>6.7139685529549116</v>
      </c>
      <c r="G930">
        <f t="shared" si="50"/>
        <v>45.077373730067471</v>
      </c>
    </row>
    <row r="931" spans="1:7" x14ac:dyDescent="0.25">
      <c r="A931" s="1">
        <v>43655</v>
      </c>
      <c r="B931">
        <v>12554.47</v>
      </c>
      <c r="D931">
        <v>919</v>
      </c>
      <c r="E931">
        <f t="shared" si="48"/>
        <v>1.7422113879909102</v>
      </c>
      <c r="F931">
        <f t="shared" si="49"/>
        <v>1.7272088849404035</v>
      </c>
      <c r="G931">
        <f t="shared" si="50"/>
        <v>2.9832505322170721</v>
      </c>
    </row>
    <row r="932" spans="1:7" x14ac:dyDescent="0.25">
      <c r="A932" s="1">
        <v>43656</v>
      </c>
      <c r="B932">
        <v>11935.36</v>
      </c>
      <c r="D932">
        <v>920</v>
      </c>
      <c r="E932">
        <f t="shared" si="48"/>
        <v>-4.9313909707060422</v>
      </c>
      <c r="F932">
        <f t="shared" si="49"/>
        <v>-5.0571354740343599</v>
      </c>
      <c r="G932">
        <f t="shared" si="50"/>
        <v>25.574619202736731</v>
      </c>
    </row>
    <row r="933" spans="1:7" x14ac:dyDescent="0.25">
      <c r="A933" s="1">
        <v>43657</v>
      </c>
      <c r="B933">
        <v>11302.49</v>
      </c>
      <c r="D933">
        <v>921</v>
      </c>
      <c r="E933">
        <f t="shared" si="48"/>
        <v>-5.3024793554614256</v>
      </c>
      <c r="F933">
        <f t="shared" si="49"/>
        <v>-5.4482367294666867</v>
      </c>
      <c r="G933">
        <f t="shared" si="50"/>
        <v>29.683283460309859</v>
      </c>
    </row>
    <row r="934" spans="1:7" x14ac:dyDescent="0.25">
      <c r="A934" s="1">
        <v>43658</v>
      </c>
      <c r="B934">
        <v>11800.49</v>
      </c>
      <c r="D934">
        <v>922</v>
      </c>
      <c r="E934">
        <f t="shared" si="48"/>
        <v>4.4061087424098586</v>
      </c>
      <c r="F934">
        <f t="shared" si="49"/>
        <v>4.3118000606968385</v>
      </c>
      <c r="G934">
        <f t="shared" si="50"/>
        <v>18.59161976342526</v>
      </c>
    </row>
    <row r="935" spans="1:7" x14ac:dyDescent="0.25">
      <c r="A935" s="1">
        <v>43659</v>
      </c>
      <c r="B935">
        <v>11024.69</v>
      </c>
      <c r="D935">
        <v>923</v>
      </c>
      <c r="E935">
        <f t="shared" si="48"/>
        <v>-6.5743032704574071</v>
      </c>
      <c r="F935">
        <f t="shared" si="49"/>
        <v>-6.8003753009429717</v>
      </c>
      <c r="G935">
        <f t="shared" si="50"/>
        <v>46.245104233675214</v>
      </c>
    </row>
    <row r="936" spans="1:7" x14ac:dyDescent="0.25">
      <c r="A936" s="1">
        <v>43660</v>
      </c>
      <c r="B936">
        <v>10664.41</v>
      </c>
      <c r="D936">
        <v>924</v>
      </c>
      <c r="E936">
        <f t="shared" si="48"/>
        <v>-3.267937692579117</v>
      </c>
      <c r="F936">
        <f t="shared" si="49"/>
        <v>-3.3225273774647346</v>
      </c>
      <c r="G936">
        <f t="shared" si="50"/>
        <v>11.039188174002687</v>
      </c>
    </row>
    <row r="937" spans="1:7" x14ac:dyDescent="0.25">
      <c r="A937" s="1">
        <v>43661</v>
      </c>
      <c r="B937">
        <v>10749.7</v>
      </c>
      <c r="D937">
        <v>925</v>
      </c>
      <c r="E937">
        <f t="shared" si="48"/>
        <v>0.79976294984908569</v>
      </c>
      <c r="F937">
        <f t="shared" si="49"/>
        <v>0.79658179584066124</v>
      </c>
      <c r="G937">
        <f t="shared" si="50"/>
        <v>0.63454255746473287</v>
      </c>
    </row>
    <row r="938" spans="1:7" x14ac:dyDescent="0.25">
      <c r="A938" s="1">
        <v>43662</v>
      </c>
      <c r="B938">
        <v>9644.9699999999993</v>
      </c>
      <c r="D938">
        <v>926</v>
      </c>
      <c r="E938">
        <f t="shared" si="48"/>
        <v>-10.276844935207507</v>
      </c>
      <c r="F938">
        <f t="shared" si="49"/>
        <v>-10.844131127457251</v>
      </c>
      <c r="G938">
        <f t="shared" si="50"/>
        <v>117.59517990948727</v>
      </c>
    </row>
    <row r="939" spans="1:7" x14ac:dyDescent="0.25">
      <c r="A939" s="1">
        <v>43663</v>
      </c>
      <c r="B939">
        <v>9824.56</v>
      </c>
      <c r="D939">
        <v>927</v>
      </c>
      <c r="E939">
        <f t="shared" si="48"/>
        <v>1.8620068284297426</v>
      </c>
      <c r="F939">
        <f t="shared" si="49"/>
        <v>1.8448837104543356</v>
      </c>
      <c r="G939">
        <f t="shared" si="50"/>
        <v>3.4035959050997571</v>
      </c>
    </row>
    <row r="940" spans="1:7" x14ac:dyDescent="0.25">
      <c r="A940" s="1">
        <v>43664</v>
      </c>
      <c r="B940">
        <v>10595.82</v>
      </c>
      <c r="D940">
        <v>928</v>
      </c>
      <c r="E940">
        <f t="shared" si="48"/>
        <v>7.8503261214751632</v>
      </c>
      <c r="F940">
        <f t="shared" si="49"/>
        <v>7.5574210685572769</v>
      </c>
      <c r="G940">
        <f t="shared" si="50"/>
        <v>57.114613207473411</v>
      </c>
    </row>
    <row r="941" spans="1:7" x14ac:dyDescent="0.25">
      <c r="A941" s="1">
        <v>43665</v>
      </c>
      <c r="B941">
        <v>10563.13</v>
      </c>
      <c r="D941">
        <v>929</v>
      </c>
      <c r="E941">
        <f t="shared" si="48"/>
        <v>-0.30851788724233242</v>
      </c>
      <c r="F941">
        <f t="shared" si="49"/>
        <v>-0.30899478480486137</v>
      </c>
      <c r="G941">
        <f t="shared" si="50"/>
        <v>9.5477777036602582E-2</v>
      </c>
    </row>
    <row r="942" spans="1:7" x14ac:dyDescent="0.25">
      <c r="A942" s="1">
        <v>43666</v>
      </c>
      <c r="B942">
        <v>10957.97</v>
      </c>
      <c r="D942">
        <v>930</v>
      </c>
      <c r="E942">
        <f t="shared" si="48"/>
        <v>3.7379072301486413</v>
      </c>
      <c r="F942">
        <f t="shared" si="49"/>
        <v>3.6697409511598118</v>
      </c>
      <c r="G942">
        <f t="shared" si="50"/>
        <v>13.46699864861932</v>
      </c>
    </row>
    <row r="943" spans="1:7" x14ac:dyDescent="0.25">
      <c r="A943" s="1">
        <v>43667</v>
      </c>
      <c r="B943">
        <v>10568.3</v>
      </c>
      <c r="D943">
        <v>931</v>
      </c>
      <c r="E943">
        <f t="shared" si="48"/>
        <v>-3.5560418581178821</v>
      </c>
      <c r="F943">
        <f t="shared" si="49"/>
        <v>-3.6208090984346999</v>
      </c>
      <c r="G943">
        <f t="shared" si="50"/>
        <v>13.110258527307504</v>
      </c>
    </row>
    <row r="944" spans="1:7" x14ac:dyDescent="0.25">
      <c r="A944" s="1">
        <v>43668</v>
      </c>
      <c r="B944">
        <v>10270.43</v>
      </c>
      <c r="D944">
        <v>932</v>
      </c>
      <c r="E944">
        <f t="shared" si="48"/>
        <v>-2.8185233197392106</v>
      </c>
      <c r="F944">
        <f t="shared" si="49"/>
        <v>-2.8590061815421919</v>
      </c>
      <c r="G944">
        <f t="shared" si="50"/>
        <v>8.1739163460964654</v>
      </c>
    </row>
    <row r="945" spans="1:7" x14ac:dyDescent="0.25">
      <c r="A945" s="1">
        <v>43669</v>
      </c>
      <c r="B945">
        <v>10125.24</v>
      </c>
      <c r="D945">
        <v>933</v>
      </c>
      <c r="E945">
        <f t="shared" si="48"/>
        <v>-1.4136701189726282</v>
      </c>
      <c r="F945">
        <f t="shared" si="49"/>
        <v>-1.4237576171466928</v>
      </c>
      <c r="G945">
        <f t="shared" si="50"/>
        <v>2.0270857523832286</v>
      </c>
    </row>
    <row r="946" spans="1:7" x14ac:dyDescent="0.25">
      <c r="A946" s="1">
        <v>43670</v>
      </c>
      <c r="B946">
        <v>9778.32</v>
      </c>
      <c r="D946">
        <v>934</v>
      </c>
      <c r="E946">
        <f t="shared" si="48"/>
        <v>-3.4262891546274465</v>
      </c>
      <c r="F946">
        <f t="shared" si="49"/>
        <v>-3.4863626265483054</v>
      </c>
      <c r="G946">
        <f t="shared" si="50"/>
        <v>12.154724363792798</v>
      </c>
    </row>
    <row r="947" spans="1:7" x14ac:dyDescent="0.25">
      <c r="A947" s="1">
        <v>43671</v>
      </c>
      <c r="B947">
        <v>9899.11</v>
      </c>
      <c r="D947">
        <v>935</v>
      </c>
      <c r="E947">
        <f t="shared" si="48"/>
        <v>1.2352837706272741</v>
      </c>
      <c r="F947">
        <f t="shared" si="49"/>
        <v>1.2277163959593749</v>
      </c>
      <c r="G947">
        <f t="shared" si="50"/>
        <v>1.5072875489074766</v>
      </c>
    </row>
    <row r="948" spans="1:7" x14ac:dyDescent="0.25">
      <c r="A948" s="1">
        <v>43672</v>
      </c>
      <c r="B948">
        <v>9835.18</v>
      </c>
      <c r="D948">
        <v>936</v>
      </c>
      <c r="E948">
        <f t="shared" si="48"/>
        <v>-0.64581563393073005</v>
      </c>
      <c r="F948">
        <f t="shared" si="49"/>
        <v>-0.64791004532309981</v>
      </c>
      <c r="G948">
        <f t="shared" si="50"/>
        <v>0.41978742683058123</v>
      </c>
    </row>
    <row r="949" spans="1:7" x14ac:dyDescent="0.25">
      <c r="A949" s="1">
        <v>43673</v>
      </c>
      <c r="B949">
        <v>9508.68</v>
      </c>
      <c r="D949">
        <v>937</v>
      </c>
      <c r="E949">
        <f t="shared" si="48"/>
        <v>-3.3197155517235069</v>
      </c>
      <c r="F949">
        <f t="shared" si="49"/>
        <v>-3.3760687994575322</v>
      </c>
      <c r="G949">
        <f t="shared" si="50"/>
        <v>11.397840538670623</v>
      </c>
    </row>
    <row r="950" spans="1:7" x14ac:dyDescent="0.25">
      <c r="A950" s="1">
        <v>43674</v>
      </c>
      <c r="B950">
        <v>9456.99</v>
      </c>
      <c r="D950">
        <v>938</v>
      </c>
      <c r="E950">
        <f t="shared" si="48"/>
        <v>-0.54360857658476791</v>
      </c>
      <c r="F950">
        <f t="shared" si="49"/>
        <v>-0.54509150466524181</v>
      </c>
      <c r="G950">
        <f t="shared" si="50"/>
        <v>0.29712474845821735</v>
      </c>
    </row>
    <row r="951" spans="1:7" x14ac:dyDescent="0.25">
      <c r="A951" s="1">
        <v>43675</v>
      </c>
      <c r="B951">
        <v>9504.7800000000007</v>
      </c>
      <c r="D951">
        <v>939</v>
      </c>
      <c r="E951">
        <f t="shared" si="48"/>
        <v>0.50534049417415983</v>
      </c>
      <c r="F951">
        <f t="shared" si="49"/>
        <v>0.50406793447134801</v>
      </c>
      <c r="G951">
        <f t="shared" si="50"/>
        <v>0.25408448256221117</v>
      </c>
    </row>
    <row r="952" spans="1:7" x14ac:dyDescent="0.25">
      <c r="A952" s="1">
        <v>43676</v>
      </c>
      <c r="B952">
        <v>9586.19</v>
      </c>
      <c r="D952">
        <v>940</v>
      </c>
      <c r="E952">
        <f t="shared" si="48"/>
        <v>0.85651640542968743</v>
      </c>
      <c r="F952">
        <f t="shared" si="49"/>
        <v>0.85286911529381026</v>
      </c>
      <c r="G952">
        <f t="shared" si="50"/>
        <v>0.72738572782204658</v>
      </c>
    </row>
    <row r="953" spans="1:7" x14ac:dyDescent="0.25">
      <c r="A953" s="1">
        <v>43677</v>
      </c>
      <c r="B953">
        <v>10050.299999999999</v>
      </c>
      <c r="D953">
        <v>941</v>
      </c>
      <c r="E953">
        <f t="shared" si="48"/>
        <v>4.8414437852786012</v>
      </c>
      <c r="F953">
        <f t="shared" si="49"/>
        <v>4.7278963693146983</v>
      </c>
      <c r="G953">
        <f t="shared" si="50"/>
        <v>22.353004078979104</v>
      </c>
    </row>
    <row r="954" spans="1:7" x14ac:dyDescent="0.25">
      <c r="A954" s="1">
        <v>43678</v>
      </c>
      <c r="B954">
        <v>10419.32</v>
      </c>
      <c r="D954">
        <v>942</v>
      </c>
      <c r="E954">
        <f t="shared" si="48"/>
        <v>3.671731192103723</v>
      </c>
      <c r="F954">
        <f t="shared" si="49"/>
        <v>3.6059290272840889</v>
      </c>
      <c r="G954">
        <f t="shared" si="50"/>
        <v>13.002724149809977</v>
      </c>
    </row>
    <row r="955" spans="1:7" x14ac:dyDescent="0.25">
      <c r="A955" s="1">
        <v>43679</v>
      </c>
      <c r="B955">
        <v>10427.799999999999</v>
      </c>
      <c r="D955">
        <v>943</v>
      </c>
      <c r="E955">
        <f t="shared" si="48"/>
        <v>8.1387269034827264E-2</v>
      </c>
      <c r="F955">
        <f t="shared" si="49"/>
        <v>8.1354167556075677E-2</v>
      </c>
      <c r="G955">
        <f t="shared" si="50"/>
        <v>6.6185005787420363E-3</v>
      </c>
    </row>
    <row r="956" spans="1:7" x14ac:dyDescent="0.25">
      <c r="A956" s="1">
        <v>43680</v>
      </c>
      <c r="B956">
        <v>10835.25</v>
      </c>
      <c r="D956">
        <v>944</v>
      </c>
      <c r="E956">
        <f t="shared" si="48"/>
        <v>3.9073438309135269</v>
      </c>
      <c r="F956">
        <f t="shared" si="49"/>
        <v>3.8329391341233325</v>
      </c>
      <c r="G956">
        <f t="shared" si="50"/>
        <v>14.691422405894123</v>
      </c>
    </row>
    <row r="957" spans="1:7" x14ac:dyDescent="0.25">
      <c r="A957" s="1">
        <v>43681</v>
      </c>
      <c r="B957">
        <v>10966.15</v>
      </c>
      <c r="D957">
        <v>945</v>
      </c>
      <c r="E957">
        <f t="shared" si="48"/>
        <v>1.2080939526083814</v>
      </c>
      <c r="F957">
        <f t="shared" si="49"/>
        <v>1.2008547435920236</v>
      </c>
      <c r="G957">
        <f t="shared" si="50"/>
        <v>1.4420521152074648</v>
      </c>
    </row>
    <row r="958" spans="1:7" x14ac:dyDescent="0.25">
      <c r="A958" s="1">
        <v>43682</v>
      </c>
      <c r="B958">
        <v>11736.44</v>
      </c>
      <c r="D958">
        <v>946</v>
      </c>
      <c r="E958">
        <f t="shared" si="48"/>
        <v>7.0242519024452603</v>
      </c>
      <c r="F958">
        <f t="shared" si="49"/>
        <v>6.7885276085718527</v>
      </c>
      <c r="G958">
        <f t="shared" si="50"/>
        <v>46.084107092342279</v>
      </c>
    </row>
    <row r="959" spans="1:7" x14ac:dyDescent="0.25">
      <c r="A959" s="1">
        <v>43683</v>
      </c>
      <c r="B959">
        <v>11373.26</v>
      </c>
      <c r="D959">
        <v>947</v>
      </c>
      <c r="E959">
        <f t="shared" si="48"/>
        <v>-3.0944647610348648</v>
      </c>
      <c r="F959">
        <f t="shared" si="49"/>
        <v>-3.1433545513704684</v>
      </c>
      <c r="G959">
        <f t="shared" si="50"/>
        <v>9.8806778356214391</v>
      </c>
    </row>
    <row r="960" spans="1:7" x14ac:dyDescent="0.25">
      <c r="A960" s="1">
        <v>43684</v>
      </c>
      <c r="B960">
        <v>11938.18</v>
      </c>
      <c r="D960">
        <v>948</v>
      </c>
      <c r="E960">
        <f t="shared" si="48"/>
        <v>4.9670894712685723</v>
      </c>
      <c r="F960">
        <f t="shared" si="49"/>
        <v>4.8476681431886739</v>
      </c>
      <c r="G960">
        <f t="shared" si="50"/>
        <v>23.499886426486324</v>
      </c>
    </row>
    <row r="961" spans="1:7" x14ac:dyDescent="0.25">
      <c r="A961" s="1">
        <v>43685</v>
      </c>
      <c r="B961">
        <v>11720.99</v>
      </c>
      <c r="D961">
        <v>949</v>
      </c>
      <c r="E961">
        <f t="shared" si="48"/>
        <v>-1.8192890373574573</v>
      </c>
      <c r="F961">
        <f t="shared" si="49"/>
        <v>-1.8360415964129417</v>
      </c>
      <c r="G961">
        <f t="shared" si="50"/>
        <v>3.3710487437585837</v>
      </c>
    </row>
    <row r="962" spans="1:7" x14ac:dyDescent="0.25">
      <c r="A962" s="1">
        <v>43686</v>
      </c>
      <c r="B962">
        <v>11918.17</v>
      </c>
      <c r="D962">
        <v>950</v>
      </c>
      <c r="E962">
        <f t="shared" si="48"/>
        <v>1.6822811042411971</v>
      </c>
      <c r="F962">
        <f t="shared" si="49"/>
        <v>1.6682874790179114</v>
      </c>
      <c r="G962">
        <f t="shared" si="50"/>
        <v>2.7831831126479383</v>
      </c>
    </row>
    <row r="963" spans="1:7" x14ac:dyDescent="0.25">
      <c r="A963" s="1">
        <v>43687</v>
      </c>
      <c r="B963">
        <v>11303.51</v>
      </c>
      <c r="D963">
        <v>951</v>
      </c>
      <c r="E963">
        <f t="shared" si="48"/>
        <v>-5.1573353962898656</v>
      </c>
      <c r="F963">
        <f t="shared" si="49"/>
        <v>-5.2950829406251687</v>
      </c>
      <c r="G963">
        <f t="shared" si="50"/>
        <v>28.037903348099682</v>
      </c>
    </row>
    <row r="964" spans="1:7" x14ac:dyDescent="0.25">
      <c r="A964" s="1">
        <v>43688</v>
      </c>
      <c r="B964">
        <v>11504.72</v>
      </c>
      <c r="D964">
        <v>952</v>
      </c>
      <c r="E964">
        <f t="shared" si="48"/>
        <v>1.7800665457012832</v>
      </c>
      <c r="F964">
        <f t="shared" si="49"/>
        <v>1.7644088991415563</v>
      </c>
      <c r="G964">
        <f t="shared" si="50"/>
        <v>3.1131387633699186</v>
      </c>
    </row>
    <row r="965" spans="1:7" x14ac:dyDescent="0.25">
      <c r="A965" s="1">
        <v>43689</v>
      </c>
      <c r="B965">
        <v>11393.48</v>
      </c>
      <c r="D965">
        <v>953</v>
      </c>
      <c r="E965">
        <f t="shared" si="48"/>
        <v>-0.96690749535842491</v>
      </c>
      <c r="F965">
        <f t="shared" si="49"/>
        <v>-0.97161239848580527</v>
      </c>
      <c r="G965">
        <f t="shared" si="50"/>
        <v>0.94403065289133925</v>
      </c>
    </row>
    <row r="966" spans="1:7" x14ac:dyDescent="0.25">
      <c r="A966" s="1">
        <v>43690</v>
      </c>
      <c r="B966">
        <v>10874.59</v>
      </c>
      <c r="D966">
        <v>954</v>
      </c>
      <c r="E966">
        <f t="shared" si="48"/>
        <v>-4.5542713903039234</v>
      </c>
      <c r="F966">
        <f t="shared" si="49"/>
        <v>-4.6612386847022993</v>
      </c>
      <c r="G966">
        <f t="shared" si="50"/>
        <v>21.727146075765223</v>
      </c>
    </row>
    <row r="967" spans="1:7" x14ac:dyDescent="0.25">
      <c r="A967" s="1">
        <v>43691</v>
      </c>
      <c r="B967">
        <v>10193.32</v>
      </c>
      <c r="D967">
        <v>955</v>
      </c>
      <c r="E967">
        <f t="shared" si="48"/>
        <v>-6.2647879138431923</v>
      </c>
      <c r="F967">
        <f t="shared" si="49"/>
        <v>-6.4696271327138826</v>
      </c>
      <c r="G967">
        <f t="shared" si="50"/>
        <v>41.856075236347657</v>
      </c>
    </row>
    <row r="968" spans="1:7" x14ac:dyDescent="0.25">
      <c r="A968" s="1">
        <v>43692</v>
      </c>
      <c r="B968">
        <v>10341.030000000001</v>
      </c>
      <c r="D968">
        <v>956</v>
      </c>
      <c r="E968">
        <f t="shared" si="48"/>
        <v>1.4490862643378306</v>
      </c>
      <c r="F968">
        <f t="shared" si="49"/>
        <v>1.43868734845497</v>
      </c>
      <c r="G968">
        <f t="shared" si="50"/>
        <v>2.0698212866043924</v>
      </c>
    </row>
    <row r="969" spans="1:7" x14ac:dyDescent="0.25">
      <c r="A969" s="1">
        <v>43693</v>
      </c>
      <c r="B969">
        <v>10447.58</v>
      </c>
      <c r="D969">
        <v>957</v>
      </c>
      <c r="E969">
        <f t="shared" si="48"/>
        <v>1.0303615790690024</v>
      </c>
      <c r="F969">
        <f t="shared" si="49"/>
        <v>1.0250895372879461</v>
      </c>
      <c r="G969">
        <f t="shared" si="50"/>
        <v>1.0508085594572154</v>
      </c>
    </row>
    <row r="970" spans="1:7" x14ac:dyDescent="0.25">
      <c r="A970" s="1">
        <v>43694</v>
      </c>
      <c r="B970">
        <v>10142.959999999999</v>
      </c>
      <c r="D970">
        <v>958</v>
      </c>
      <c r="E970">
        <f t="shared" si="48"/>
        <v>-2.9156991379822008</v>
      </c>
      <c r="F970">
        <f t="shared" si="49"/>
        <v>-2.9590503865252198</v>
      </c>
      <c r="G970">
        <f t="shared" si="50"/>
        <v>8.7559791899950525</v>
      </c>
    </row>
    <row r="971" spans="1:7" x14ac:dyDescent="0.25">
      <c r="A971" s="1">
        <v>43695</v>
      </c>
      <c r="B971">
        <v>10424.56</v>
      </c>
      <c r="D971">
        <v>959</v>
      </c>
      <c r="E971">
        <f t="shared" si="48"/>
        <v>2.7763098740407179</v>
      </c>
      <c r="F971">
        <f t="shared" si="49"/>
        <v>2.7384691779490464</v>
      </c>
      <c r="G971">
        <f t="shared" si="50"/>
        <v>7.499213438576926</v>
      </c>
    </row>
    <row r="972" spans="1:7" x14ac:dyDescent="0.25">
      <c r="A972" s="1">
        <v>43696</v>
      </c>
      <c r="B972">
        <v>10722.74</v>
      </c>
      <c r="D972">
        <v>960</v>
      </c>
      <c r="E972">
        <f t="shared" si="48"/>
        <v>2.8603605332023636</v>
      </c>
      <c r="F972">
        <f t="shared" si="49"/>
        <v>2.8202159439084244</v>
      </c>
      <c r="G972">
        <f t="shared" si="50"/>
        <v>7.9536179702752854</v>
      </c>
    </row>
    <row r="973" spans="1:7" x14ac:dyDescent="0.25">
      <c r="A973" s="1">
        <v>43697</v>
      </c>
      <c r="B973">
        <v>10796.13</v>
      </c>
      <c r="D973">
        <v>961</v>
      </c>
      <c r="E973">
        <f t="shared" si="48"/>
        <v>0.68443326985452801</v>
      </c>
      <c r="F973">
        <f t="shared" si="49"/>
        <v>0.68210165818813084</v>
      </c>
      <c r="G973">
        <f t="shared" si="50"/>
        <v>0.46526267210299771</v>
      </c>
    </row>
    <row r="974" spans="1:7" x14ac:dyDescent="0.25">
      <c r="A974" s="1">
        <v>43698</v>
      </c>
      <c r="B974">
        <v>10054.33</v>
      </c>
      <c r="D974">
        <v>962</v>
      </c>
      <c r="E974">
        <f t="shared" ref="E974:E1037" si="51">100*(B974-B973)/B973</f>
        <v>-6.8709806199073125</v>
      </c>
      <c r="F974">
        <f t="shared" ref="F974:F1037" si="52">100*LN(B974/B973)</f>
        <v>-7.1184349091270356</v>
      </c>
      <c r="G974">
        <f t="shared" ref="G974:G1037" si="53">F974^2</f>
        <v>50.672115555478427</v>
      </c>
    </row>
    <row r="975" spans="1:7" x14ac:dyDescent="0.25">
      <c r="A975" s="1">
        <v>43699</v>
      </c>
      <c r="B975">
        <v>10141.549999999999</v>
      </c>
      <c r="D975">
        <v>963</v>
      </c>
      <c r="E975">
        <f t="shared" si="51"/>
        <v>0.86748694343630406</v>
      </c>
      <c r="F975">
        <f t="shared" si="52"/>
        <v>0.86374589528557721</v>
      </c>
      <c r="G975">
        <f t="shared" si="53"/>
        <v>0.74605697162268336</v>
      </c>
    </row>
    <row r="976" spans="1:7" x14ac:dyDescent="0.25">
      <c r="A976" s="1">
        <v>43700</v>
      </c>
      <c r="B976">
        <v>10423.89</v>
      </c>
      <c r="D976">
        <v>964</v>
      </c>
      <c r="E976">
        <f t="shared" si="51"/>
        <v>2.7839925849598943</v>
      </c>
      <c r="F976">
        <f t="shared" si="52"/>
        <v>2.7459440754179156</v>
      </c>
      <c r="G976">
        <f t="shared" si="53"/>
        <v>7.5402088653227519</v>
      </c>
    </row>
    <row r="977" spans="1:7" x14ac:dyDescent="0.25">
      <c r="A977" s="1">
        <v>43701</v>
      </c>
      <c r="B977">
        <v>10076.27</v>
      </c>
      <c r="D977">
        <v>965</v>
      </c>
      <c r="E977">
        <f t="shared" si="51"/>
        <v>-3.3348394889048043</v>
      </c>
      <c r="F977">
        <f t="shared" si="52"/>
        <v>-3.3917132716770029</v>
      </c>
      <c r="G977">
        <f t="shared" si="53"/>
        <v>11.503718917269918</v>
      </c>
    </row>
    <row r="978" spans="1:7" x14ac:dyDescent="0.25">
      <c r="A978" s="1">
        <v>43702</v>
      </c>
      <c r="B978">
        <v>10003.61</v>
      </c>
      <c r="D978">
        <v>966</v>
      </c>
      <c r="E978">
        <f t="shared" si="51"/>
        <v>-0.72110016901095197</v>
      </c>
      <c r="F978">
        <f t="shared" si="52"/>
        <v>-0.72371266298817338</v>
      </c>
      <c r="G978">
        <f t="shared" si="53"/>
        <v>0.52376001856943344</v>
      </c>
    </row>
    <row r="979" spans="1:7" x14ac:dyDescent="0.25">
      <c r="A979" s="1">
        <v>43703</v>
      </c>
      <c r="B979">
        <v>10269.92</v>
      </c>
      <c r="D979">
        <v>967</v>
      </c>
      <c r="E979">
        <f t="shared" si="51"/>
        <v>2.6621389678326071</v>
      </c>
      <c r="F979">
        <f t="shared" si="52"/>
        <v>2.6273206382227938</v>
      </c>
      <c r="G979">
        <f t="shared" si="53"/>
        <v>6.9028137360314288</v>
      </c>
    </row>
    <row r="980" spans="1:7" x14ac:dyDescent="0.25">
      <c r="A980" s="1">
        <v>43704</v>
      </c>
      <c r="B980">
        <v>10144.06</v>
      </c>
      <c r="D980">
        <v>968</v>
      </c>
      <c r="E980">
        <f t="shared" si="51"/>
        <v>-1.2255207440759088</v>
      </c>
      <c r="F980">
        <f t="shared" si="52"/>
        <v>-1.2330921727575499</v>
      </c>
      <c r="G980">
        <f t="shared" si="53"/>
        <v>1.5205163065159353</v>
      </c>
    </row>
    <row r="981" spans="1:7" x14ac:dyDescent="0.25">
      <c r="A981" s="1">
        <v>43705</v>
      </c>
      <c r="B981">
        <v>9728.75</v>
      </c>
      <c r="D981">
        <v>969</v>
      </c>
      <c r="E981">
        <f t="shared" si="51"/>
        <v>-4.0941201057564678</v>
      </c>
      <c r="F981">
        <f t="shared" si="52"/>
        <v>-4.1802893212415126</v>
      </c>
      <c r="G981">
        <f t="shared" si="53"/>
        <v>17.474818809285825</v>
      </c>
    </row>
    <row r="982" spans="1:7" x14ac:dyDescent="0.25">
      <c r="A982" s="1">
        <v>43706</v>
      </c>
      <c r="B982">
        <v>9519.5499999999993</v>
      </c>
      <c r="D982">
        <v>970</v>
      </c>
      <c r="E982">
        <f t="shared" si="51"/>
        <v>-2.1503276371579156</v>
      </c>
      <c r="F982">
        <f t="shared" si="52"/>
        <v>-2.1737840512960007</v>
      </c>
      <c r="G982">
        <f t="shared" si="53"/>
        <v>4.7253371016688535</v>
      </c>
    </row>
    <row r="983" spans="1:7" x14ac:dyDescent="0.25">
      <c r="A983" s="1">
        <v>43707</v>
      </c>
      <c r="B983">
        <v>9598.6</v>
      </c>
      <c r="D983">
        <v>971</v>
      </c>
      <c r="E983">
        <f t="shared" si="51"/>
        <v>0.83039639478758032</v>
      </c>
      <c r="F983">
        <f t="shared" si="52"/>
        <v>0.82696757272418242</v>
      </c>
      <c r="G983">
        <f t="shared" si="53"/>
        <v>0.68387536633732593</v>
      </c>
    </row>
    <row r="984" spans="1:7" x14ac:dyDescent="0.25">
      <c r="A984" s="1">
        <v>43708</v>
      </c>
      <c r="B984">
        <v>9676.2800000000007</v>
      </c>
      <c r="D984">
        <v>972</v>
      </c>
      <c r="E984">
        <f t="shared" si="51"/>
        <v>0.80928468735024162</v>
      </c>
      <c r="F984">
        <f t="shared" si="52"/>
        <v>0.80602754008658861</v>
      </c>
      <c r="G984">
        <f t="shared" si="53"/>
        <v>0.64968039537803723</v>
      </c>
    </row>
    <row r="985" spans="1:7" x14ac:dyDescent="0.25">
      <c r="A985" s="1">
        <v>43709</v>
      </c>
      <c r="B985">
        <v>9711.99</v>
      </c>
      <c r="D985">
        <v>973</v>
      </c>
      <c r="E985">
        <f t="shared" si="51"/>
        <v>0.369046782441177</v>
      </c>
      <c r="F985">
        <f t="shared" si="52"/>
        <v>0.36836747559675254</v>
      </c>
      <c r="G985">
        <f t="shared" si="53"/>
        <v>0.13569459707752407</v>
      </c>
    </row>
    <row r="986" spans="1:7" x14ac:dyDescent="0.25">
      <c r="A986" s="1">
        <v>43710</v>
      </c>
      <c r="B986">
        <v>10398.65</v>
      </c>
      <c r="D986">
        <v>974</v>
      </c>
      <c r="E986">
        <f t="shared" si="51"/>
        <v>7.0702296851623601</v>
      </c>
      <c r="F986">
        <f t="shared" si="52"/>
        <v>6.8314785366695467</v>
      </c>
      <c r="G986">
        <f t="shared" si="53"/>
        <v>46.669098996976693</v>
      </c>
    </row>
    <row r="987" spans="1:7" x14ac:dyDescent="0.25">
      <c r="A987" s="1">
        <v>43711</v>
      </c>
      <c r="B987">
        <v>10698.73</v>
      </c>
      <c r="D987">
        <v>975</v>
      </c>
      <c r="E987">
        <f t="shared" si="51"/>
        <v>2.8857592091281075</v>
      </c>
      <c r="F987">
        <f t="shared" si="52"/>
        <v>2.8449052805399715</v>
      </c>
      <c r="G987">
        <f t="shared" si="53"/>
        <v>8.0934860552442132</v>
      </c>
    </row>
    <row r="988" spans="1:7" x14ac:dyDescent="0.25">
      <c r="A988" s="1">
        <v>43712</v>
      </c>
      <c r="B988">
        <v>10666.9</v>
      </c>
      <c r="D988">
        <v>976</v>
      </c>
      <c r="E988">
        <f t="shared" si="51"/>
        <v>-0.29751194767977068</v>
      </c>
      <c r="F988">
        <f t="shared" si="52"/>
        <v>-0.29795539423088985</v>
      </c>
      <c r="G988">
        <f t="shared" si="53"/>
        <v>8.8777416951284993E-2</v>
      </c>
    </row>
    <row r="989" spans="1:7" x14ac:dyDescent="0.25">
      <c r="A989" s="1">
        <v>43713</v>
      </c>
      <c r="B989">
        <v>10559.76</v>
      </c>
      <c r="D989">
        <v>977</v>
      </c>
      <c r="E989">
        <f t="shared" si="51"/>
        <v>-1.0044155284103107</v>
      </c>
      <c r="F989">
        <f t="shared" si="52"/>
        <v>-1.0094938145242678</v>
      </c>
      <c r="G989">
        <f t="shared" si="53"/>
        <v>1.0190777615627569</v>
      </c>
    </row>
    <row r="990" spans="1:7" x14ac:dyDescent="0.25">
      <c r="A990" s="1">
        <v>43714</v>
      </c>
      <c r="B990">
        <v>10426.52</v>
      </c>
      <c r="D990">
        <v>978</v>
      </c>
      <c r="E990">
        <f t="shared" si="51"/>
        <v>-1.2617711008583508</v>
      </c>
      <c r="F990">
        <f t="shared" si="52"/>
        <v>-1.269799033321692</v>
      </c>
      <c r="G990">
        <f t="shared" si="53"/>
        <v>1.6123895850247034</v>
      </c>
    </row>
    <row r="991" spans="1:7" x14ac:dyDescent="0.25">
      <c r="A991" s="1">
        <v>43715</v>
      </c>
      <c r="B991">
        <v>10531.56</v>
      </c>
      <c r="D991">
        <v>979</v>
      </c>
      <c r="E991">
        <f t="shared" si="51"/>
        <v>1.0074310508203987</v>
      </c>
      <c r="F991">
        <f t="shared" si="52"/>
        <v>1.0023902907276112</v>
      </c>
      <c r="G991">
        <f t="shared" si="53"/>
        <v>1.0047862949449848</v>
      </c>
    </row>
    <row r="992" spans="1:7" x14ac:dyDescent="0.25">
      <c r="A992" s="1">
        <v>43716</v>
      </c>
      <c r="B992">
        <v>10423.59</v>
      </c>
      <c r="D992">
        <v>980</v>
      </c>
      <c r="E992">
        <f t="shared" si="51"/>
        <v>-1.0252042432460087</v>
      </c>
      <c r="F992">
        <f t="shared" si="52"/>
        <v>-1.0304956582224416</v>
      </c>
      <c r="G992">
        <f t="shared" si="53"/>
        <v>1.0619213016153031</v>
      </c>
    </row>
    <row r="993" spans="1:7" x14ac:dyDescent="0.25">
      <c r="A993" s="1">
        <v>43717</v>
      </c>
      <c r="B993">
        <v>10289.209999999999</v>
      </c>
      <c r="D993">
        <v>981</v>
      </c>
      <c r="E993">
        <f t="shared" si="51"/>
        <v>-1.2891911519927493</v>
      </c>
      <c r="F993">
        <f t="shared" si="52"/>
        <v>-1.2975733406807168</v>
      </c>
      <c r="G993">
        <f t="shared" si="53"/>
        <v>1.6836965744453156</v>
      </c>
    </row>
    <row r="994" spans="1:7" x14ac:dyDescent="0.25">
      <c r="A994" s="1">
        <v>43718</v>
      </c>
      <c r="B994">
        <v>10106.370000000001</v>
      </c>
      <c r="D994">
        <v>982</v>
      </c>
      <c r="E994">
        <f t="shared" si="51"/>
        <v>-1.7770071754779846</v>
      </c>
      <c r="F994">
        <f t="shared" si="52"/>
        <v>-1.7929855218915776</v>
      </c>
      <c r="G994">
        <f t="shared" si="53"/>
        <v>3.2147970817128129</v>
      </c>
    </row>
    <row r="995" spans="1:7" x14ac:dyDescent="0.25">
      <c r="A995" s="1">
        <v>43719</v>
      </c>
      <c r="B995">
        <v>10174.91</v>
      </c>
      <c r="D995">
        <v>983</v>
      </c>
      <c r="E995">
        <f t="shared" si="51"/>
        <v>0.67818613409165751</v>
      </c>
      <c r="F995">
        <f t="shared" si="52"/>
        <v>0.6758967967462528</v>
      </c>
      <c r="G995">
        <f t="shared" si="53"/>
        <v>0.45683647985184539</v>
      </c>
    </row>
    <row r="996" spans="1:7" x14ac:dyDescent="0.25">
      <c r="A996" s="1">
        <v>43720</v>
      </c>
      <c r="B996">
        <v>10418.879999999999</v>
      </c>
      <c r="D996">
        <v>984</v>
      </c>
      <c r="E996">
        <f t="shared" si="51"/>
        <v>2.3977607664342915</v>
      </c>
      <c r="F996">
        <f t="shared" si="52"/>
        <v>2.3694658862928386</v>
      </c>
      <c r="G996">
        <f t="shared" si="53"/>
        <v>5.6143685863055071</v>
      </c>
    </row>
    <row r="997" spans="1:7" x14ac:dyDescent="0.25">
      <c r="A997" s="1">
        <v>43721</v>
      </c>
      <c r="B997">
        <v>10308.09</v>
      </c>
      <c r="D997">
        <v>985</v>
      </c>
      <c r="E997">
        <f t="shared" si="51"/>
        <v>-1.0633580576798951</v>
      </c>
      <c r="F997">
        <f t="shared" si="52"/>
        <v>-1.0690521108965501</v>
      </c>
      <c r="G997">
        <f t="shared" si="53"/>
        <v>1.1428724158123695</v>
      </c>
    </row>
    <row r="998" spans="1:7" x14ac:dyDescent="0.25">
      <c r="A998" s="1">
        <v>43722</v>
      </c>
      <c r="B998">
        <v>10398.89</v>
      </c>
      <c r="D998">
        <v>986</v>
      </c>
      <c r="E998">
        <f t="shared" si="51"/>
        <v>0.88086153690935243</v>
      </c>
      <c r="F998">
        <f t="shared" si="52"/>
        <v>0.8770045847305169</v>
      </c>
      <c r="G998">
        <f t="shared" si="53"/>
        <v>0.7691370416383464</v>
      </c>
    </row>
    <row r="999" spans="1:7" x14ac:dyDescent="0.25">
      <c r="A999" s="1">
        <v>43723</v>
      </c>
      <c r="B999">
        <v>10305.35</v>
      </c>
      <c r="D999">
        <v>987</v>
      </c>
      <c r="E999">
        <f t="shared" si="51"/>
        <v>-0.89951908328676489</v>
      </c>
      <c r="F999">
        <f t="shared" si="52"/>
        <v>-0.90358918212072092</v>
      </c>
      <c r="G999">
        <f t="shared" si="53"/>
        <v>0.81647341004559337</v>
      </c>
    </row>
    <row r="1000" spans="1:7" x14ac:dyDescent="0.25">
      <c r="A1000" s="1">
        <v>43724</v>
      </c>
      <c r="B1000">
        <v>10317.11</v>
      </c>
      <c r="D1000">
        <v>988</v>
      </c>
      <c r="E1000">
        <f t="shared" si="51"/>
        <v>0.11411548370506792</v>
      </c>
      <c r="F1000">
        <f t="shared" si="52"/>
        <v>0.11405042147962913</v>
      </c>
      <c r="G1000">
        <f t="shared" si="53"/>
        <v>1.3007498639681049E-2</v>
      </c>
    </row>
    <row r="1001" spans="1:7" x14ac:dyDescent="0.25">
      <c r="A1001" s="1">
        <v>43725</v>
      </c>
      <c r="B1001">
        <v>10225.39</v>
      </c>
      <c r="D1001">
        <v>989</v>
      </c>
      <c r="E1001">
        <f t="shared" si="51"/>
        <v>-0.88900864680129565</v>
      </c>
      <c r="F1001">
        <f t="shared" si="52"/>
        <v>-0.89298390647753745</v>
      </c>
      <c r="G1001">
        <f t="shared" si="53"/>
        <v>0.79742025722788334</v>
      </c>
    </row>
    <row r="1002" spans="1:7" x14ac:dyDescent="0.25">
      <c r="A1002" s="1">
        <v>43726</v>
      </c>
      <c r="B1002">
        <v>10201.58</v>
      </c>
      <c r="D1002">
        <v>990</v>
      </c>
      <c r="E1002">
        <f t="shared" si="51"/>
        <v>-0.23285175430961061</v>
      </c>
      <c r="F1002">
        <f t="shared" si="52"/>
        <v>-0.23312327558363044</v>
      </c>
      <c r="G1002">
        <f t="shared" si="53"/>
        <v>5.4346461618841303E-2</v>
      </c>
    </row>
    <row r="1003" spans="1:7" x14ac:dyDescent="0.25">
      <c r="A1003" s="1">
        <v>43727</v>
      </c>
      <c r="B1003">
        <v>10276.530000000001</v>
      </c>
      <c r="D1003">
        <v>991</v>
      </c>
      <c r="E1003">
        <f t="shared" si="51"/>
        <v>0.73469011662899986</v>
      </c>
      <c r="F1003">
        <f t="shared" si="52"/>
        <v>0.73200441515823644</v>
      </c>
      <c r="G1003">
        <f t="shared" si="53"/>
        <v>0.53583046381115174</v>
      </c>
    </row>
    <row r="1004" spans="1:7" x14ac:dyDescent="0.25">
      <c r="A1004" s="1">
        <v>43728</v>
      </c>
      <c r="B1004">
        <v>10119.81</v>
      </c>
      <c r="D1004">
        <v>992</v>
      </c>
      <c r="E1004">
        <f t="shared" si="51"/>
        <v>-1.5250283899331891</v>
      </c>
      <c r="F1004">
        <f t="shared" si="52"/>
        <v>-1.5367765427006881</v>
      </c>
      <c r="G1004">
        <f t="shared" si="53"/>
        <v>2.3616821421950798</v>
      </c>
    </row>
    <row r="1005" spans="1:7" x14ac:dyDescent="0.25">
      <c r="A1005" s="1">
        <v>43729</v>
      </c>
      <c r="B1005">
        <v>9991.75</v>
      </c>
      <c r="D1005">
        <v>993</v>
      </c>
      <c r="E1005">
        <f t="shared" si="51"/>
        <v>-1.2654387780007679</v>
      </c>
      <c r="F1005">
        <f t="shared" si="52"/>
        <v>-1.2735136485257286</v>
      </c>
      <c r="G1005">
        <f t="shared" si="53"/>
        <v>1.6218370129813129</v>
      </c>
    </row>
    <row r="1006" spans="1:7" x14ac:dyDescent="0.25">
      <c r="A1006" s="1">
        <v>43730</v>
      </c>
      <c r="B1006">
        <v>10065.91</v>
      </c>
      <c r="D1006">
        <v>994</v>
      </c>
      <c r="E1006">
        <f t="shared" si="51"/>
        <v>0.74221232516826241</v>
      </c>
      <c r="F1006">
        <f t="shared" si="52"/>
        <v>0.73947148304699839</v>
      </c>
      <c r="G1006">
        <f t="shared" si="53"/>
        <v>0.54681807423972728</v>
      </c>
    </row>
    <row r="1007" spans="1:7" x14ac:dyDescent="0.25">
      <c r="A1007" s="1">
        <v>43731</v>
      </c>
      <c r="B1007">
        <v>9757.0499999999993</v>
      </c>
      <c r="D1007">
        <v>995</v>
      </c>
      <c r="E1007">
        <f t="shared" si="51"/>
        <v>-3.0683763315984405</v>
      </c>
      <c r="F1007">
        <f t="shared" si="52"/>
        <v>-3.1164366686063967</v>
      </c>
      <c r="G1007">
        <f t="shared" si="53"/>
        <v>9.7121775094345359</v>
      </c>
    </row>
    <row r="1008" spans="1:7" x14ac:dyDescent="0.25">
      <c r="A1008" s="1">
        <v>43732</v>
      </c>
      <c r="B1008">
        <v>8671.4500000000007</v>
      </c>
      <c r="D1008">
        <v>996</v>
      </c>
      <c r="E1008">
        <f t="shared" si="51"/>
        <v>-11.126313793615884</v>
      </c>
      <c r="F1008">
        <f t="shared" si="52"/>
        <v>-11.795408046189088</v>
      </c>
      <c r="G1008">
        <f t="shared" si="53"/>
        <v>139.13165097610229</v>
      </c>
    </row>
    <row r="1009" spans="1:7" x14ac:dyDescent="0.25">
      <c r="A1009" s="1">
        <v>43733</v>
      </c>
      <c r="B1009">
        <v>8600.7000000000007</v>
      </c>
      <c r="D1009">
        <v>997</v>
      </c>
      <c r="E1009">
        <f t="shared" si="51"/>
        <v>-0.81589584210253185</v>
      </c>
      <c r="F1009">
        <f t="shared" si="52"/>
        <v>-0.81924248808953293</v>
      </c>
      <c r="G1009">
        <f t="shared" si="53"/>
        <v>0.67115825429112852</v>
      </c>
    </row>
    <row r="1010" spans="1:7" x14ac:dyDescent="0.25">
      <c r="A1010" s="1">
        <v>43734</v>
      </c>
      <c r="B1010">
        <v>8091.29</v>
      </c>
      <c r="D1010">
        <v>998</v>
      </c>
      <c r="E1010">
        <f t="shared" si="51"/>
        <v>-5.9228899973258073</v>
      </c>
      <c r="F1010">
        <f t="shared" si="52"/>
        <v>-6.1055420818587951</v>
      </c>
      <c r="G1010">
        <f t="shared" si="53"/>
        <v>37.277644113348629</v>
      </c>
    </row>
    <row r="1011" spans="1:7" x14ac:dyDescent="0.25">
      <c r="A1011" s="1">
        <v>43735</v>
      </c>
      <c r="B1011">
        <v>8243.0400000000009</v>
      </c>
      <c r="D1011">
        <v>999</v>
      </c>
      <c r="E1011">
        <f t="shared" si="51"/>
        <v>1.8754735029890279</v>
      </c>
      <c r="F1011">
        <f t="shared" si="52"/>
        <v>1.8581033444234876</v>
      </c>
      <c r="G1011">
        <f t="shared" si="53"/>
        <v>3.4525480385577496</v>
      </c>
    </row>
    <row r="1012" spans="1:7" x14ac:dyDescent="0.25">
      <c r="A1012" s="1">
        <v>43736</v>
      </c>
      <c r="B1012">
        <v>8157.31</v>
      </c>
      <c r="D1012">
        <v>1000</v>
      </c>
      <c r="E1012">
        <f t="shared" si="51"/>
        <v>-1.040028921368821</v>
      </c>
      <c r="F1012">
        <f t="shared" si="52"/>
        <v>-1.0454750157022255</v>
      </c>
      <c r="G1012">
        <f t="shared" si="53"/>
        <v>1.0930180084575685</v>
      </c>
    </row>
    <row r="1013" spans="1:7" x14ac:dyDescent="0.25">
      <c r="A1013" s="1">
        <v>43737</v>
      </c>
      <c r="B1013">
        <v>8060.48</v>
      </c>
      <c r="D1013">
        <v>1001</v>
      </c>
      <c r="E1013">
        <f t="shared" si="51"/>
        <v>-1.1870334705926442</v>
      </c>
      <c r="F1013">
        <f t="shared" si="52"/>
        <v>-1.1941349669319954</v>
      </c>
      <c r="G1013">
        <f t="shared" si="53"/>
        <v>1.4259583192496776</v>
      </c>
    </row>
    <row r="1014" spans="1:7" x14ac:dyDescent="0.25">
      <c r="A1014" s="1">
        <v>43738</v>
      </c>
      <c r="B1014">
        <v>8268.58</v>
      </c>
      <c r="D1014">
        <v>1002</v>
      </c>
      <c r="E1014">
        <f t="shared" si="51"/>
        <v>2.5817321052840572</v>
      </c>
      <c r="F1014">
        <f t="shared" si="52"/>
        <v>2.5489681239755169</v>
      </c>
      <c r="G1014">
        <f t="shared" si="53"/>
        <v>6.4972384970432655</v>
      </c>
    </row>
    <row r="1015" spans="1:7" x14ac:dyDescent="0.25">
      <c r="A1015" s="1">
        <v>43739</v>
      </c>
      <c r="B1015">
        <v>8326.56</v>
      </c>
      <c r="D1015">
        <v>1003</v>
      </c>
      <c r="E1015">
        <f t="shared" si="51"/>
        <v>0.70120867186384561</v>
      </c>
      <c r="F1015">
        <f t="shared" si="52"/>
        <v>0.69876163641337463</v>
      </c>
      <c r="G1015">
        <f t="shared" si="53"/>
        <v>0.48826782452309714</v>
      </c>
    </row>
    <row r="1016" spans="1:7" x14ac:dyDescent="0.25">
      <c r="A1016" s="1">
        <v>43740</v>
      </c>
      <c r="B1016">
        <v>8281.99</v>
      </c>
      <c r="D1016">
        <v>1004</v>
      </c>
      <c r="E1016">
        <f t="shared" si="51"/>
        <v>-0.53527507157817533</v>
      </c>
      <c r="F1016">
        <f t="shared" si="52"/>
        <v>-0.53671280142418265</v>
      </c>
      <c r="G1016">
        <f t="shared" si="53"/>
        <v>0.28806063121259412</v>
      </c>
    </row>
    <row r="1017" spans="1:7" x14ac:dyDescent="0.25">
      <c r="A1017" s="1">
        <v>43741</v>
      </c>
      <c r="B1017">
        <v>8196.2000000000007</v>
      </c>
      <c r="D1017">
        <v>1005</v>
      </c>
      <c r="E1017">
        <f t="shared" si="51"/>
        <v>-1.0358621539026134</v>
      </c>
      <c r="F1017">
        <f t="shared" si="52"/>
        <v>-1.0412645458514733</v>
      </c>
      <c r="G1017">
        <f t="shared" si="53"/>
        <v>1.0842318544472749</v>
      </c>
    </row>
    <row r="1018" spans="1:7" x14ac:dyDescent="0.25">
      <c r="A1018" s="1">
        <v>43742</v>
      </c>
      <c r="B1018">
        <v>8194.08</v>
      </c>
      <c r="D1018">
        <v>1006</v>
      </c>
      <c r="E1018">
        <f t="shared" si="51"/>
        <v>-2.5865645055035261E-2</v>
      </c>
      <c r="F1018">
        <f t="shared" si="52"/>
        <v>-2.5868990789947918E-2</v>
      </c>
      <c r="G1018">
        <f t="shared" si="53"/>
        <v>6.6920468449041016E-4</v>
      </c>
    </row>
    <row r="1019" spans="1:7" x14ac:dyDescent="0.25">
      <c r="A1019" s="1">
        <v>43743</v>
      </c>
      <c r="B1019">
        <v>8170.43</v>
      </c>
      <c r="D1019">
        <v>1007</v>
      </c>
      <c r="E1019">
        <f t="shared" si="51"/>
        <v>-0.28862300587740952</v>
      </c>
      <c r="F1019">
        <f t="shared" si="52"/>
        <v>-0.28904032525493634</v>
      </c>
      <c r="G1019">
        <f t="shared" si="53"/>
        <v>8.354430962347939E-2</v>
      </c>
    </row>
    <row r="1020" spans="1:7" x14ac:dyDescent="0.25">
      <c r="A1020" s="1">
        <v>43744</v>
      </c>
      <c r="B1020">
        <v>7941.72</v>
      </c>
      <c r="D1020">
        <v>1008</v>
      </c>
      <c r="E1020">
        <f t="shared" si="51"/>
        <v>-2.7992406764393065</v>
      </c>
      <c r="F1020">
        <f t="shared" si="52"/>
        <v>-2.8391662581422241</v>
      </c>
      <c r="G1020">
        <f t="shared" si="53"/>
        <v>8.0608650413733187</v>
      </c>
    </row>
    <row r="1021" spans="1:7" x14ac:dyDescent="0.25">
      <c r="A1021" s="1">
        <v>43745</v>
      </c>
      <c r="B1021">
        <v>8213.83</v>
      </c>
      <c r="D1021">
        <v>1009</v>
      </c>
      <c r="E1021">
        <f t="shared" si="51"/>
        <v>3.426335856716173</v>
      </c>
      <c r="F1021">
        <f t="shared" si="52"/>
        <v>3.368944246370245</v>
      </c>
      <c r="G1021">
        <f t="shared" si="53"/>
        <v>11.349785335151179</v>
      </c>
    </row>
    <row r="1022" spans="1:7" x14ac:dyDescent="0.25">
      <c r="A1022" s="1">
        <v>43746</v>
      </c>
      <c r="B1022">
        <v>8174.53</v>
      </c>
      <c r="D1022">
        <v>1010</v>
      </c>
      <c r="E1022">
        <f t="shared" si="51"/>
        <v>-0.47846132681100267</v>
      </c>
      <c r="F1022">
        <f t="shared" si="52"/>
        <v>-0.4796096172317964</v>
      </c>
      <c r="G1022">
        <f t="shared" si="53"/>
        <v>0.23002538494123026</v>
      </c>
    </row>
    <row r="1023" spans="1:7" x14ac:dyDescent="0.25">
      <c r="A1023" s="1">
        <v>43747</v>
      </c>
      <c r="B1023">
        <v>8568.1</v>
      </c>
      <c r="D1023">
        <v>1011</v>
      </c>
      <c r="E1023">
        <f t="shared" si="51"/>
        <v>4.8145887286486264</v>
      </c>
      <c r="F1023">
        <f t="shared" si="52"/>
        <v>4.7022781636710604</v>
      </c>
      <c r="G1023">
        <f t="shared" si="53"/>
        <v>22.111419928537682</v>
      </c>
    </row>
    <row r="1024" spans="1:7" x14ac:dyDescent="0.25">
      <c r="A1024" s="1">
        <v>43748</v>
      </c>
      <c r="B1024">
        <v>8576.18</v>
      </c>
      <c r="D1024">
        <v>1012</v>
      </c>
      <c r="E1024">
        <f t="shared" si="51"/>
        <v>9.4303287776752454E-2</v>
      </c>
      <c r="F1024">
        <f t="shared" si="52"/>
        <v>9.4258850161553082E-2</v>
      </c>
      <c r="G1024">
        <f t="shared" si="53"/>
        <v>8.8847308337781147E-3</v>
      </c>
    </row>
    <row r="1025" spans="1:7" x14ac:dyDescent="0.25">
      <c r="A1025" s="1">
        <v>43749</v>
      </c>
      <c r="B1025">
        <v>8327.4699999999993</v>
      </c>
      <c r="D1025">
        <v>1013</v>
      </c>
      <c r="E1025">
        <f t="shared" si="51"/>
        <v>-2.9000090949583726</v>
      </c>
      <c r="F1025">
        <f t="shared" si="52"/>
        <v>-2.9428904356711252</v>
      </c>
      <c r="G1025">
        <f t="shared" si="53"/>
        <v>8.6606041163645848</v>
      </c>
    </row>
    <row r="1026" spans="1:7" x14ac:dyDescent="0.25">
      <c r="A1026" s="1">
        <v>43750</v>
      </c>
      <c r="B1026">
        <v>8360.2900000000009</v>
      </c>
      <c r="D1026">
        <v>1014</v>
      </c>
      <c r="E1026">
        <f t="shared" si="51"/>
        <v>0.39411730093295477</v>
      </c>
      <c r="F1026">
        <f t="shared" si="52"/>
        <v>0.3933426932733089</v>
      </c>
      <c r="G1026">
        <f t="shared" si="53"/>
        <v>0.15471847435150035</v>
      </c>
    </row>
    <row r="1027" spans="1:7" x14ac:dyDescent="0.25">
      <c r="A1027" s="1">
        <v>43751</v>
      </c>
      <c r="B1027">
        <v>8463.4</v>
      </c>
      <c r="D1027">
        <v>1015</v>
      </c>
      <c r="E1027">
        <f t="shared" si="51"/>
        <v>1.2333304227484783</v>
      </c>
      <c r="F1027">
        <f t="shared" si="52"/>
        <v>1.2257868644251713</v>
      </c>
      <c r="G1027">
        <f t="shared" si="53"/>
        <v>1.5025534369972933</v>
      </c>
    </row>
    <row r="1028" spans="1:7" x14ac:dyDescent="0.25">
      <c r="A1028" s="1">
        <v>43752</v>
      </c>
      <c r="B1028">
        <v>8323.84</v>
      </c>
      <c r="D1028">
        <v>1016</v>
      </c>
      <c r="E1028">
        <f t="shared" si="51"/>
        <v>-1.6489826783562103</v>
      </c>
      <c r="F1028">
        <f t="shared" si="52"/>
        <v>-1.6627297315887655</v>
      </c>
      <c r="G1028">
        <f t="shared" si="53"/>
        <v>2.7646701603092483</v>
      </c>
    </row>
    <row r="1029" spans="1:7" x14ac:dyDescent="0.25">
      <c r="A1029" s="1">
        <v>43753</v>
      </c>
      <c r="B1029">
        <v>8164.06</v>
      </c>
      <c r="D1029">
        <v>1017</v>
      </c>
      <c r="E1029">
        <f t="shared" si="51"/>
        <v>-1.9195467476549255</v>
      </c>
      <c r="F1029">
        <f t="shared" si="52"/>
        <v>-1.9382092559388857</v>
      </c>
      <c r="G1029">
        <f t="shared" si="53"/>
        <v>3.7566551198071689</v>
      </c>
    </row>
    <row r="1030" spans="1:7" x14ac:dyDescent="0.25">
      <c r="A1030" s="1">
        <v>43754</v>
      </c>
      <c r="B1030">
        <v>7989.45</v>
      </c>
      <c r="D1030">
        <v>1018</v>
      </c>
      <c r="E1030">
        <f t="shared" si="51"/>
        <v>-2.1387642912962495</v>
      </c>
      <c r="F1030">
        <f t="shared" si="52"/>
        <v>-2.1619672895333979</v>
      </c>
      <c r="G1030">
        <f t="shared" si="53"/>
        <v>4.6741025610123872</v>
      </c>
    </row>
    <row r="1031" spans="1:7" x14ac:dyDescent="0.25">
      <c r="A1031" s="1">
        <v>43755</v>
      </c>
      <c r="B1031">
        <v>8086.75</v>
      </c>
      <c r="D1031">
        <v>1019</v>
      </c>
      <c r="E1031">
        <f t="shared" si="51"/>
        <v>1.2178560476628577</v>
      </c>
      <c r="F1031">
        <f t="shared" si="52"/>
        <v>1.2104998459734446</v>
      </c>
      <c r="G1031">
        <f t="shared" si="53"/>
        <v>1.4653098771017332</v>
      </c>
    </row>
    <row r="1032" spans="1:7" x14ac:dyDescent="0.25">
      <c r="A1032" s="1">
        <v>43756</v>
      </c>
      <c r="B1032">
        <v>7964.82</v>
      </c>
      <c r="D1032">
        <v>1020</v>
      </c>
      <c r="E1032">
        <f t="shared" si="51"/>
        <v>-1.5077750641481471</v>
      </c>
      <c r="F1032">
        <f t="shared" si="52"/>
        <v>-1.5192575586954966</v>
      </c>
      <c r="G1032">
        <f t="shared" si="53"/>
        <v>2.3081435296534005</v>
      </c>
    </row>
    <row r="1033" spans="1:7" x14ac:dyDescent="0.25">
      <c r="A1033" s="1">
        <v>43757</v>
      </c>
      <c r="B1033">
        <v>7974.74</v>
      </c>
      <c r="D1033">
        <v>1021</v>
      </c>
      <c r="E1033">
        <f t="shared" si="51"/>
        <v>0.12454769850417302</v>
      </c>
      <c r="F1033">
        <f t="shared" si="52"/>
        <v>0.12447020219805231</v>
      </c>
      <c r="G1033">
        <f t="shared" si="53"/>
        <v>1.5492831235224026E-2</v>
      </c>
    </row>
    <row r="1034" spans="1:7" x14ac:dyDescent="0.25">
      <c r="A1034" s="1">
        <v>43758</v>
      </c>
      <c r="B1034">
        <v>8221.14</v>
      </c>
      <c r="D1034">
        <v>1022</v>
      </c>
      <c r="E1034">
        <f t="shared" si="51"/>
        <v>3.089755904267721</v>
      </c>
      <c r="F1034">
        <f t="shared" si="52"/>
        <v>3.0429839324865258</v>
      </c>
      <c r="G1034">
        <f t="shared" si="53"/>
        <v>9.2597512133711604</v>
      </c>
    </row>
    <row r="1035" spans="1:7" x14ac:dyDescent="0.25">
      <c r="A1035" s="1">
        <v>43759</v>
      </c>
      <c r="B1035">
        <v>8229.02</v>
      </c>
      <c r="D1035">
        <v>1023</v>
      </c>
      <c r="E1035">
        <f t="shared" si="51"/>
        <v>9.5850453830016502E-2</v>
      </c>
      <c r="F1035">
        <f t="shared" si="52"/>
        <v>9.5804546615036665E-2</v>
      </c>
      <c r="G1035">
        <f t="shared" si="53"/>
        <v>9.1785111521127324E-3</v>
      </c>
    </row>
    <row r="1036" spans="1:7" x14ac:dyDescent="0.25">
      <c r="A1036" s="1">
        <v>43760</v>
      </c>
      <c r="B1036">
        <v>8114.43</v>
      </c>
      <c r="D1036">
        <v>1024</v>
      </c>
      <c r="E1036">
        <f t="shared" si="51"/>
        <v>-1.3925108943713849</v>
      </c>
      <c r="F1036">
        <f t="shared" si="52"/>
        <v>-1.4022972845752344</v>
      </c>
      <c r="G1036">
        <f t="shared" si="53"/>
        <v>1.9664376743270759</v>
      </c>
    </row>
    <row r="1037" spans="1:7" x14ac:dyDescent="0.25">
      <c r="A1037" s="1">
        <v>43761</v>
      </c>
      <c r="B1037">
        <v>7447.06</v>
      </c>
      <c r="D1037">
        <v>1025</v>
      </c>
      <c r="E1037">
        <f t="shared" si="51"/>
        <v>-8.2244840364634335</v>
      </c>
      <c r="F1037">
        <f t="shared" si="52"/>
        <v>-8.582463457211043</v>
      </c>
      <c r="G1037">
        <f t="shared" si="53"/>
        <v>73.65867899436293</v>
      </c>
    </row>
    <row r="1038" spans="1:7" x14ac:dyDescent="0.25">
      <c r="A1038" s="1">
        <v>43762</v>
      </c>
      <c r="B1038">
        <v>7463.66</v>
      </c>
      <c r="D1038">
        <v>1026</v>
      </c>
      <c r="E1038">
        <f t="shared" ref="E1038:E1101" si="54">100*(B1038-B1037)/B1037</f>
        <v>0.22290675783462807</v>
      </c>
      <c r="F1038">
        <f t="shared" ref="F1038:F1101" si="55">100*LN(B1038/B1037)</f>
        <v>0.22265868929381896</v>
      </c>
      <c r="G1038">
        <f t="shared" ref="G1038:G1101" si="56">F1038^2</f>
        <v>4.9576891918041412E-2</v>
      </c>
    </row>
    <row r="1039" spans="1:7" x14ac:dyDescent="0.25">
      <c r="A1039" s="1">
        <v>43763</v>
      </c>
      <c r="B1039">
        <v>8607.31</v>
      </c>
      <c r="D1039">
        <v>1027</v>
      </c>
      <c r="E1039">
        <f t="shared" si="54"/>
        <v>15.322911279452704</v>
      </c>
      <c r="F1039">
        <f t="shared" si="55"/>
        <v>14.25659316893714</v>
      </c>
      <c r="G1039">
        <f t="shared" si="56"/>
        <v>203.25044878458513</v>
      </c>
    </row>
    <row r="1040" spans="1:7" x14ac:dyDescent="0.25">
      <c r="A1040" s="1">
        <v>43764</v>
      </c>
      <c r="B1040">
        <v>9251.98</v>
      </c>
      <c r="D1040">
        <v>1028</v>
      </c>
      <c r="E1040">
        <f t="shared" si="54"/>
        <v>7.4897964637035281</v>
      </c>
      <c r="F1040">
        <f t="shared" si="55"/>
        <v>7.2225740458047696</v>
      </c>
      <c r="G1040">
        <f t="shared" si="56"/>
        <v>52.165575847132679</v>
      </c>
    </row>
    <row r="1041" spans="1:7" x14ac:dyDescent="0.25">
      <c r="A1041" s="1">
        <v>43765</v>
      </c>
      <c r="B1041">
        <v>9573.31</v>
      </c>
      <c r="D1041">
        <v>1029</v>
      </c>
      <c r="E1041">
        <f t="shared" si="54"/>
        <v>3.4730944078997137</v>
      </c>
      <c r="F1041">
        <f t="shared" si="55"/>
        <v>3.4141435510950564</v>
      </c>
      <c r="G1041">
        <f t="shared" si="56"/>
        <v>11.656376187483962</v>
      </c>
    </row>
    <row r="1042" spans="1:7" x14ac:dyDescent="0.25">
      <c r="A1042" s="1">
        <v>43766</v>
      </c>
      <c r="B1042">
        <v>9466.2800000000007</v>
      </c>
      <c r="D1042">
        <v>1030</v>
      </c>
      <c r="E1042">
        <f t="shared" si="54"/>
        <v>-1.1180041176980464</v>
      </c>
      <c r="F1042">
        <f t="shared" si="55"/>
        <v>-1.1243007588592515</v>
      </c>
      <c r="G1042">
        <f t="shared" si="56"/>
        <v>1.2640521963714888</v>
      </c>
    </row>
    <row r="1043" spans="1:7" x14ac:dyDescent="0.25">
      <c r="A1043" s="1">
        <v>43767</v>
      </c>
      <c r="B1043">
        <v>9465.9599999999991</v>
      </c>
      <c r="D1043">
        <v>1031</v>
      </c>
      <c r="E1043">
        <f t="shared" si="54"/>
        <v>-3.380419763640289E-3</v>
      </c>
      <c r="F1043">
        <f t="shared" si="55"/>
        <v>-3.3804769011198921E-3</v>
      </c>
      <c r="G1043">
        <f t="shared" si="56"/>
        <v>1.1427624079005149E-5</v>
      </c>
    </row>
    <row r="1044" spans="1:7" x14ac:dyDescent="0.25">
      <c r="A1044" s="1">
        <v>43768</v>
      </c>
      <c r="B1044">
        <v>9233.6299999999992</v>
      </c>
      <c r="D1044">
        <v>1032</v>
      </c>
      <c r="E1044">
        <f t="shared" si="54"/>
        <v>-2.4543733546306972</v>
      </c>
      <c r="F1044">
        <f t="shared" si="55"/>
        <v>-2.4849951852508747</v>
      </c>
      <c r="G1044">
        <f t="shared" si="56"/>
        <v>6.1752010707200293</v>
      </c>
    </row>
    <row r="1045" spans="1:7" x14ac:dyDescent="0.25">
      <c r="A1045" s="1">
        <v>43769</v>
      </c>
      <c r="B1045">
        <v>9135.1299999999992</v>
      </c>
      <c r="D1045">
        <v>1033</v>
      </c>
      <c r="E1045">
        <f t="shared" si="54"/>
        <v>-1.0667527288834402</v>
      </c>
      <c r="F1045">
        <f t="shared" si="55"/>
        <v>-1.0724833264466933</v>
      </c>
      <c r="G1045">
        <f t="shared" si="56"/>
        <v>1.1502204855061646</v>
      </c>
    </row>
    <row r="1046" spans="1:7" x14ac:dyDescent="0.25">
      <c r="A1046" s="1">
        <v>43770</v>
      </c>
      <c r="B1046">
        <v>9233.3799999999992</v>
      </c>
      <c r="D1046">
        <v>1034</v>
      </c>
      <c r="E1046">
        <f t="shared" si="54"/>
        <v>1.0755183560606145</v>
      </c>
      <c r="F1046">
        <f t="shared" si="55"/>
        <v>1.0697757955576641</v>
      </c>
      <c r="G1046">
        <f t="shared" si="56"/>
        <v>1.1444202527610332</v>
      </c>
    </row>
    <row r="1047" spans="1:7" x14ac:dyDescent="0.25">
      <c r="A1047" s="1">
        <v>43771</v>
      </c>
      <c r="B1047">
        <v>9315.2900000000009</v>
      </c>
      <c r="D1047">
        <v>1035</v>
      </c>
      <c r="E1047">
        <f t="shared" si="54"/>
        <v>0.88710742978196155</v>
      </c>
      <c r="F1047">
        <f t="shared" si="55"/>
        <v>0.88319574867648298</v>
      </c>
      <c r="G1047">
        <f t="shared" si="56"/>
        <v>0.78003473048021332</v>
      </c>
    </row>
    <row r="1048" spans="1:7" x14ac:dyDescent="0.25">
      <c r="A1048" s="1">
        <v>43772</v>
      </c>
      <c r="B1048">
        <v>9233.74</v>
      </c>
      <c r="D1048">
        <v>1036</v>
      </c>
      <c r="E1048">
        <f t="shared" si="54"/>
        <v>-0.87544241778840037</v>
      </c>
      <c r="F1048">
        <f t="shared" si="55"/>
        <v>-0.87929692741961463</v>
      </c>
      <c r="G1048">
        <f t="shared" si="56"/>
        <v>0.773163086569575</v>
      </c>
    </row>
    <row r="1049" spans="1:7" x14ac:dyDescent="0.25">
      <c r="A1049" s="1">
        <v>43773</v>
      </c>
      <c r="B1049">
        <v>9400.36</v>
      </c>
      <c r="D1049">
        <v>1037</v>
      </c>
      <c r="E1049">
        <f t="shared" si="54"/>
        <v>1.8044692616426368</v>
      </c>
      <c r="F1049">
        <f t="shared" si="55"/>
        <v>1.7883819538349783</v>
      </c>
      <c r="G1049">
        <f t="shared" si="56"/>
        <v>3.1983100128026147</v>
      </c>
    </row>
    <row r="1050" spans="1:7" x14ac:dyDescent="0.25">
      <c r="A1050" s="1">
        <v>43774</v>
      </c>
      <c r="B1050">
        <v>9345.2099999999991</v>
      </c>
      <c r="D1050">
        <v>1038</v>
      </c>
      <c r="E1050">
        <f t="shared" si="54"/>
        <v>-0.58667965907690189</v>
      </c>
      <c r="F1050">
        <f t="shared" si="55"/>
        <v>-0.58840738498051104</v>
      </c>
      <c r="G1050">
        <f t="shared" si="56"/>
        <v>0.3462232506996033</v>
      </c>
    </row>
    <row r="1051" spans="1:7" x14ac:dyDescent="0.25">
      <c r="A1051" s="1">
        <v>43775</v>
      </c>
      <c r="B1051">
        <v>9349.77</v>
      </c>
      <c r="D1051">
        <v>1039</v>
      </c>
      <c r="E1051">
        <f t="shared" si="54"/>
        <v>4.8795051154562716E-2</v>
      </c>
      <c r="F1051">
        <f t="shared" si="55"/>
        <v>4.8783150240687925E-2</v>
      </c>
      <c r="G1051">
        <f t="shared" si="56"/>
        <v>2.3797957474055303E-3</v>
      </c>
    </row>
    <row r="1052" spans="1:7" x14ac:dyDescent="0.25">
      <c r="A1052" s="1">
        <v>43776</v>
      </c>
      <c r="B1052">
        <v>9238.33</v>
      </c>
      <c r="D1052">
        <v>1040</v>
      </c>
      <c r="E1052">
        <f t="shared" si="54"/>
        <v>-1.1919009772432958</v>
      </c>
      <c r="F1052">
        <f t="shared" si="55"/>
        <v>-1.1990610679405456</v>
      </c>
      <c r="G1052">
        <f t="shared" si="56"/>
        <v>1.4377474446507217</v>
      </c>
    </row>
    <row r="1053" spans="1:7" x14ac:dyDescent="0.25">
      <c r="A1053" s="1">
        <v>43777</v>
      </c>
      <c r="B1053">
        <v>8815.92</v>
      </c>
      <c r="D1053">
        <v>1041</v>
      </c>
      <c r="E1053">
        <f t="shared" si="54"/>
        <v>-4.5723631868530337</v>
      </c>
      <c r="F1053">
        <f t="shared" si="55"/>
        <v>-4.6801955428927693</v>
      </c>
      <c r="G1053">
        <f t="shared" si="56"/>
        <v>21.904230319713342</v>
      </c>
    </row>
    <row r="1054" spans="1:7" x14ac:dyDescent="0.25">
      <c r="A1054" s="1">
        <v>43778</v>
      </c>
      <c r="B1054">
        <v>8829.7099999999991</v>
      </c>
      <c r="D1054">
        <v>1042</v>
      </c>
      <c r="E1054">
        <f t="shared" si="54"/>
        <v>0.15642156462398768</v>
      </c>
      <c r="F1054">
        <f t="shared" si="55"/>
        <v>0.15629935352100482</v>
      </c>
      <c r="G1054">
        <f t="shared" si="56"/>
        <v>2.4429487911084045E-2</v>
      </c>
    </row>
    <row r="1055" spans="1:7" x14ac:dyDescent="0.25">
      <c r="A1055" s="1">
        <v>43779</v>
      </c>
      <c r="B1055">
        <v>9099.11</v>
      </c>
      <c r="D1055">
        <v>1043</v>
      </c>
      <c r="E1055">
        <f t="shared" si="54"/>
        <v>3.0510628321881632</v>
      </c>
      <c r="F1055">
        <f t="shared" si="55"/>
        <v>3.005443504762277</v>
      </c>
      <c r="G1055">
        <f t="shared" si="56"/>
        <v>9.0326906603177584</v>
      </c>
    </row>
    <row r="1056" spans="1:7" x14ac:dyDescent="0.25">
      <c r="A1056" s="1">
        <v>43780</v>
      </c>
      <c r="B1056">
        <v>8722.51</v>
      </c>
      <c r="D1056">
        <v>1044</v>
      </c>
      <c r="E1056">
        <f t="shared" si="54"/>
        <v>-4.1388663286848972</v>
      </c>
      <c r="F1056">
        <f t="shared" si="55"/>
        <v>-4.2269566003616648</v>
      </c>
      <c r="G1056">
        <f t="shared" si="56"/>
        <v>17.867162101341041</v>
      </c>
    </row>
    <row r="1057" spans="1:7" x14ac:dyDescent="0.25">
      <c r="A1057" s="1">
        <v>43781</v>
      </c>
      <c r="B1057">
        <v>8779.07</v>
      </c>
      <c r="D1057">
        <v>1045</v>
      </c>
      <c r="E1057">
        <f t="shared" si="54"/>
        <v>0.64843720442853592</v>
      </c>
      <c r="F1057">
        <f t="shared" si="55"/>
        <v>0.64634389471439846</v>
      </c>
      <c r="G1057">
        <f t="shared" si="56"/>
        <v>0.41776043023457737</v>
      </c>
    </row>
    <row r="1058" spans="1:7" x14ac:dyDescent="0.25">
      <c r="A1058" s="1">
        <v>43782</v>
      </c>
      <c r="B1058">
        <v>8765.9</v>
      </c>
      <c r="D1058">
        <v>1046</v>
      </c>
      <c r="E1058">
        <f t="shared" si="54"/>
        <v>-0.15001589006580507</v>
      </c>
      <c r="F1058">
        <f t="shared" si="55"/>
        <v>-0.15012852656468809</v>
      </c>
      <c r="G1058">
        <f t="shared" si="56"/>
        <v>2.2538574488484255E-2</v>
      </c>
    </row>
    <row r="1059" spans="1:7" x14ac:dyDescent="0.25">
      <c r="A1059" s="1">
        <v>43783</v>
      </c>
      <c r="B1059">
        <v>8660.65</v>
      </c>
      <c r="D1059">
        <v>1047</v>
      </c>
      <c r="E1059">
        <f t="shared" si="54"/>
        <v>-1.2006753442316249</v>
      </c>
      <c r="F1059">
        <f t="shared" si="55"/>
        <v>-1.2079416725562608</v>
      </c>
      <c r="G1059">
        <f t="shared" si="56"/>
        <v>1.459123084298017</v>
      </c>
    </row>
    <row r="1060" spans="1:7" x14ac:dyDescent="0.25">
      <c r="A1060" s="1">
        <v>43784</v>
      </c>
      <c r="B1060">
        <v>8514.2099999999991</v>
      </c>
      <c r="D1060">
        <v>1048</v>
      </c>
      <c r="E1060">
        <f t="shared" si="54"/>
        <v>-1.690866159006547</v>
      </c>
      <c r="F1060">
        <f t="shared" si="55"/>
        <v>-1.7053245135371837</v>
      </c>
      <c r="G1060">
        <f t="shared" si="56"/>
        <v>2.9081316964708321</v>
      </c>
    </row>
    <row r="1061" spans="1:7" x14ac:dyDescent="0.25">
      <c r="A1061" s="1">
        <v>43785</v>
      </c>
      <c r="B1061">
        <v>8495.65</v>
      </c>
      <c r="D1061">
        <v>1049</v>
      </c>
      <c r="E1061">
        <f t="shared" si="54"/>
        <v>-0.21798851566968036</v>
      </c>
      <c r="F1061">
        <f t="shared" si="55"/>
        <v>-0.21822645648648659</v>
      </c>
      <c r="G1061">
        <f t="shared" si="56"/>
        <v>4.7622786310648424E-2</v>
      </c>
    </row>
    <row r="1062" spans="1:7" x14ac:dyDescent="0.25">
      <c r="A1062" s="1">
        <v>43786</v>
      </c>
      <c r="B1062">
        <v>8555.82</v>
      </c>
      <c r="D1062">
        <v>1050</v>
      </c>
      <c r="E1062">
        <f t="shared" si="54"/>
        <v>0.70824480763685038</v>
      </c>
      <c r="F1062">
        <f t="shared" si="55"/>
        <v>0.70574853365608625</v>
      </c>
      <c r="G1062">
        <f t="shared" si="56"/>
        <v>0.49808099275771589</v>
      </c>
    </row>
    <row r="1063" spans="1:7" x14ac:dyDescent="0.25">
      <c r="A1063" s="1">
        <v>43787</v>
      </c>
      <c r="B1063">
        <v>8218.7800000000007</v>
      </c>
      <c r="D1063">
        <v>1051</v>
      </c>
      <c r="E1063">
        <f t="shared" si="54"/>
        <v>-3.9393068110362193</v>
      </c>
      <c r="F1063">
        <f t="shared" si="55"/>
        <v>-4.018997356920714</v>
      </c>
      <c r="G1063">
        <f t="shared" si="56"/>
        <v>16.152339754935685</v>
      </c>
    </row>
    <row r="1064" spans="1:7" x14ac:dyDescent="0.25">
      <c r="A1064" s="1">
        <v>43788</v>
      </c>
      <c r="B1064">
        <v>8142.49</v>
      </c>
      <c r="D1064">
        <v>1052</v>
      </c>
      <c r="E1064">
        <f t="shared" si="54"/>
        <v>-0.92823995775529788</v>
      </c>
      <c r="F1064">
        <f t="shared" si="55"/>
        <v>-0.93257495180333883</v>
      </c>
      <c r="G1064">
        <f t="shared" si="56"/>
        <v>0.86969604073099971</v>
      </c>
    </row>
    <row r="1065" spans="1:7" x14ac:dyDescent="0.25">
      <c r="A1065" s="1">
        <v>43789</v>
      </c>
      <c r="B1065">
        <v>8098.46</v>
      </c>
      <c r="D1065">
        <v>1053</v>
      </c>
      <c r="E1065">
        <f t="shared" si="54"/>
        <v>-0.54074367914482846</v>
      </c>
      <c r="F1065">
        <f t="shared" si="55"/>
        <v>-0.54221098976093707</v>
      </c>
      <c r="G1065">
        <f t="shared" si="56"/>
        <v>0.293992757417535</v>
      </c>
    </row>
    <row r="1066" spans="1:7" x14ac:dyDescent="0.25">
      <c r="A1066" s="1">
        <v>43790</v>
      </c>
      <c r="B1066">
        <v>7631.28</v>
      </c>
      <c r="D1066">
        <v>1054</v>
      </c>
      <c r="E1066">
        <f t="shared" si="54"/>
        <v>-5.76875109588737</v>
      </c>
      <c r="F1066">
        <f t="shared" si="55"/>
        <v>-5.9418330072765668</v>
      </c>
      <c r="G1066">
        <f t="shared" si="56"/>
        <v>35.305379486361289</v>
      </c>
    </row>
    <row r="1067" spans="1:7" x14ac:dyDescent="0.25">
      <c r="A1067" s="1">
        <v>43791</v>
      </c>
      <c r="B1067">
        <v>7282.83</v>
      </c>
      <c r="D1067">
        <v>1055</v>
      </c>
      <c r="E1067">
        <f t="shared" si="54"/>
        <v>-4.5660754159197392</v>
      </c>
      <c r="F1067">
        <f t="shared" si="55"/>
        <v>-4.6736067139116546</v>
      </c>
      <c r="G1067">
        <f t="shared" si="56"/>
        <v>21.842599716320095</v>
      </c>
    </row>
    <row r="1068" spans="1:7" x14ac:dyDescent="0.25">
      <c r="A1068" s="1">
        <v>43792</v>
      </c>
      <c r="B1068">
        <v>7327.02</v>
      </c>
      <c r="D1068">
        <v>1056</v>
      </c>
      <c r="E1068">
        <f t="shared" si="54"/>
        <v>0.60676962115002697</v>
      </c>
      <c r="F1068">
        <f t="shared" si="55"/>
        <v>0.60493618702713781</v>
      </c>
      <c r="G1068">
        <f t="shared" si="56"/>
        <v>0.36594779037493225</v>
      </c>
    </row>
    <row r="1069" spans="1:7" x14ac:dyDescent="0.25">
      <c r="A1069" s="1">
        <v>43793</v>
      </c>
      <c r="B1069">
        <v>7057.84</v>
      </c>
      <c r="D1069">
        <v>1057</v>
      </c>
      <c r="E1069">
        <f t="shared" si="54"/>
        <v>-3.6737991707406321</v>
      </c>
      <c r="F1069">
        <f t="shared" si="55"/>
        <v>-3.7429829119530607</v>
      </c>
      <c r="G1069">
        <f t="shared" si="56"/>
        <v>14.009921079172614</v>
      </c>
    </row>
    <row r="1070" spans="1:7" x14ac:dyDescent="0.25">
      <c r="A1070" s="1">
        <v>43794</v>
      </c>
      <c r="B1070">
        <v>7224.46</v>
      </c>
      <c r="D1070">
        <v>1058</v>
      </c>
      <c r="E1070">
        <f t="shared" si="54"/>
        <v>2.3607789351983026</v>
      </c>
      <c r="F1070">
        <f t="shared" si="55"/>
        <v>2.3333435036151671</v>
      </c>
      <c r="G1070">
        <f t="shared" si="56"/>
        <v>5.4444919058631029</v>
      </c>
    </row>
    <row r="1071" spans="1:7" x14ac:dyDescent="0.25">
      <c r="A1071" s="1">
        <v>43795</v>
      </c>
      <c r="B1071">
        <v>7158.25</v>
      </c>
      <c r="D1071">
        <v>1059</v>
      </c>
      <c r="E1071">
        <f t="shared" si="54"/>
        <v>-0.91646988148595243</v>
      </c>
      <c r="F1071">
        <f t="shared" si="55"/>
        <v>-0.92069530299493252</v>
      </c>
      <c r="G1071">
        <f t="shared" si="56"/>
        <v>0.84767984095693061</v>
      </c>
    </row>
    <row r="1072" spans="1:7" x14ac:dyDescent="0.25">
      <c r="A1072" s="1">
        <v>43796</v>
      </c>
      <c r="B1072">
        <v>7553.51</v>
      </c>
      <c r="D1072">
        <v>1060</v>
      </c>
      <c r="E1072">
        <f t="shared" si="54"/>
        <v>5.5217406489016199</v>
      </c>
      <c r="F1072">
        <f t="shared" si="55"/>
        <v>5.3746818199445707</v>
      </c>
      <c r="G1072">
        <f t="shared" si="56"/>
        <v>28.887204665642685</v>
      </c>
    </row>
    <row r="1073" spans="1:7" x14ac:dyDescent="0.25">
      <c r="A1073" s="1">
        <v>43797</v>
      </c>
      <c r="B1073">
        <v>7403.75</v>
      </c>
      <c r="D1073">
        <v>1061</v>
      </c>
      <c r="E1073">
        <f t="shared" si="54"/>
        <v>-1.9826544215867883</v>
      </c>
      <c r="F1073">
        <f t="shared" si="55"/>
        <v>-2.0025727281316046</v>
      </c>
      <c r="G1073">
        <f t="shared" si="56"/>
        <v>4.0102975314564571</v>
      </c>
    </row>
    <row r="1074" spans="1:7" x14ac:dyDescent="0.25">
      <c r="A1074" s="1">
        <v>43798</v>
      </c>
      <c r="B1074">
        <v>7751.55</v>
      </c>
      <c r="D1074">
        <v>1062</v>
      </c>
      <c r="E1074">
        <f t="shared" si="54"/>
        <v>4.697619449603244</v>
      </c>
      <c r="F1074">
        <f t="shared" si="55"/>
        <v>4.5906194758884116</v>
      </c>
      <c r="G1074">
        <f t="shared" si="56"/>
        <v>21.073787172405993</v>
      </c>
    </row>
    <row r="1075" spans="1:7" x14ac:dyDescent="0.25">
      <c r="A1075" s="1">
        <v>43799</v>
      </c>
      <c r="B1075">
        <v>7567.19</v>
      </c>
      <c r="D1075">
        <v>1063</v>
      </c>
      <c r="E1075">
        <f t="shared" si="54"/>
        <v>-2.3783630370700126</v>
      </c>
      <c r="F1075">
        <f t="shared" si="55"/>
        <v>-2.4071026944729614</v>
      </c>
      <c r="G1075">
        <f t="shared" si="56"/>
        <v>5.7941433817389907</v>
      </c>
    </row>
    <row r="1076" spans="1:7" x14ac:dyDescent="0.25">
      <c r="A1076" s="1">
        <v>43800</v>
      </c>
      <c r="B1076">
        <v>7404.17</v>
      </c>
      <c r="D1076">
        <v>1064</v>
      </c>
      <c r="E1076">
        <f t="shared" si="54"/>
        <v>-2.1543003413420245</v>
      </c>
      <c r="F1076">
        <f t="shared" si="55"/>
        <v>-2.1778441413672334</v>
      </c>
      <c r="G1076">
        <f t="shared" si="56"/>
        <v>4.7430051040875822</v>
      </c>
    </row>
    <row r="1077" spans="1:7" x14ac:dyDescent="0.25">
      <c r="A1077" s="1">
        <v>43801</v>
      </c>
      <c r="B1077">
        <v>7350.45</v>
      </c>
      <c r="D1077">
        <v>1065</v>
      </c>
      <c r="E1077">
        <f t="shared" si="54"/>
        <v>-0.72553709598780491</v>
      </c>
      <c r="F1077">
        <f t="shared" si="55"/>
        <v>-0.72818191691212497</v>
      </c>
      <c r="G1077">
        <f t="shared" si="56"/>
        <v>0.53024890411781689</v>
      </c>
    </row>
    <row r="1078" spans="1:7" x14ac:dyDescent="0.25">
      <c r="A1078" s="1">
        <v>43802</v>
      </c>
      <c r="B1078">
        <v>7329.16</v>
      </c>
      <c r="D1078">
        <v>1066</v>
      </c>
      <c r="E1078">
        <f t="shared" si="54"/>
        <v>-0.28964213075389894</v>
      </c>
      <c r="F1078">
        <f t="shared" si="55"/>
        <v>-0.29006240529771221</v>
      </c>
      <c r="G1078">
        <f t="shared" si="56"/>
        <v>8.4136198967094261E-2</v>
      </c>
    </row>
    <row r="1079" spans="1:7" x14ac:dyDescent="0.25">
      <c r="A1079" s="1">
        <v>43803</v>
      </c>
      <c r="B1079">
        <v>7225.78</v>
      </c>
      <c r="D1079">
        <v>1067</v>
      </c>
      <c r="E1079">
        <f t="shared" si="54"/>
        <v>-1.4105299925230192</v>
      </c>
      <c r="F1079">
        <f t="shared" si="55"/>
        <v>-1.4205725138514111</v>
      </c>
      <c r="G1079">
        <f t="shared" si="56"/>
        <v>2.0180262671101179</v>
      </c>
    </row>
    <row r="1080" spans="1:7" x14ac:dyDescent="0.25">
      <c r="A1080" s="1">
        <v>43804</v>
      </c>
      <c r="B1080">
        <v>7413.96</v>
      </c>
      <c r="D1080">
        <v>1068</v>
      </c>
      <c r="E1080">
        <f t="shared" si="54"/>
        <v>2.6042863192624228</v>
      </c>
      <c r="F1080">
        <f t="shared" si="55"/>
        <v>2.5709522866805372</v>
      </c>
      <c r="G1080">
        <f t="shared" si="56"/>
        <v>6.6097956603878831</v>
      </c>
    </row>
    <row r="1081" spans="1:7" x14ac:dyDescent="0.25">
      <c r="A1081" s="1">
        <v>43805</v>
      </c>
      <c r="B1081">
        <v>7537.64</v>
      </c>
      <c r="D1081">
        <v>1069</v>
      </c>
      <c r="E1081">
        <f t="shared" si="54"/>
        <v>1.6682043064705001</v>
      </c>
      <c r="F1081">
        <f t="shared" si="55"/>
        <v>1.6544426162778441</v>
      </c>
      <c r="G1081">
        <f t="shared" si="56"/>
        <v>2.7371803705562776</v>
      </c>
    </row>
    <row r="1082" spans="1:7" x14ac:dyDescent="0.25">
      <c r="A1082" s="1">
        <v>43806</v>
      </c>
      <c r="B1082">
        <v>7547.91</v>
      </c>
      <c r="D1082">
        <v>1070</v>
      </c>
      <c r="E1082">
        <f t="shared" si="54"/>
        <v>0.13624954229705222</v>
      </c>
      <c r="F1082">
        <f t="shared" si="55"/>
        <v>0.13615680683304335</v>
      </c>
      <c r="G1082">
        <f t="shared" si="56"/>
        <v>1.8538676046970681E-2</v>
      </c>
    </row>
    <row r="1083" spans="1:7" x14ac:dyDescent="0.25">
      <c r="A1083" s="1">
        <v>43807</v>
      </c>
      <c r="B1083">
        <v>7573.33</v>
      </c>
      <c r="D1083">
        <v>1071</v>
      </c>
      <c r="E1083">
        <f t="shared" si="54"/>
        <v>0.33678197010828259</v>
      </c>
      <c r="F1083">
        <f t="shared" si="55"/>
        <v>0.3362161297077299</v>
      </c>
      <c r="G1083">
        <f t="shared" si="56"/>
        <v>0.11304128587564506</v>
      </c>
    </row>
    <row r="1084" spans="1:7" x14ac:dyDescent="0.25">
      <c r="A1084" s="1">
        <v>43808</v>
      </c>
      <c r="B1084">
        <v>7349.5</v>
      </c>
      <c r="D1084">
        <v>1072</v>
      </c>
      <c r="E1084">
        <f t="shared" si="54"/>
        <v>-2.9555030614009943</v>
      </c>
      <c r="F1084">
        <f t="shared" si="55"/>
        <v>-3.0000581343993713</v>
      </c>
      <c r="G1084">
        <f t="shared" si="56"/>
        <v>9.0003488097758364</v>
      </c>
    </row>
    <row r="1085" spans="1:7" x14ac:dyDescent="0.25">
      <c r="A1085" s="1">
        <v>43809</v>
      </c>
      <c r="B1085">
        <v>7252.82</v>
      </c>
      <c r="D1085">
        <v>1073</v>
      </c>
      <c r="E1085">
        <f t="shared" si="54"/>
        <v>-1.3154636369821116</v>
      </c>
      <c r="F1085">
        <f t="shared" si="55"/>
        <v>-1.3241924943557062</v>
      </c>
      <c r="G1085">
        <f t="shared" si="56"/>
        <v>1.7534857621079869</v>
      </c>
    </row>
    <row r="1086" spans="1:7" x14ac:dyDescent="0.25">
      <c r="A1086" s="1">
        <v>43810</v>
      </c>
      <c r="B1086">
        <v>7213.93</v>
      </c>
      <c r="D1086">
        <v>1074</v>
      </c>
      <c r="E1086">
        <f t="shared" si="54"/>
        <v>-0.53620522775967716</v>
      </c>
      <c r="F1086">
        <f t="shared" si="55"/>
        <v>-0.53764796766671696</v>
      </c>
      <c r="G1086">
        <f t="shared" si="56"/>
        <v>0.28906533713615112</v>
      </c>
    </row>
    <row r="1087" spans="1:7" x14ac:dyDescent="0.25">
      <c r="A1087" s="1">
        <v>43811</v>
      </c>
      <c r="B1087">
        <v>7203.83</v>
      </c>
      <c r="D1087">
        <v>1075</v>
      </c>
      <c r="E1087">
        <f t="shared" si="54"/>
        <v>-0.14000690331068313</v>
      </c>
      <c r="F1087">
        <f t="shared" si="55"/>
        <v>-0.14010500455192315</v>
      </c>
      <c r="G1087">
        <f t="shared" si="56"/>
        <v>1.9629412300494406E-2</v>
      </c>
    </row>
    <row r="1088" spans="1:7" x14ac:dyDescent="0.25">
      <c r="A1088" s="1">
        <v>43812</v>
      </c>
      <c r="B1088">
        <v>7250.99</v>
      </c>
      <c r="D1088">
        <v>1076</v>
      </c>
      <c r="E1088">
        <f t="shared" si="54"/>
        <v>0.65465176163235184</v>
      </c>
      <c r="F1088">
        <f t="shared" si="55"/>
        <v>0.65251822342213417</v>
      </c>
      <c r="G1088">
        <f t="shared" si="56"/>
        <v>0.4257800318979782</v>
      </c>
    </row>
    <row r="1089" spans="1:7" x14ac:dyDescent="0.25">
      <c r="A1089" s="1">
        <v>43813</v>
      </c>
      <c r="B1089">
        <v>7104.33</v>
      </c>
      <c r="D1089">
        <v>1077</v>
      </c>
      <c r="E1089">
        <f t="shared" si="54"/>
        <v>-2.0226203594267798</v>
      </c>
      <c r="F1089">
        <f t="shared" si="55"/>
        <v>-2.0433553954704968</v>
      </c>
      <c r="G1089">
        <f t="shared" si="56"/>
        <v>4.1753012721983902</v>
      </c>
    </row>
    <row r="1090" spans="1:7" x14ac:dyDescent="0.25">
      <c r="A1090" s="1">
        <v>43814</v>
      </c>
      <c r="B1090">
        <v>7137.45</v>
      </c>
      <c r="D1090">
        <v>1078</v>
      </c>
      <c r="E1090">
        <f t="shared" si="54"/>
        <v>0.46619456021890721</v>
      </c>
      <c r="F1090">
        <f t="shared" si="55"/>
        <v>0.46511123899729173</v>
      </c>
      <c r="G1090">
        <f t="shared" si="56"/>
        <v>0.21632846464159583</v>
      </c>
    </row>
    <row r="1091" spans="1:7" x14ac:dyDescent="0.25">
      <c r="A1091" s="1">
        <v>43815</v>
      </c>
      <c r="B1091">
        <v>6907.15</v>
      </c>
      <c r="D1091">
        <v>1079</v>
      </c>
      <c r="E1091">
        <f t="shared" si="54"/>
        <v>-3.2266425684242996</v>
      </c>
      <c r="F1091">
        <f t="shared" si="55"/>
        <v>-3.2798462734032543</v>
      </c>
      <c r="G1091">
        <f t="shared" si="56"/>
        <v>10.757391577157215</v>
      </c>
    </row>
    <row r="1092" spans="1:7" x14ac:dyDescent="0.25">
      <c r="A1092" s="1">
        <v>43816</v>
      </c>
      <c r="B1092">
        <v>6605.21</v>
      </c>
      <c r="D1092">
        <v>1080</v>
      </c>
      <c r="E1092">
        <f t="shared" si="54"/>
        <v>-4.371412232252081</v>
      </c>
      <c r="F1092">
        <f t="shared" si="55"/>
        <v>-4.4698375405369264</v>
      </c>
      <c r="G1092">
        <f t="shared" si="56"/>
        <v>19.9794476387932</v>
      </c>
    </row>
    <row r="1093" spans="1:7" x14ac:dyDescent="0.25">
      <c r="A1093" s="1">
        <v>43817</v>
      </c>
      <c r="B1093">
        <v>7367.05</v>
      </c>
      <c r="D1093">
        <v>1081</v>
      </c>
      <c r="E1093">
        <f t="shared" si="54"/>
        <v>11.533925492149381</v>
      </c>
      <c r="F1093">
        <f t="shared" si="55"/>
        <v>10.915862313660702</v>
      </c>
      <c r="G1093">
        <f t="shared" si="56"/>
        <v>119.15605005079796</v>
      </c>
    </row>
    <row r="1094" spans="1:7" x14ac:dyDescent="0.25">
      <c r="A1094" s="1">
        <v>43818</v>
      </c>
      <c r="B1094">
        <v>7164.23</v>
      </c>
      <c r="D1094">
        <v>1082</v>
      </c>
      <c r="E1094">
        <f t="shared" si="54"/>
        <v>-2.7530694104153035</v>
      </c>
      <c r="F1094">
        <f t="shared" si="55"/>
        <v>-2.7916766048453709</v>
      </c>
      <c r="G1094">
        <f t="shared" si="56"/>
        <v>7.793458266040977</v>
      </c>
    </row>
    <row r="1095" spans="1:7" x14ac:dyDescent="0.25">
      <c r="A1095" s="1">
        <v>43819</v>
      </c>
      <c r="B1095">
        <v>7211.61</v>
      </c>
      <c r="D1095">
        <v>1083</v>
      </c>
      <c r="E1095">
        <f t="shared" si="54"/>
        <v>0.66134113505568792</v>
      </c>
      <c r="F1095">
        <f t="shared" si="55"/>
        <v>0.65916386873779043</v>
      </c>
      <c r="G1095">
        <f t="shared" si="56"/>
        <v>0.43449700584937101</v>
      </c>
    </row>
    <row r="1096" spans="1:7" x14ac:dyDescent="0.25">
      <c r="A1096" s="1">
        <v>43820</v>
      </c>
      <c r="B1096">
        <v>7167.17</v>
      </c>
      <c r="D1096">
        <v>1084</v>
      </c>
      <c r="E1096">
        <f t="shared" si="54"/>
        <v>-0.61622855367940865</v>
      </c>
      <c r="F1096">
        <f t="shared" si="55"/>
        <v>-0.61813507823242253</v>
      </c>
      <c r="G1096">
        <f t="shared" si="56"/>
        <v>0.38209097494140309</v>
      </c>
    </row>
    <row r="1097" spans="1:7" x14ac:dyDescent="0.25">
      <c r="A1097" s="1">
        <v>43821</v>
      </c>
      <c r="B1097">
        <v>7416.47</v>
      </c>
      <c r="D1097">
        <v>1085</v>
      </c>
      <c r="E1097">
        <f t="shared" si="54"/>
        <v>3.4783603570167889</v>
      </c>
      <c r="F1097">
        <f t="shared" si="55"/>
        <v>3.4192326181172636</v>
      </c>
      <c r="G1097">
        <f t="shared" si="56"/>
        <v>11.691151696797037</v>
      </c>
    </row>
    <row r="1098" spans="1:7" x14ac:dyDescent="0.25">
      <c r="A1098" s="1">
        <v>43822</v>
      </c>
      <c r="B1098">
        <v>7301.59</v>
      </c>
      <c r="D1098">
        <v>1086</v>
      </c>
      <c r="E1098">
        <f t="shared" si="54"/>
        <v>-1.5489848944309099</v>
      </c>
      <c r="F1098">
        <f t="shared" si="55"/>
        <v>-1.5611070081871821</v>
      </c>
      <c r="G1098">
        <f t="shared" si="56"/>
        <v>2.4370550910111346</v>
      </c>
    </row>
    <row r="1099" spans="1:7" x14ac:dyDescent="0.25">
      <c r="A1099" s="1">
        <v>43823</v>
      </c>
      <c r="B1099">
        <v>7252.81</v>
      </c>
      <c r="D1099">
        <v>1087</v>
      </c>
      <c r="E1099">
        <f t="shared" si="54"/>
        <v>-0.66807366614668506</v>
      </c>
      <c r="F1099">
        <f t="shared" si="55"/>
        <v>-0.67031526754084969</v>
      </c>
      <c r="G1099">
        <f t="shared" si="56"/>
        <v>0.4493225578983609</v>
      </c>
    </row>
    <row r="1100" spans="1:7" x14ac:dyDescent="0.25">
      <c r="A1100" s="1">
        <v>43824</v>
      </c>
      <c r="B1100">
        <v>7227.48</v>
      </c>
      <c r="D1100">
        <v>1088</v>
      </c>
      <c r="E1100">
        <f t="shared" si="54"/>
        <v>-0.34924394820767174</v>
      </c>
      <c r="F1100">
        <f t="shared" si="55"/>
        <v>-0.34985522853916312</v>
      </c>
      <c r="G1100">
        <f t="shared" si="56"/>
        <v>0.12239868093619005</v>
      </c>
    </row>
    <row r="1101" spans="1:7" x14ac:dyDescent="0.25">
      <c r="A1101" s="1">
        <v>43825</v>
      </c>
      <c r="B1101">
        <v>7209.49</v>
      </c>
      <c r="D1101">
        <v>1089</v>
      </c>
      <c r="E1101">
        <f t="shared" si="54"/>
        <v>-0.24891110041120532</v>
      </c>
      <c r="F1101">
        <f t="shared" si="55"/>
        <v>-0.24922139910963301</v>
      </c>
      <c r="G1101">
        <f t="shared" si="56"/>
        <v>6.2111305774162982E-2</v>
      </c>
    </row>
    <row r="1102" spans="1:7" x14ac:dyDescent="0.25">
      <c r="A1102" s="1">
        <v>43826</v>
      </c>
      <c r="B1102">
        <v>7249.33</v>
      </c>
      <c r="D1102">
        <v>1090</v>
      </c>
      <c r="E1102">
        <f t="shared" ref="E1102:E1106" si="57">100*(B1102-B1101)/B1101</f>
        <v>0.55260496928354363</v>
      </c>
      <c r="F1102">
        <f t="shared" ref="F1102:F1106" si="58">100*LN(B1102/B1101)</f>
        <v>0.55108370982017374</v>
      </c>
      <c r="G1102">
        <f t="shared" ref="G1102:G1106" si="59">F1102^2</f>
        <v>0.30369325522916546</v>
      </c>
    </row>
    <row r="1103" spans="1:7" x14ac:dyDescent="0.25">
      <c r="A1103" s="1">
        <v>43827</v>
      </c>
      <c r="B1103">
        <v>7326.37</v>
      </c>
      <c r="D1103">
        <v>1091</v>
      </c>
      <c r="E1103">
        <f t="shared" si="57"/>
        <v>1.062718899539681</v>
      </c>
      <c r="F1103">
        <f t="shared" si="58"/>
        <v>1.0571117328728288</v>
      </c>
      <c r="G1103">
        <f t="shared" si="59"/>
        <v>1.1174852157773949</v>
      </c>
    </row>
    <row r="1104" spans="1:7" x14ac:dyDescent="0.25">
      <c r="A1104" s="1">
        <v>43828</v>
      </c>
      <c r="B1104">
        <v>7410.48</v>
      </c>
      <c r="D1104">
        <v>1092</v>
      </c>
      <c r="E1104">
        <f t="shared" si="57"/>
        <v>1.1480446660488028</v>
      </c>
      <c r="F1104">
        <f t="shared" si="58"/>
        <v>1.1415046406179692</v>
      </c>
      <c r="G1104">
        <f t="shared" si="59"/>
        <v>1.3030328445523589</v>
      </c>
    </row>
    <row r="1105" spans="1:7" x14ac:dyDescent="0.25">
      <c r="A1105" s="1">
        <v>43829</v>
      </c>
      <c r="B1105">
        <v>7272.75</v>
      </c>
      <c r="D1105">
        <v>1093</v>
      </c>
      <c r="E1105">
        <f t="shared" si="57"/>
        <v>-1.8585840593321832</v>
      </c>
      <c r="F1105">
        <f t="shared" si="58"/>
        <v>-1.8760727667341877</v>
      </c>
      <c r="G1105">
        <f t="shared" si="59"/>
        <v>3.5196490260816695</v>
      </c>
    </row>
    <row r="1106" spans="1:7" x14ac:dyDescent="0.25">
      <c r="A1106" s="1">
        <v>43830</v>
      </c>
      <c r="B1106">
        <v>7189.43</v>
      </c>
      <c r="D1106">
        <v>1094</v>
      </c>
      <c r="E1106">
        <f t="shared" si="57"/>
        <v>-1.1456464198549339</v>
      </c>
      <c r="F1106">
        <f t="shared" si="58"/>
        <v>-1.1522595053538578</v>
      </c>
      <c r="G1106">
        <f t="shared" si="59"/>
        <v>1.3277019676783171</v>
      </c>
    </row>
  </sheetData>
  <mergeCells count="3">
    <mergeCell ref="V3:Y3"/>
    <mergeCell ref="AA3:AD3"/>
    <mergeCell ref="E3:G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45E8-213D-4FFD-B223-5FA478AB092E}">
  <dimension ref="A1:AA1099"/>
  <sheetViews>
    <sheetView topLeftCell="G19" zoomScale="114" workbookViewId="0">
      <selection activeCell="U20" sqref="U20"/>
    </sheetView>
  </sheetViews>
  <sheetFormatPr defaultRowHeight="15" x14ac:dyDescent="0.25"/>
  <cols>
    <col min="17" max="17" width="10.28515625" customWidth="1"/>
    <col min="18" max="18" width="9.28515625" customWidth="1"/>
  </cols>
  <sheetData>
    <row r="1" spans="1:27" ht="15.75" thickBot="1" x14ac:dyDescent="0.3"/>
    <row r="2" spans="1:27" ht="15.75" thickBot="1" x14ac:dyDescent="0.3">
      <c r="Q2" s="47" t="s">
        <v>28</v>
      </c>
      <c r="R2" s="48"/>
      <c r="S2" s="48"/>
      <c r="T2" s="48"/>
      <c r="U2" s="48"/>
      <c r="V2" s="48"/>
      <c r="W2" s="48"/>
      <c r="X2" s="49"/>
    </row>
    <row r="5" spans="1:27" x14ac:dyDescent="0.25">
      <c r="A5" t="str">
        <f>'R, r and ACFs'!F12</f>
        <v>r(t)</v>
      </c>
      <c r="C5" t="s">
        <v>2</v>
      </c>
      <c r="D5" t="s">
        <v>27</v>
      </c>
    </row>
    <row r="6" spans="1:27" x14ac:dyDescent="0.25">
      <c r="A6">
        <f>'R, r and ACFs'!F13</f>
        <v>2.1476708581120234</v>
      </c>
      <c r="C6">
        <v>-4</v>
      </c>
      <c r="D6" s="7">
        <f>A6^2</f>
        <v>4.6124901147836352</v>
      </c>
    </row>
    <row r="7" spans="1:27" x14ac:dyDescent="0.25">
      <c r="A7">
        <f>'R, r and ACFs'!F14</f>
        <v>1.5851284171813231</v>
      </c>
      <c r="C7">
        <v>-3</v>
      </c>
      <c r="D7" s="7">
        <f t="shared" ref="D7:D70" si="0">A7^2</f>
        <v>2.5126320989557667</v>
      </c>
    </row>
    <row r="8" spans="1:27" x14ac:dyDescent="0.25">
      <c r="A8">
        <f>'R, r and ACFs'!F15</f>
        <v>9.4236254946264655</v>
      </c>
      <c r="C8">
        <v>-2</v>
      </c>
      <c r="D8" s="7">
        <f t="shared" si="0"/>
        <v>88.804717462973898</v>
      </c>
    </row>
    <row r="9" spans="1:27" x14ac:dyDescent="0.25">
      <c r="A9">
        <f>'R, r and ACFs'!F16</f>
        <v>-13.770093632812483</v>
      </c>
      <c r="C9">
        <v>-1</v>
      </c>
      <c r="D9" s="7">
        <f t="shared" si="0"/>
        <v>189.61547865642288</v>
      </c>
    </row>
    <row r="10" spans="1:27" x14ac:dyDescent="0.25">
      <c r="A10">
        <f>'R, r and ACFs'!F17</f>
        <v>-11.015064062977171</v>
      </c>
      <c r="C10">
        <v>0</v>
      </c>
      <c r="D10" s="7">
        <f t="shared" si="0"/>
        <v>121.33163631149114</v>
      </c>
      <c r="E10" t="s">
        <v>29</v>
      </c>
      <c r="F10" t="s">
        <v>32</v>
      </c>
      <c r="G10" t="s">
        <v>30</v>
      </c>
      <c r="H10" t="s">
        <v>33</v>
      </c>
      <c r="I10" t="s">
        <v>31</v>
      </c>
      <c r="J10" t="s">
        <v>55</v>
      </c>
      <c r="K10" t="s">
        <v>56</v>
      </c>
      <c r="L10" t="s">
        <v>57</v>
      </c>
      <c r="M10" t="s">
        <v>58</v>
      </c>
      <c r="N10" t="s">
        <v>59</v>
      </c>
      <c r="Q10" cm="1">
        <f t="array" ref="Q10:AA14">LINEST(D11:D1099,E11:N1099,1,1)</f>
        <v>412.74894686052244</v>
      </c>
      <c r="R10">
        <v>333.117289779587</v>
      </c>
      <c r="S10">
        <v>381.11749965064234</v>
      </c>
      <c r="T10">
        <v>297.08219265167162</v>
      </c>
      <c r="U10">
        <v>488.30693280603253</v>
      </c>
      <c r="V10">
        <v>8.8447936491163073E-2</v>
      </c>
      <c r="W10">
        <v>5.7938667526021941E-2</v>
      </c>
      <c r="X10">
        <v>1.5291090376845409E-2</v>
      </c>
      <c r="Y10">
        <v>4.860450971420413E-2</v>
      </c>
      <c r="Z10">
        <v>7.5964892129696759E-2</v>
      </c>
      <c r="AA10">
        <v>11.234003383025659</v>
      </c>
    </row>
    <row r="11" spans="1:27" x14ac:dyDescent="0.25">
      <c r="A11">
        <f>'R, r and ACFs'!F18</f>
        <v>0.30534718912916953</v>
      </c>
      <c r="C11">
        <v>1</v>
      </c>
      <c r="D11">
        <f t="shared" si="0"/>
        <v>9.323690590908483E-2</v>
      </c>
      <c r="E11" s="7">
        <f>D10</f>
        <v>121.33163631149114</v>
      </c>
      <c r="F11" s="7">
        <f>D9</f>
        <v>189.61547865642288</v>
      </c>
      <c r="G11" s="7">
        <f>D8</f>
        <v>88.804717462973898</v>
      </c>
      <c r="H11" s="7">
        <f>D7</f>
        <v>2.5126320989557667</v>
      </c>
      <c r="I11" s="7">
        <f>D6</f>
        <v>4.6124901147836352</v>
      </c>
      <c r="J11">
        <v>0</v>
      </c>
      <c r="K11" s="18">
        <v>0</v>
      </c>
      <c r="L11" s="18">
        <v>0</v>
      </c>
      <c r="M11" s="18">
        <v>0</v>
      </c>
      <c r="N11" s="18">
        <v>0</v>
      </c>
      <c r="Q11">
        <v>32.369506959509884</v>
      </c>
      <c r="R11">
        <v>32.352827537724018</v>
      </c>
      <c r="S11">
        <v>32.820642119454305</v>
      </c>
      <c r="T11">
        <v>32.258465581673775</v>
      </c>
      <c r="U11">
        <v>32.818148024974207</v>
      </c>
      <c r="V11">
        <v>2.344602653941269E-2</v>
      </c>
      <c r="W11">
        <v>2.3547687327283285E-2</v>
      </c>
      <c r="X11">
        <v>2.3721523329709442E-2</v>
      </c>
      <c r="Y11">
        <v>2.3485890189862163E-2</v>
      </c>
      <c r="Z11">
        <v>2.3880767717854159E-2</v>
      </c>
      <c r="AA11">
        <v>1.2546535691061322</v>
      </c>
    </row>
    <row r="12" spans="1:27" x14ac:dyDescent="0.25">
      <c r="A12">
        <f>'R, r and ACFs'!F19</f>
        <v>1.3398869527313906</v>
      </c>
      <c r="C12">
        <v>2</v>
      </c>
      <c r="D12">
        <f t="shared" si="0"/>
        <v>1.7952970460998117</v>
      </c>
      <c r="E12">
        <f t="shared" ref="E12:E75" si="1">D11</f>
        <v>9.323690590908483E-2</v>
      </c>
      <c r="F12" s="7">
        <f t="shared" ref="F12:F75" si="2">D10</f>
        <v>121.33163631149114</v>
      </c>
      <c r="G12" s="7">
        <f t="shared" ref="G12:G75" si="3">D9</f>
        <v>189.61547865642288</v>
      </c>
      <c r="H12" s="7">
        <f t="shared" ref="H12:H75" si="4">D8</f>
        <v>88.804717462973898</v>
      </c>
      <c r="I12" s="7">
        <f t="shared" ref="I12:I75" si="5">D7</f>
        <v>2.5126320989557667</v>
      </c>
      <c r="J12">
        <v>0</v>
      </c>
      <c r="K12" s="18">
        <v>0</v>
      </c>
      <c r="L12" s="18">
        <v>0</v>
      </c>
      <c r="M12" s="18">
        <v>0</v>
      </c>
      <c r="N12" s="18">
        <v>0</v>
      </c>
      <c r="Q12">
        <v>0.42852996673012483</v>
      </c>
      <c r="R12">
        <v>32.223162851241682</v>
      </c>
      <c r="S12" s="19" t="e">
        <v>#N/A</v>
      </c>
      <c r="T12" s="19" t="e">
        <v>#N/A</v>
      </c>
      <c r="U12" s="19" t="e">
        <v>#N/A</v>
      </c>
      <c r="V12" s="19" t="e">
        <v>#N/A</v>
      </c>
      <c r="W12" s="19" t="e">
        <v>#N/A</v>
      </c>
      <c r="X12" s="19" t="e">
        <v>#N/A</v>
      </c>
      <c r="Y12" s="19" t="e">
        <v>#N/A</v>
      </c>
      <c r="Z12" s="19" t="e">
        <v>#N/A</v>
      </c>
      <c r="AA12" s="19" t="e">
        <v>#N/A</v>
      </c>
    </row>
    <row r="13" spans="1:27" x14ac:dyDescent="0.25">
      <c r="A13">
        <f>'R, r and ACFs'!F20</f>
        <v>-0.11995736288296849</v>
      </c>
      <c r="C13">
        <v>3</v>
      </c>
      <c r="D13">
        <f t="shared" si="0"/>
        <v>1.4389768909836186E-2</v>
      </c>
      <c r="E13">
        <f t="shared" si="1"/>
        <v>1.7952970460998117</v>
      </c>
      <c r="F13">
        <f t="shared" si="2"/>
        <v>9.323690590908483E-2</v>
      </c>
      <c r="G13" s="7">
        <f t="shared" si="3"/>
        <v>121.33163631149114</v>
      </c>
      <c r="H13" s="7">
        <f t="shared" si="4"/>
        <v>189.61547865642288</v>
      </c>
      <c r="I13" s="7">
        <f t="shared" si="5"/>
        <v>88.804717462973898</v>
      </c>
      <c r="J13">
        <v>0</v>
      </c>
      <c r="K13" s="18">
        <v>0</v>
      </c>
      <c r="L13" s="18">
        <v>0</v>
      </c>
      <c r="M13" s="18">
        <v>0</v>
      </c>
      <c r="N13" s="18">
        <v>0</v>
      </c>
      <c r="Q13">
        <v>80.836312884479355</v>
      </c>
      <c r="R13">
        <v>1078</v>
      </c>
      <c r="S13" s="19" t="e">
        <v>#N/A</v>
      </c>
      <c r="T13" s="19" t="e">
        <v>#N/A</v>
      </c>
      <c r="U13" s="19" t="e">
        <v>#N/A</v>
      </c>
      <c r="V13" s="19" t="e">
        <v>#N/A</v>
      </c>
      <c r="W13" s="19" t="e">
        <v>#N/A</v>
      </c>
      <c r="X13" s="19" t="e">
        <v>#N/A</v>
      </c>
      <c r="Y13" s="19" t="e">
        <v>#N/A</v>
      </c>
      <c r="Z13" s="19" t="e">
        <v>#N/A</v>
      </c>
      <c r="AA13" s="19" t="e">
        <v>#N/A</v>
      </c>
    </row>
    <row r="14" spans="1:27" x14ac:dyDescent="0.25">
      <c r="A14">
        <f>'R, r and ACFs'!F21</f>
        <v>0.50882796919840589</v>
      </c>
      <c r="C14">
        <v>4</v>
      </c>
      <c r="D14">
        <f t="shared" si="0"/>
        <v>0.2589059022385739</v>
      </c>
      <c r="E14">
        <f t="shared" si="1"/>
        <v>1.4389768909836186E-2</v>
      </c>
      <c r="F14">
        <f t="shared" si="2"/>
        <v>1.7952970460998117</v>
      </c>
      <c r="G14">
        <f t="shared" si="3"/>
        <v>9.323690590908483E-2</v>
      </c>
      <c r="H14" s="7">
        <f t="shared" si="4"/>
        <v>121.33163631149114</v>
      </c>
      <c r="I14" s="7">
        <f t="shared" si="5"/>
        <v>189.61547865642288</v>
      </c>
      <c r="J14">
        <v>0</v>
      </c>
      <c r="K14" s="18">
        <v>0</v>
      </c>
      <c r="L14" s="18">
        <v>0</v>
      </c>
      <c r="M14" s="18">
        <v>0</v>
      </c>
      <c r="N14" s="18">
        <v>0</v>
      </c>
      <c r="Q14">
        <v>839349.4854842776</v>
      </c>
      <c r="R14">
        <v>1119322.1376203778</v>
      </c>
      <c r="S14" s="19" t="e">
        <v>#N/A</v>
      </c>
      <c r="T14" s="19" t="e">
        <v>#N/A</v>
      </c>
      <c r="U14" s="19" t="e">
        <v>#N/A</v>
      </c>
      <c r="V14" s="19" t="e">
        <v>#N/A</v>
      </c>
      <c r="W14" s="19" t="e">
        <v>#N/A</v>
      </c>
      <c r="X14" s="19" t="e">
        <v>#N/A</v>
      </c>
      <c r="Y14" s="19" t="e">
        <v>#N/A</v>
      </c>
      <c r="Z14" s="19" t="e">
        <v>#N/A</v>
      </c>
      <c r="AA14" s="19" t="e">
        <v>#N/A</v>
      </c>
    </row>
    <row r="15" spans="1:27" x14ac:dyDescent="0.25">
      <c r="A15">
        <f>'R, r and ACFs'!F22</f>
        <v>-14.100723017899819</v>
      </c>
      <c r="C15">
        <v>5</v>
      </c>
      <c r="D15">
        <f t="shared" si="0"/>
        <v>198.83038962752977</v>
      </c>
      <c r="E15">
        <f t="shared" si="1"/>
        <v>0.2589059022385739</v>
      </c>
      <c r="F15">
        <f t="shared" si="2"/>
        <v>1.4389768909836186E-2</v>
      </c>
      <c r="G15">
        <f t="shared" si="3"/>
        <v>1.7952970460998117</v>
      </c>
      <c r="H15">
        <f t="shared" si="4"/>
        <v>9.323690590908483E-2</v>
      </c>
      <c r="I15" s="7">
        <f t="shared" si="5"/>
        <v>121.33163631149114</v>
      </c>
      <c r="J15">
        <v>0</v>
      </c>
      <c r="K15" s="18">
        <v>0</v>
      </c>
      <c r="L15" s="18">
        <v>0</v>
      </c>
      <c r="M15" s="18">
        <v>0</v>
      </c>
      <c r="N15" s="18">
        <v>0</v>
      </c>
    </row>
    <row r="16" spans="1:27" x14ac:dyDescent="0.25">
      <c r="A16">
        <f>'R, r and ACFs'!F23</f>
        <v>3.0938702403860527</v>
      </c>
      <c r="C16">
        <v>6</v>
      </c>
      <c r="D16">
        <f t="shared" si="0"/>
        <v>9.5720330643464511</v>
      </c>
      <c r="E16">
        <f t="shared" si="1"/>
        <v>198.83038962752977</v>
      </c>
      <c r="F16">
        <f t="shared" si="2"/>
        <v>0.2589059022385739</v>
      </c>
      <c r="G16">
        <f t="shared" si="3"/>
        <v>1.4389768909836186E-2</v>
      </c>
      <c r="H16">
        <f t="shared" si="4"/>
        <v>1.7952970460998117</v>
      </c>
      <c r="I16">
        <f t="shared" si="5"/>
        <v>9.323690590908483E-2</v>
      </c>
      <c r="J16">
        <v>0</v>
      </c>
      <c r="K16" s="18">
        <v>0</v>
      </c>
      <c r="L16" s="18">
        <v>0</v>
      </c>
      <c r="M16" s="18">
        <v>0</v>
      </c>
      <c r="N16" s="18">
        <v>0</v>
      </c>
    </row>
    <row r="17" spans="1:18" x14ac:dyDescent="0.25">
      <c r="A17">
        <f>'R, r and ACFs'!F24</f>
        <v>1.8007263579917012</v>
      </c>
      <c r="C17">
        <v>7</v>
      </c>
      <c r="D17">
        <f t="shared" si="0"/>
        <v>3.2426154163660565</v>
      </c>
      <c r="E17">
        <f t="shared" si="1"/>
        <v>9.5720330643464511</v>
      </c>
      <c r="F17">
        <f t="shared" si="2"/>
        <v>198.83038962752977</v>
      </c>
      <c r="G17">
        <f t="shared" si="3"/>
        <v>0.2589059022385739</v>
      </c>
      <c r="H17">
        <f t="shared" si="4"/>
        <v>1.4389768909836186E-2</v>
      </c>
      <c r="I17">
        <f t="shared" si="5"/>
        <v>1.7952970460998117</v>
      </c>
      <c r="J17">
        <v>0</v>
      </c>
      <c r="K17" s="18">
        <v>0</v>
      </c>
      <c r="L17" s="18">
        <v>0</v>
      </c>
      <c r="M17" s="18">
        <v>0</v>
      </c>
      <c r="N17" s="18">
        <v>0</v>
      </c>
      <c r="Q17" t="s">
        <v>34</v>
      </c>
      <c r="R17">
        <f>Q12</f>
        <v>0.42852996673012483</v>
      </c>
    </row>
    <row r="18" spans="1:18" x14ac:dyDescent="0.25">
      <c r="A18">
        <f>'R, r and ACFs'!F25</f>
        <v>-0.63242855792701813</v>
      </c>
      <c r="C18">
        <v>8</v>
      </c>
      <c r="D18">
        <f t="shared" si="0"/>
        <v>0.39996588088164775</v>
      </c>
      <c r="E18">
        <f t="shared" si="1"/>
        <v>3.2426154163660565</v>
      </c>
      <c r="F18">
        <f t="shared" si="2"/>
        <v>9.5720330643464511</v>
      </c>
      <c r="G18">
        <f t="shared" si="3"/>
        <v>198.83038962752977</v>
      </c>
      <c r="H18">
        <f t="shared" si="4"/>
        <v>0.2589059022385739</v>
      </c>
      <c r="I18">
        <f t="shared" si="5"/>
        <v>1.4389768909836186E-2</v>
      </c>
      <c r="J18">
        <v>0</v>
      </c>
      <c r="K18" s="18">
        <v>0</v>
      </c>
      <c r="L18" s="18">
        <v>0</v>
      </c>
      <c r="M18" s="18">
        <v>0</v>
      </c>
      <c r="N18" s="18">
        <v>0</v>
      </c>
      <c r="Q18" t="s">
        <v>769</v>
      </c>
      <c r="R18">
        <f>COLUMNS(E10:I10)</f>
        <v>5</v>
      </c>
    </row>
    <row r="19" spans="1:18" x14ac:dyDescent="0.25">
      <c r="A19">
        <f>'R, r and ACFs'!F26</f>
        <v>0.18771336569955491</v>
      </c>
      <c r="C19">
        <v>9</v>
      </c>
      <c r="D19">
        <f t="shared" si="0"/>
        <v>3.5236307662254836E-2</v>
      </c>
      <c r="E19">
        <f t="shared" si="1"/>
        <v>0.39996588088164775</v>
      </c>
      <c r="F19">
        <f t="shared" si="2"/>
        <v>3.2426154163660565</v>
      </c>
      <c r="G19">
        <f t="shared" si="3"/>
        <v>9.5720330643464511</v>
      </c>
      <c r="H19">
        <f t="shared" si="4"/>
        <v>198.83038962752977</v>
      </c>
      <c r="I19">
        <f t="shared" si="5"/>
        <v>0.2589059022385739</v>
      </c>
      <c r="J19">
        <v>0</v>
      </c>
      <c r="K19" s="18">
        <v>0</v>
      </c>
      <c r="L19" s="18">
        <v>0</v>
      </c>
      <c r="M19" s="18">
        <v>0</v>
      </c>
      <c r="N19" s="18">
        <v>0</v>
      </c>
      <c r="Q19" t="s">
        <v>770</v>
      </c>
      <c r="R19">
        <f>ROWS(D6:D1099)-R18</f>
        <v>1089</v>
      </c>
    </row>
    <row r="20" spans="1:18" x14ac:dyDescent="0.25">
      <c r="A20">
        <f>'R, r and ACFs'!F27</f>
        <v>0.74855825087625938</v>
      </c>
      <c r="C20">
        <v>10</v>
      </c>
      <c r="D20">
        <f t="shared" si="0"/>
        <v>0.56033945495492488</v>
      </c>
      <c r="E20">
        <f t="shared" si="1"/>
        <v>3.5236307662254836E-2</v>
      </c>
      <c r="F20">
        <f t="shared" si="2"/>
        <v>0.39996588088164775</v>
      </c>
      <c r="G20">
        <f t="shared" si="3"/>
        <v>3.2426154163660565</v>
      </c>
      <c r="H20">
        <f t="shared" si="4"/>
        <v>9.5720330643464511</v>
      </c>
      <c r="I20">
        <f t="shared" si="5"/>
        <v>198.83038962752977</v>
      </c>
      <c r="J20">
        <v>0</v>
      </c>
      <c r="K20" s="18">
        <v>0</v>
      </c>
      <c r="L20" s="18">
        <v>0</v>
      </c>
      <c r="M20" s="18">
        <v>0</v>
      </c>
      <c r="N20" s="18">
        <v>0</v>
      </c>
    </row>
    <row r="21" spans="1:18" x14ac:dyDescent="0.25">
      <c r="A21">
        <f>'R, r and ACFs'!F28</f>
        <v>8.3801179088826707</v>
      </c>
      <c r="C21">
        <v>11</v>
      </c>
      <c r="D21">
        <f t="shared" si="0"/>
        <v>70.226376166776063</v>
      </c>
      <c r="E21">
        <f t="shared" si="1"/>
        <v>0.56033945495492488</v>
      </c>
      <c r="F21">
        <f t="shared" si="2"/>
        <v>3.5236307662254836E-2</v>
      </c>
      <c r="G21">
        <f t="shared" si="3"/>
        <v>0.39996588088164775</v>
      </c>
      <c r="H21">
        <f t="shared" si="4"/>
        <v>3.2426154163660565</v>
      </c>
      <c r="I21">
        <f t="shared" si="5"/>
        <v>9.5720330643464511</v>
      </c>
      <c r="J21">
        <v>0</v>
      </c>
      <c r="K21" s="18">
        <v>0</v>
      </c>
      <c r="L21" s="18">
        <v>0</v>
      </c>
      <c r="M21" s="18">
        <v>0</v>
      </c>
      <c r="N21" s="18">
        <v>0</v>
      </c>
      <c r="Q21" t="s">
        <v>35</v>
      </c>
    </row>
    <row r="22" spans="1:18" x14ac:dyDescent="0.25">
      <c r="A22">
        <f>'R, r and ACFs'!F29</f>
        <v>-3.1193087183619754</v>
      </c>
      <c r="C22">
        <v>12</v>
      </c>
      <c r="D22">
        <f t="shared" si="0"/>
        <v>9.7300868804490293</v>
      </c>
      <c r="E22">
        <f t="shared" si="1"/>
        <v>70.226376166776063</v>
      </c>
      <c r="F22">
        <f t="shared" si="2"/>
        <v>0.56033945495492488</v>
      </c>
      <c r="G22">
        <f t="shared" si="3"/>
        <v>3.5236307662254836E-2</v>
      </c>
      <c r="H22">
        <f t="shared" si="4"/>
        <v>0.39996588088164775</v>
      </c>
      <c r="I22">
        <f t="shared" si="5"/>
        <v>3.2426154163660565</v>
      </c>
      <c r="J22">
        <v>0</v>
      </c>
      <c r="K22" s="18">
        <v>0</v>
      </c>
      <c r="L22" s="18">
        <v>0</v>
      </c>
      <c r="M22" s="18">
        <v>0</v>
      </c>
      <c r="N22" s="18">
        <v>0</v>
      </c>
    </row>
    <row r="23" spans="1:18" x14ac:dyDescent="0.25">
      <c r="A23">
        <f>'R, r and ACFs'!F30</f>
        <v>2.6234500636526645</v>
      </c>
      <c r="C23">
        <v>13</v>
      </c>
      <c r="D23">
        <f t="shared" si="0"/>
        <v>6.8824902364791694</v>
      </c>
      <c r="E23">
        <f t="shared" si="1"/>
        <v>9.7300868804490293</v>
      </c>
      <c r="F23">
        <f t="shared" si="2"/>
        <v>70.226376166776063</v>
      </c>
      <c r="G23">
        <f t="shared" si="3"/>
        <v>0.56033945495492488</v>
      </c>
      <c r="H23">
        <f t="shared" si="4"/>
        <v>3.5236307662254836E-2</v>
      </c>
      <c r="I23">
        <f t="shared" si="5"/>
        <v>0.39996588088164775</v>
      </c>
      <c r="J23">
        <v>0</v>
      </c>
      <c r="K23" s="18">
        <v>0</v>
      </c>
      <c r="L23" s="18">
        <v>0</v>
      </c>
      <c r="M23" s="18">
        <v>0</v>
      </c>
      <c r="N23" s="18">
        <v>0</v>
      </c>
    </row>
    <row r="24" spans="1:18" x14ac:dyDescent="0.25">
      <c r="A24">
        <f>'R, r and ACFs'!F31</f>
        <v>-0.25725357005551902</v>
      </c>
      <c r="C24">
        <v>14</v>
      </c>
      <c r="D24">
        <f t="shared" si="0"/>
        <v>6.6179399306309838E-2</v>
      </c>
      <c r="E24">
        <f t="shared" si="1"/>
        <v>6.8824902364791694</v>
      </c>
      <c r="F24">
        <f t="shared" si="2"/>
        <v>9.7300868804490293</v>
      </c>
      <c r="G24">
        <f t="shared" si="3"/>
        <v>70.226376166776063</v>
      </c>
      <c r="H24">
        <f t="shared" si="4"/>
        <v>0.56033945495492488</v>
      </c>
      <c r="I24">
        <f t="shared" si="5"/>
        <v>3.5236307662254836E-2</v>
      </c>
      <c r="J24">
        <v>0</v>
      </c>
      <c r="K24" s="18">
        <v>0</v>
      </c>
      <c r="L24" s="18">
        <v>0</v>
      </c>
      <c r="M24" s="18">
        <v>0</v>
      </c>
      <c r="N24" s="18">
        <v>0</v>
      </c>
    </row>
    <row r="25" spans="1:18" x14ac:dyDescent="0.25">
      <c r="A25">
        <f>'R, r and ACFs'!F32</f>
        <v>2.9713949952097876</v>
      </c>
      <c r="C25">
        <v>15</v>
      </c>
      <c r="D25">
        <f t="shared" si="0"/>
        <v>8.8291882175577729</v>
      </c>
      <c r="E25">
        <f t="shared" si="1"/>
        <v>6.6179399306309838E-2</v>
      </c>
      <c r="F25">
        <f t="shared" si="2"/>
        <v>6.8824902364791694</v>
      </c>
      <c r="G25">
        <f t="shared" si="3"/>
        <v>9.7300868804490293</v>
      </c>
      <c r="H25">
        <f t="shared" si="4"/>
        <v>70.226376166776063</v>
      </c>
      <c r="I25">
        <f t="shared" si="5"/>
        <v>0.56033945495492488</v>
      </c>
      <c r="J25">
        <v>0</v>
      </c>
      <c r="K25" s="18">
        <v>0</v>
      </c>
      <c r="L25" s="18">
        <v>0</v>
      </c>
      <c r="M25" s="18">
        <v>0</v>
      </c>
      <c r="N25" s="18">
        <v>0</v>
      </c>
    </row>
    <row r="26" spans="1:18" x14ac:dyDescent="0.25">
      <c r="A26">
        <f>'R, r and ACFs'!F33</f>
        <v>-0.10877369619483764</v>
      </c>
      <c r="C26">
        <v>16</v>
      </c>
      <c r="D26">
        <f t="shared" si="0"/>
        <v>1.1831716983886836E-2</v>
      </c>
      <c r="E26">
        <f t="shared" si="1"/>
        <v>8.8291882175577729</v>
      </c>
      <c r="F26">
        <f t="shared" si="2"/>
        <v>6.6179399306309838E-2</v>
      </c>
      <c r="G26">
        <f t="shared" si="3"/>
        <v>6.8824902364791694</v>
      </c>
      <c r="H26">
        <f t="shared" si="4"/>
        <v>9.7300868804490293</v>
      </c>
      <c r="I26">
        <f t="shared" si="5"/>
        <v>70.226376166776063</v>
      </c>
      <c r="J26">
        <v>0</v>
      </c>
      <c r="K26" s="18">
        <v>0</v>
      </c>
      <c r="L26" s="18">
        <v>0</v>
      </c>
      <c r="M26" s="18">
        <v>0</v>
      </c>
      <c r="N26" s="18">
        <v>0</v>
      </c>
    </row>
    <row r="27" spans="1:18" x14ac:dyDescent="0.25">
      <c r="A27">
        <f>'R, r and ACFs'!F34</f>
        <v>0.28473637669216539</v>
      </c>
      <c r="C27">
        <v>17</v>
      </c>
      <c r="D27">
        <f t="shared" si="0"/>
        <v>8.1074804211782703E-2</v>
      </c>
      <c r="E27">
        <f t="shared" si="1"/>
        <v>1.1831716983886836E-2</v>
      </c>
      <c r="F27">
        <f t="shared" si="2"/>
        <v>8.8291882175577729</v>
      </c>
      <c r="G27">
        <f t="shared" si="3"/>
        <v>6.6179399306309838E-2</v>
      </c>
      <c r="H27">
        <f t="shared" si="4"/>
        <v>6.8824902364791694</v>
      </c>
      <c r="I27">
        <f t="shared" si="5"/>
        <v>9.7300868804490293</v>
      </c>
      <c r="J27">
        <v>0</v>
      </c>
      <c r="K27" s="18">
        <v>0</v>
      </c>
      <c r="L27" s="18">
        <v>0</v>
      </c>
      <c r="M27" s="18">
        <v>0</v>
      </c>
      <c r="N27" s="18">
        <v>0</v>
      </c>
      <c r="Q27" t="s">
        <v>36</v>
      </c>
    </row>
    <row r="28" spans="1:18" x14ac:dyDescent="0.25">
      <c r="A28">
        <f>'R, r and ACFs'!F35</f>
        <v>-3.0533274671736663</v>
      </c>
      <c r="C28">
        <v>18</v>
      </c>
      <c r="D28">
        <f t="shared" si="0"/>
        <v>9.3228086217971562</v>
      </c>
      <c r="E28">
        <f t="shared" si="1"/>
        <v>8.1074804211782703E-2</v>
      </c>
      <c r="F28">
        <f t="shared" si="2"/>
        <v>1.1831716983886836E-2</v>
      </c>
      <c r="G28">
        <f t="shared" si="3"/>
        <v>8.8291882175577729</v>
      </c>
      <c r="H28">
        <f t="shared" si="4"/>
        <v>6.6179399306309838E-2</v>
      </c>
      <c r="I28">
        <f t="shared" si="5"/>
        <v>6.8824902364791694</v>
      </c>
      <c r="J28">
        <v>0</v>
      </c>
      <c r="K28" s="18">
        <v>0</v>
      </c>
      <c r="L28" s="18">
        <v>0</v>
      </c>
      <c r="M28" s="18">
        <v>0</v>
      </c>
      <c r="N28" s="18">
        <v>0</v>
      </c>
    </row>
    <row r="29" spans="1:18" x14ac:dyDescent="0.25">
      <c r="A29">
        <f>'R, r and ACFs'!F36</f>
        <v>7.3818900989933753E-2</v>
      </c>
      <c r="C29">
        <v>19</v>
      </c>
      <c r="D29">
        <f t="shared" si="0"/>
        <v>5.4492301433616422E-3</v>
      </c>
      <c r="E29">
        <f t="shared" si="1"/>
        <v>9.3228086217971562</v>
      </c>
      <c r="F29">
        <f t="shared" si="2"/>
        <v>8.1074804211782703E-2</v>
      </c>
      <c r="G29">
        <f t="shared" si="3"/>
        <v>1.1831716983886836E-2</v>
      </c>
      <c r="H29">
        <f t="shared" si="4"/>
        <v>8.8291882175577729</v>
      </c>
      <c r="I29">
        <f t="shared" si="5"/>
        <v>6.6179399306309838E-2</v>
      </c>
      <c r="J29">
        <v>0</v>
      </c>
      <c r="K29" s="18">
        <v>0</v>
      </c>
      <c r="L29" s="18">
        <v>0</v>
      </c>
      <c r="M29" s="18">
        <v>0</v>
      </c>
      <c r="N29" s="18">
        <v>0</v>
      </c>
      <c r="Q29" t="s">
        <v>51</v>
      </c>
    </row>
    <row r="30" spans="1:18" x14ac:dyDescent="0.25">
      <c r="A30">
        <f>'R, r and ACFs'!F37</f>
        <v>2.3371616906330992</v>
      </c>
      <c r="C30">
        <v>20</v>
      </c>
      <c r="D30">
        <f t="shared" si="0"/>
        <v>5.4623247681629667</v>
      </c>
      <c r="E30">
        <f t="shared" si="1"/>
        <v>5.4492301433616422E-3</v>
      </c>
      <c r="F30">
        <f t="shared" si="2"/>
        <v>9.3228086217971562</v>
      </c>
      <c r="G30">
        <f t="shared" si="3"/>
        <v>8.1074804211782703E-2</v>
      </c>
      <c r="H30">
        <f t="shared" si="4"/>
        <v>1.1831716983886836E-2</v>
      </c>
      <c r="I30">
        <f t="shared" si="5"/>
        <v>8.8291882175577729</v>
      </c>
      <c r="J30">
        <v>0</v>
      </c>
      <c r="K30" s="18">
        <v>0</v>
      </c>
      <c r="L30" s="18">
        <v>0</v>
      </c>
      <c r="M30" s="18">
        <v>0</v>
      </c>
      <c r="N30" s="18">
        <v>0</v>
      </c>
    </row>
    <row r="31" spans="1:18" x14ac:dyDescent="0.25">
      <c r="A31">
        <f>'R, r and ACFs'!F38</f>
        <v>0.26723838828993057</v>
      </c>
      <c r="C31">
        <v>21</v>
      </c>
      <c r="D31">
        <f t="shared" si="0"/>
        <v>7.1416356175799708E-2</v>
      </c>
      <c r="E31">
        <f t="shared" si="1"/>
        <v>5.4623247681629667</v>
      </c>
      <c r="F31">
        <f t="shared" si="2"/>
        <v>5.4492301433616422E-3</v>
      </c>
      <c r="G31">
        <f t="shared" si="3"/>
        <v>9.3228086217971562</v>
      </c>
      <c r="H31">
        <f t="shared" si="4"/>
        <v>8.1074804211782703E-2</v>
      </c>
      <c r="I31">
        <f t="shared" si="5"/>
        <v>1.1831716983886836E-2</v>
      </c>
      <c r="J31">
        <v>0</v>
      </c>
      <c r="K31" s="18">
        <v>0</v>
      </c>
      <c r="L31" s="18">
        <v>0</v>
      </c>
      <c r="M31" s="18">
        <v>0</v>
      </c>
      <c r="N31" s="18">
        <v>0</v>
      </c>
      <c r="Q31" t="s">
        <v>37</v>
      </c>
    </row>
    <row r="32" spans="1:18" x14ac:dyDescent="0.25">
      <c r="A32">
        <f>'R, r and ACFs'!F39</f>
        <v>5.4450810484373981E-2</v>
      </c>
      <c r="C32">
        <v>22</v>
      </c>
      <c r="D32">
        <f t="shared" si="0"/>
        <v>2.9648907624052114E-3</v>
      </c>
      <c r="E32">
        <f t="shared" si="1"/>
        <v>7.1416356175799708E-2</v>
      </c>
      <c r="F32">
        <f t="shared" si="2"/>
        <v>5.4623247681629667</v>
      </c>
      <c r="G32">
        <f t="shared" si="3"/>
        <v>5.4492301433616422E-3</v>
      </c>
      <c r="H32">
        <f t="shared" si="4"/>
        <v>9.3228086217971562</v>
      </c>
      <c r="I32">
        <f t="shared" si="5"/>
        <v>8.1074804211782703E-2</v>
      </c>
      <c r="J32">
        <v>0</v>
      </c>
      <c r="K32" s="18">
        <v>0</v>
      </c>
      <c r="L32" s="18">
        <v>0</v>
      </c>
      <c r="M32" s="18">
        <v>0</v>
      </c>
      <c r="N32" s="18">
        <v>0</v>
      </c>
    </row>
    <row r="33" spans="1:20" x14ac:dyDescent="0.25">
      <c r="A33">
        <f>'R, r and ACFs'!F40</f>
        <v>-0.43206508902557184</v>
      </c>
      <c r="C33">
        <v>23</v>
      </c>
      <c r="D33">
        <f t="shared" si="0"/>
        <v>0.18668024115467532</v>
      </c>
      <c r="E33">
        <f t="shared" si="1"/>
        <v>2.9648907624052114E-3</v>
      </c>
      <c r="F33">
        <f t="shared" si="2"/>
        <v>7.1416356175799708E-2</v>
      </c>
      <c r="G33">
        <f t="shared" si="3"/>
        <v>5.4623247681629667</v>
      </c>
      <c r="H33">
        <f t="shared" si="4"/>
        <v>5.4492301433616422E-3</v>
      </c>
      <c r="I33">
        <f t="shared" si="5"/>
        <v>9.3228086217971562</v>
      </c>
      <c r="J33">
        <v>0</v>
      </c>
      <c r="K33" s="18">
        <v>0</v>
      </c>
      <c r="L33" s="18">
        <v>0</v>
      </c>
      <c r="M33" s="18">
        <v>0</v>
      </c>
      <c r="N33" s="18">
        <v>0</v>
      </c>
      <c r="Q33" t="s">
        <v>38</v>
      </c>
      <c r="R33">
        <f>R19*R17</f>
        <v>466.66913376910594</v>
      </c>
    </row>
    <row r="34" spans="1:20" x14ac:dyDescent="0.25">
      <c r="A34">
        <f>'R, r and ACFs'!F41</f>
        <v>0.67346926445731614</v>
      </c>
      <c r="C34">
        <v>24</v>
      </c>
      <c r="D34">
        <f t="shared" si="0"/>
        <v>0.45356085016867842</v>
      </c>
      <c r="E34">
        <f t="shared" si="1"/>
        <v>0.18668024115467532</v>
      </c>
      <c r="F34">
        <f t="shared" si="2"/>
        <v>2.9648907624052114E-3</v>
      </c>
      <c r="G34">
        <f t="shared" si="3"/>
        <v>7.1416356175799708E-2</v>
      </c>
      <c r="H34">
        <f t="shared" si="4"/>
        <v>5.4623247681629667</v>
      </c>
      <c r="I34">
        <f t="shared" si="5"/>
        <v>5.4492301433616422E-3</v>
      </c>
      <c r="J34">
        <v>0</v>
      </c>
      <c r="K34" s="18">
        <v>0</v>
      </c>
      <c r="L34" s="18">
        <v>0</v>
      </c>
      <c r="M34" s="18">
        <v>0</v>
      </c>
      <c r="N34" s="18">
        <v>0</v>
      </c>
    </row>
    <row r="35" spans="1:20" x14ac:dyDescent="0.25">
      <c r="A35">
        <f>'R, r and ACFs'!F42</f>
        <v>4.7468910820614134</v>
      </c>
      <c r="C35">
        <v>25</v>
      </c>
      <c r="D35">
        <f t="shared" si="0"/>
        <v>22.532974944954177</v>
      </c>
      <c r="E35">
        <f t="shared" si="1"/>
        <v>0.45356085016867842</v>
      </c>
      <c r="F35">
        <f t="shared" si="2"/>
        <v>0.18668024115467532</v>
      </c>
      <c r="G35">
        <f t="shared" si="3"/>
        <v>2.9648907624052114E-3</v>
      </c>
      <c r="H35">
        <f t="shared" si="4"/>
        <v>7.1416356175799708E-2</v>
      </c>
      <c r="I35">
        <f t="shared" si="5"/>
        <v>5.4623247681629667</v>
      </c>
      <c r="J35">
        <v>0</v>
      </c>
      <c r="K35" s="18">
        <v>0</v>
      </c>
      <c r="L35" s="18">
        <v>0</v>
      </c>
      <c r="M35" s="18">
        <v>0</v>
      </c>
      <c r="N35" s="18">
        <v>0</v>
      </c>
      <c r="Q35" t="s">
        <v>39</v>
      </c>
    </row>
    <row r="36" spans="1:20" x14ac:dyDescent="0.25">
      <c r="A36">
        <f>'R, r and ACFs'!F43</f>
        <v>1.7393349898780397</v>
      </c>
      <c r="C36">
        <v>26</v>
      </c>
      <c r="D36">
        <f t="shared" si="0"/>
        <v>3.0252862070140405</v>
      </c>
      <c r="E36">
        <f t="shared" si="1"/>
        <v>22.532974944954177</v>
      </c>
      <c r="F36">
        <f t="shared" si="2"/>
        <v>0.45356085016867842</v>
      </c>
      <c r="G36">
        <f t="shared" si="3"/>
        <v>0.18668024115467532</v>
      </c>
      <c r="H36">
        <f t="shared" si="4"/>
        <v>2.9648907624052114E-3</v>
      </c>
      <c r="I36">
        <f t="shared" si="5"/>
        <v>7.1416356175799708E-2</v>
      </c>
      <c r="J36">
        <v>0</v>
      </c>
      <c r="K36" s="18">
        <v>0</v>
      </c>
      <c r="L36" s="18">
        <v>0</v>
      </c>
      <c r="M36" s="18">
        <v>0</v>
      </c>
      <c r="N36" s="18">
        <v>0</v>
      </c>
    </row>
    <row r="37" spans="1:20" x14ac:dyDescent="0.25">
      <c r="A37">
        <f>'R, r and ACFs'!F44</f>
        <v>2.1688324941253927</v>
      </c>
      <c r="C37">
        <v>27</v>
      </c>
      <c r="D37">
        <f t="shared" si="0"/>
        <v>4.7038343875741715</v>
      </c>
      <c r="E37">
        <f t="shared" si="1"/>
        <v>3.0252862070140405</v>
      </c>
      <c r="F37">
        <f t="shared" si="2"/>
        <v>22.532974944954177</v>
      </c>
      <c r="G37">
        <f t="shared" si="3"/>
        <v>0.45356085016867842</v>
      </c>
      <c r="H37">
        <f t="shared" si="4"/>
        <v>0.18668024115467532</v>
      </c>
      <c r="I37">
        <f t="shared" si="5"/>
        <v>2.9648907624052114E-3</v>
      </c>
      <c r="J37">
        <v>0</v>
      </c>
      <c r="K37" s="18">
        <v>0</v>
      </c>
      <c r="L37" s="18">
        <v>0</v>
      </c>
      <c r="M37" s="18">
        <v>0</v>
      </c>
      <c r="N37" s="18">
        <v>0</v>
      </c>
      <c r="Q37" t="s">
        <v>25</v>
      </c>
      <c r="R37">
        <v>0.1</v>
      </c>
      <c r="S37">
        <v>0.05</v>
      </c>
      <c r="T37">
        <v>0.01</v>
      </c>
    </row>
    <row r="38" spans="1:20" x14ac:dyDescent="0.25">
      <c r="A38">
        <f>'R, r and ACFs'!F45</f>
        <v>0.89738280632537337</v>
      </c>
      <c r="C38">
        <v>28</v>
      </c>
      <c r="D38">
        <f t="shared" si="0"/>
        <v>0.80529590108840254</v>
      </c>
      <c r="E38">
        <f t="shared" si="1"/>
        <v>4.7038343875741715</v>
      </c>
      <c r="F38">
        <f t="shared" si="2"/>
        <v>3.0252862070140405</v>
      </c>
      <c r="G38">
        <f t="shared" si="3"/>
        <v>22.532974944954177</v>
      </c>
      <c r="H38">
        <f t="shared" si="4"/>
        <v>0.45356085016867842</v>
      </c>
      <c r="I38">
        <f t="shared" si="5"/>
        <v>0.18668024115467532</v>
      </c>
      <c r="J38">
        <v>0</v>
      </c>
      <c r="K38" s="18">
        <v>0</v>
      </c>
      <c r="L38" s="18">
        <v>0</v>
      </c>
      <c r="M38" s="18">
        <v>0</v>
      </c>
      <c r="N38" s="18">
        <v>0</v>
      </c>
      <c r="Q38" t="s">
        <v>40</v>
      </c>
      <c r="R38">
        <f>_xlfn.CHISQ.INV.RT(R37,R18)</f>
        <v>9.2363568997811178</v>
      </c>
      <c r="S38">
        <f>_xlfn.CHISQ.INV.RT(S37,R18)</f>
        <v>11.070497693516353</v>
      </c>
      <c r="T38">
        <f>_xlfn.CHISQ.INV.RT(T37,R18)</f>
        <v>15.086272469388991</v>
      </c>
    </row>
    <row r="39" spans="1:20" x14ac:dyDescent="0.25">
      <c r="A39">
        <f>'R, r and ACFs'!F46</f>
        <v>1.8417339249722595</v>
      </c>
      <c r="C39">
        <v>29</v>
      </c>
      <c r="D39">
        <f t="shared" si="0"/>
        <v>3.3919838503937245</v>
      </c>
      <c r="E39">
        <f t="shared" si="1"/>
        <v>0.80529590108840254</v>
      </c>
      <c r="F39">
        <f t="shared" si="2"/>
        <v>4.7038343875741715</v>
      </c>
      <c r="G39">
        <f t="shared" si="3"/>
        <v>3.0252862070140405</v>
      </c>
      <c r="H39">
        <f t="shared" si="4"/>
        <v>22.532974944954177</v>
      </c>
      <c r="I39">
        <f t="shared" si="5"/>
        <v>0.45356085016867842</v>
      </c>
      <c r="J39">
        <v>0</v>
      </c>
      <c r="K39" s="18">
        <v>0</v>
      </c>
      <c r="L39" s="18">
        <v>0</v>
      </c>
      <c r="M39" s="18">
        <v>0</v>
      </c>
      <c r="N39" s="18">
        <v>0</v>
      </c>
    </row>
    <row r="40" spans="1:20" x14ac:dyDescent="0.25">
      <c r="A40">
        <f>'R, r and ACFs'!F47</f>
        <v>-1.537169664569626</v>
      </c>
      <c r="C40">
        <v>30</v>
      </c>
      <c r="D40">
        <f t="shared" si="0"/>
        <v>2.3628905776730966</v>
      </c>
      <c r="E40">
        <f t="shared" si="1"/>
        <v>3.3919838503937245</v>
      </c>
      <c r="F40">
        <f t="shared" si="2"/>
        <v>0.80529590108840254</v>
      </c>
      <c r="G40">
        <f t="shared" si="3"/>
        <v>4.7038343875741715</v>
      </c>
      <c r="H40">
        <f t="shared" si="4"/>
        <v>3.0252862070140405</v>
      </c>
      <c r="I40">
        <f t="shared" si="5"/>
        <v>22.532974944954177</v>
      </c>
      <c r="J40">
        <v>0</v>
      </c>
      <c r="K40" s="18">
        <v>0</v>
      </c>
      <c r="L40" s="18">
        <v>0</v>
      </c>
      <c r="M40" s="18">
        <v>0</v>
      </c>
      <c r="N40" s="18">
        <v>0</v>
      </c>
      <c r="Q40" t="s">
        <v>41</v>
      </c>
      <c r="R40">
        <f>_xlfn.CHISQ.DIST.RT(R33,R18)</f>
        <v>1.2451063881184445E-98</v>
      </c>
    </row>
    <row r="41" spans="1:20" x14ac:dyDescent="0.25">
      <c r="A41">
        <f>'R, r and ACFs'!F48</f>
        <v>0.83889985211396711</v>
      </c>
      <c r="C41">
        <v>31</v>
      </c>
      <c r="D41">
        <f t="shared" si="0"/>
        <v>0.70375296187683589</v>
      </c>
      <c r="E41">
        <f t="shared" si="1"/>
        <v>2.3628905776730966</v>
      </c>
      <c r="F41">
        <f t="shared" si="2"/>
        <v>3.3919838503937245</v>
      </c>
      <c r="G41">
        <f t="shared" si="3"/>
        <v>0.80529590108840254</v>
      </c>
      <c r="H41">
        <f t="shared" si="4"/>
        <v>4.7038343875741715</v>
      </c>
      <c r="I41">
        <f t="shared" si="5"/>
        <v>3.0252862070140405</v>
      </c>
      <c r="J41">
        <v>0</v>
      </c>
      <c r="K41" s="18">
        <v>0</v>
      </c>
      <c r="L41" s="18">
        <v>0</v>
      </c>
      <c r="M41" s="18">
        <v>0</v>
      </c>
      <c r="N41" s="18">
        <v>0</v>
      </c>
    </row>
    <row r="42" spans="1:20" x14ac:dyDescent="0.25">
      <c r="A42">
        <f>'R, r and ACFs'!F49</f>
        <v>2.4000419191955547</v>
      </c>
      <c r="C42">
        <v>32</v>
      </c>
      <c r="D42">
        <f t="shared" si="0"/>
        <v>5.7602012138958809</v>
      </c>
      <c r="E42">
        <f t="shared" si="1"/>
        <v>0.70375296187683589</v>
      </c>
      <c r="F42">
        <f t="shared" si="2"/>
        <v>2.3628905776730966</v>
      </c>
      <c r="G42">
        <f t="shared" si="3"/>
        <v>3.3919838503937245</v>
      </c>
      <c r="H42">
        <f t="shared" si="4"/>
        <v>0.80529590108840254</v>
      </c>
      <c r="I42">
        <f t="shared" si="5"/>
        <v>4.7038343875741715</v>
      </c>
      <c r="J42">
        <v>0</v>
      </c>
      <c r="K42" s="18">
        <v>0</v>
      </c>
      <c r="L42" s="18">
        <v>0</v>
      </c>
      <c r="M42" s="18">
        <v>0</v>
      </c>
      <c r="N42" s="18">
        <v>0</v>
      </c>
      <c r="Q42" t="s">
        <v>53</v>
      </c>
    </row>
    <row r="43" spans="1:20" x14ac:dyDescent="0.25">
      <c r="A43">
        <f>'R, r and ACFs'!F50</f>
        <v>0.56340853531114432</v>
      </c>
      <c r="C43">
        <v>33</v>
      </c>
      <c r="D43">
        <f t="shared" si="0"/>
        <v>0.31742917766144896</v>
      </c>
      <c r="E43">
        <f t="shared" si="1"/>
        <v>5.7602012138958809</v>
      </c>
      <c r="F43">
        <f t="shared" si="2"/>
        <v>0.70375296187683589</v>
      </c>
      <c r="G43">
        <f t="shared" si="3"/>
        <v>2.3628905776730966</v>
      </c>
      <c r="H43">
        <f t="shared" si="4"/>
        <v>3.3919838503937245</v>
      </c>
      <c r="I43">
        <f t="shared" si="5"/>
        <v>0.80529590108840254</v>
      </c>
      <c r="J43">
        <v>0</v>
      </c>
      <c r="K43" s="18">
        <v>0</v>
      </c>
      <c r="L43" s="18">
        <v>0</v>
      </c>
      <c r="M43" s="18">
        <v>0</v>
      </c>
      <c r="N43" s="18">
        <v>0</v>
      </c>
    </row>
    <row r="44" spans="1:20" x14ac:dyDescent="0.25">
      <c r="A44">
        <f>'R, r and ACFs'!F51</f>
        <v>-7.5269609383230467</v>
      </c>
      <c r="C44">
        <v>34</v>
      </c>
      <c r="D44">
        <f t="shared" si="0"/>
        <v>56.655140967040957</v>
      </c>
      <c r="E44">
        <f t="shared" si="1"/>
        <v>0.31742917766144896</v>
      </c>
      <c r="F44">
        <f t="shared" si="2"/>
        <v>5.7602012138958809</v>
      </c>
      <c r="G44">
        <f t="shared" si="3"/>
        <v>0.70375296187683589</v>
      </c>
      <c r="H44">
        <f t="shared" si="4"/>
        <v>2.3628905776730966</v>
      </c>
      <c r="I44">
        <f t="shared" si="5"/>
        <v>3.3919838503937245</v>
      </c>
      <c r="J44">
        <v>0</v>
      </c>
      <c r="K44" s="18">
        <v>0</v>
      </c>
      <c r="L44" s="18">
        <v>0</v>
      </c>
      <c r="M44" s="18">
        <v>0</v>
      </c>
      <c r="N44" s="18">
        <v>0</v>
      </c>
      <c r="Q44" t="s">
        <v>54</v>
      </c>
    </row>
    <row r="45" spans="1:20" x14ac:dyDescent="0.25">
      <c r="A45">
        <f>'R, r and ACFs'!F52</f>
        <v>1.8871634695911965</v>
      </c>
      <c r="C45">
        <v>35</v>
      </c>
      <c r="D45">
        <f t="shared" si="0"/>
        <v>3.5613859609594831</v>
      </c>
      <c r="E45">
        <f t="shared" si="1"/>
        <v>56.655140967040957</v>
      </c>
      <c r="F45">
        <f t="shared" si="2"/>
        <v>0.31742917766144896</v>
      </c>
      <c r="G45">
        <f t="shared" si="3"/>
        <v>5.7602012138958809</v>
      </c>
      <c r="H45">
        <f t="shared" si="4"/>
        <v>0.70375296187683589</v>
      </c>
      <c r="I45">
        <f t="shared" si="5"/>
        <v>2.3628905776730966</v>
      </c>
      <c r="J45">
        <v>0</v>
      </c>
      <c r="K45" s="18">
        <v>0</v>
      </c>
      <c r="L45" s="18">
        <v>0</v>
      </c>
      <c r="M45" s="18">
        <v>0</v>
      </c>
      <c r="N45" s="18">
        <v>0</v>
      </c>
    </row>
    <row r="46" spans="1:20" x14ac:dyDescent="0.25">
      <c r="A46">
        <f>'R, r and ACFs'!F53</f>
        <v>1.0678440195585188</v>
      </c>
      <c r="C46">
        <v>36</v>
      </c>
      <c r="D46">
        <f t="shared" si="0"/>
        <v>1.1402908501068942</v>
      </c>
      <c r="E46">
        <f t="shared" si="1"/>
        <v>3.5613859609594831</v>
      </c>
      <c r="F46">
        <f t="shared" si="2"/>
        <v>56.655140967040957</v>
      </c>
      <c r="G46">
        <f t="shared" si="3"/>
        <v>0.31742917766144896</v>
      </c>
      <c r="H46">
        <f t="shared" si="4"/>
        <v>5.7602012138958809</v>
      </c>
      <c r="I46">
        <f t="shared" si="5"/>
        <v>0.70375296187683589</v>
      </c>
      <c r="J46">
        <v>0</v>
      </c>
      <c r="K46" s="18">
        <v>0</v>
      </c>
      <c r="L46" s="18">
        <v>0</v>
      </c>
      <c r="M46" s="18">
        <v>0</v>
      </c>
      <c r="N46" s="18">
        <v>0</v>
      </c>
    </row>
    <row r="47" spans="1:20" x14ac:dyDescent="0.25">
      <c r="A47">
        <f>'R, r and ACFs'!F54</f>
        <v>-1.177164887160465</v>
      </c>
      <c r="C47">
        <v>37</v>
      </c>
      <c r="D47">
        <f t="shared" si="0"/>
        <v>1.3857171715635102</v>
      </c>
      <c r="E47">
        <f t="shared" si="1"/>
        <v>1.1402908501068942</v>
      </c>
      <c r="F47">
        <f t="shared" si="2"/>
        <v>3.5613859609594831</v>
      </c>
      <c r="G47">
        <f t="shared" si="3"/>
        <v>56.655140967040957</v>
      </c>
      <c r="H47">
        <f t="shared" si="4"/>
        <v>0.31742917766144896</v>
      </c>
      <c r="I47">
        <f t="shared" si="5"/>
        <v>5.7602012138958809</v>
      </c>
      <c r="J47">
        <v>0</v>
      </c>
      <c r="K47" s="18">
        <v>0</v>
      </c>
      <c r="L47" s="18">
        <v>0</v>
      </c>
      <c r="M47" s="18">
        <v>0</v>
      </c>
      <c r="N47" s="18">
        <v>0</v>
      </c>
    </row>
    <row r="48" spans="1:20" x14ac:dyDescent="0.25">
      <c r="A48">
        <f>'R, r and ACFs'!F55</f>
        <v>-0.11647289305955048</v>
      </c>
      <c r="C48">
        <v>38</v>
      </c>
      <c r="D48">
        <f t="shared" si="0"/>
        <v>1.3565934817661484E-2</v>
      </c>
      <c r="E48">
        <f t="shared" si="1"/>
        <v>1.3857171715635102</v>
      </c>
      <c r="F48">
        <f t="shared" si="2"/>
        <v>1.1402908501068942</v>
      </c>
      <c r="G48">
        <f t="shared" si="3"/>
        <v>3.5613859609594831</v>
      </c>
      <c r="H48">
        <f t="shared" si="4"/>
        <v>56.655140967040957</v>
      </c>
      <c r="I48">
        <f t="shared" si="5"/>
        <v>0.31742917766144896</v>
      </c>
      <c r="J48">
        <v>0</v>
      </c>
      <c r="K48" s="18">
        <v>0</v>
      </c>
      <c r="L48" s="18">
        <v>0</v>
      </c>
      <c r="M48" s="18">
        <v>0</v>
      </c>
      <c r="N48" s="18">
        <v>0</v>
      </c>
    </row>
    <row r="49" spans="1:14" x14ac:dyDescent="0.25">
      <c r="A49">
        <f>'R, r and ACFs'!F56</f>
        <v>1.2956212578514013</v>
      </c>
      <c r="C49">
        <v>39</v>
      </c>
      <c r="D49">
        <f t="shared" si="0"/>
        <v>1.6786344437964471</v>
      </c>
      <c r="E49">
        <f t="shared" si="1"/>
        <v>1.3565934817661484E-2</v>
      </c>
      <c r="F49">
        <f t="shared" si="2"/>
        <v>1.3857171715635102</v>
      </c>
      <c r="G49">
        <f t="shared" si="3"/>
        <v>1.1402908501068942</v>
      </c>
      <c r="H49">
        <f t="shared" si="4"/>
        <v>3.5613859609594831</v>
      </c>
      <c r="I49">
        <f t="shared" si="5"/>
        <v>56.655140967040957</v>
      </c>
      <c r="J49">
        <v>0</v>
      </c>
      <c r="K49" s="18">
        <v>0</v>
      </c>
      <c r="L49" s="18">
        <v>0</v>
      </c>
      <c r="M49" s="18">
        <v>0</v>
      </c>
      <c r="N49" s="18">
        <v>0</v>
      </c>
    </row>
    <row r="50" spans="1:14" x14ac:dyDescent="0.25">
      <c r="A50">
        <f>'R, r and ACFs'!F57</f>
        <v>-1.4877041281471749E-2</v>
      </c>
      <c r="C50">
        <v>40</v>
      </c>
      <c r="D50">
        <f t="shared" si="0"/>
        <v>2.2132635729061459E-4</v>
      </c>
      <c r="E50">
        <f t="shared" si="1"/>
        <v>1.6786344437964471</v>
      </c>
      <c r="F50">
        <f t="shared" si="2"/>
        <v>1.3565934817661484E-2</v>
      </c>
      <c r="G50">
        <f t="shared" si="3"/>
        <v>1.3857171715635102</v>
      </c>
      <c r="H50">
        <f t="shared" si="4"/>
        <v>1.1402908501068942</v>
      </c>
      <c r="I50">
        <f t="shared" si="5"/>
        <v>3.5613859609594831</v>
      </c>
      <c r="J50">
        <v>0</v>
      </c>
      <c r="K50" s="18">
        <v>0</v>
      </c>
      <c r="L50" s="18">
        <v>0</v>
      </c>
      <c r="M50" s="18">
        <v>0</v>
      </c>
      <c r="N50" s="18">
        <v>0</v>
      </c>
    </row>
    <row r="51" spans="1:14" x14ac:dyDescent="0.25">
      <c r="A51">
        <f>'R, r and ACFs'!F58</f>
        <v>2.3274191351213123</v>
      </c>
      <c r="C51">
        <v>41</v>
      </c>
      <c r="D51">
        <f t="shared" si="0"/>
        <v>5.4168798305288375</v>
      </c>
      <c r="E51">
        <f t="shared" si="1"/>
        <v>2.2132635729061459E-4</v>
      </c>
      <c r="F51">
        <f t="shared" si="2"/>
        <v>1.6786344437964471</v>
      </c>
      <c r="G51">
        <f t="shared" si="3"/>
        <v>1.3565934817661484E-2</v>
      </c>
      <c r="H51">
        <f t="shared" si="4"/>
        <v>1.3857171715635102</v>
      </c>
      <c r="I51">
        <f t="shared" si="5"/>
        <v>1.1402908501068942</v>
      </c>
      <c r="J51">
        <v>0</v>
      </c>
      <c r="K51" s="18">
        <v>0</v>
      </c>
      <c r="L51" s="18">
        <v>0</v>
      </c>
      <c r="M51" s="18">
        <v>0</v>
      </c>
      <c r="N51" s="18">
        <v>0</v>
      </c>
    </row>
    <row r="52" spans="1:14" x14ac:dyDescent="0.25">
      <c r="A52">
        <f>'R, r and ACFs'!F59</f>
        <v>1.6797266178398673</v>
      </c>
      <c r="C52">
        <v>42</v>
      </c>
      <c r="D52">
        <f t="shared" si="0"/>
        <v>2.8214815106797597</v>
      </c>
      <c r="E52">
        <f t="shared" si="1"/>
        <v>5.4168798305288375</v>
      </c>
      <c r="F52">
        <f t="shared" si="2"/>
        <v>2.2132635729061459E-4</v>
      </c>
      <c r="G52">
        <f t="shared" si="3"/>
        <v>1.6786344437964471</v>
      </c>
      <c r="H52">
        <f t="shared" si="4"/>
        <v>1.3565934817661484E-2</v>
      </c>
      <c r="I52">
        <f t="shared" si="5"/>
        <v>1.3857171715635102</v>
      </c>
      <c r="J52">
        <v>0</v>
      </c>
      <c r="K52" s="18">
        <v>0</v>
      </c>
      <c r="L52" s="18">
        <v>0</v>
      </c>
      <c r="M52" s="18">
        <v>0</v>
      </c>
      <c r="N52" s="18">
        <v>0</v>
      </c>
    </row>
    <row r="53" spans="1:14" x14ac:dyDescent="0.25">
      <c r="A53">
        <f>'R, r and ACFs'!F60</f>
        <v>0.27311371172438276</v>
      </c>
      <c r="C53">
        <v>43</v>
      </c>
      <c r="D53">
        <f t="shared" si="0"/>
        <v>7.4591099531869251E-2</v>
      </c>
      <c r="E53">
        <f t="shared" si="1"/>
        <v>2.8214815106797597</v>
      </c>
      <c r="F53">
        <f t="shared" si="2"/>
        <v>5.4168798305288375</v>
      </c>
      <c r="G53">
        <f t="shared" si="3"/>
        <v>2.2132635729061459E-4</v>
      </c>
      <c r="H53">
        <f t="shared" si="4"/>
        <v>1.6786344437964471</v>
      </c>
      <c r="I53">
        <f t="shared" si="5"/>
        <v>1.3565934817661484E-2</v>
      </c>
      <c r="J53">
        <v>0</v>
      </c>
      <c r="K53" s="18">
        <v>0</v>
      </c>
      <c r="L53" s="18">
        <v>0</v>
      </c>
      <c r="M53" s="18">
        <v>0</v>
      </c>
      <c r="N53" s="18">
        <v>0</v>
      </c>
    </row>
    <row r="54" spans="1:14" x14ac:dyDescent="0.25">
      <c r="A54">
        <f>'R, r and ACFs'!F61</f>
        <v>-0.32267764544646943</v>
      </c>
      <c r="C54">
        <v>44</v>
      </c>
      <c r="D54">
        <f t="shared" si="0"/>
        <v>0.10412086287087743</v>
      </c>
      <c r="E54">
        <f t="shared" si="1"/>
        <v>7.4591099531869251E-2</v>
      </c>
      <c r="F54">
        <f t="shared" si="2"/>
        <v>2.8214815106797597</v>
      </c>
      <c r="G54">
        <f t="shared" si="3"/>
        <v>5.4168798305288375</v>
      </c>
      <c r="H54">
        <f t="shared" si="4"/>
        <v>2.2132635729061459E-4</v>
      </c>
      <c r="I54">
        <f t="shared" si="5"/>
        <v>1.6786344437964471</v>
      </c>
      <c r="J54">
        <v>0</v>
      </c>
      <c r="K54" s="18">
        <v>0</v>
      </c>
      <c r="L54" s="18">
        <v>0</v>
      </c>
      <c r="M54" s="18">
        <v>0</v>
      </c>
      <c r="N54" s="18">
        <v>0</v>
      </c>
    </row>
    <row r="55" spans="1:14" x14ac:dyDescent="0.25">
      <c r="A55">
        <f>'R, r and ACFs'!F62</f>
        <v>2.6966763757537482</v>
      </c>
      <c r="C55">
        <v>45</v>
      </c>
      <c r="D55">
        <f t="shared" si="0"/>
        <v>7.2720634755483706</v>
      </c>
      <c r="E55">
        <f t="shared" si="1"/>
        <v>0.10412086287087743</v>
      </c>
      <c r="F55">
        <f t="shared" si="2"/>
        <v>7.4591099531869251E-2</v>
      </c>
      <c r="G55">
        <f t="shared" si="3"/>
        <v>2.8214815106797597</v>
      </c>
      <c r="H55">
        <f t="shared" si="4"/>
        <v>5.4168798305288375</v>
      </c>
      <c r="I55">
        <f t="shared" si="5"/>
        <v>2.2132635729061459E-4</v>
      </c>
      <c r="J55">
        <v>0</v>
      </c>
      <c r="K55" s="18">
        <v>0</v>
      </c>
      <c r="L55" s="18">
        <v>0</v>
      </c>
      <c r="M55" s="18">
        <v>0</v>
      </c>
      <c r="N55" s="18">
        <v>0</v>
      </c>
    </row>
    <row r="56" spans="1:14" x14ac:dyDescent="0.25">
      <c r="A56">
        <f>'R, r and ACFs'!F63</f>
        <v>3.7763012721690052</v>
      </c>
      <c r="C56">
        <v>46</v>
      </c>
      <c r="D56">
        <f t="shared" si="0"/>
        <v>14.260451298185247</v>
      </c>
      <c r="E56">
        <f t="shared" si="1"/>
        <v>7.2720634755483706</v>
      </c>
      <c r="F56">
        <f t="shared" si="2"/>
        <v>0.10412086287087743</v>
      </c>
      <c r="G56">
        <f t="shared" si="3"/>
        <v>7.4591099531869251E-2</v>
      </c>
      <c r="H56">
        <f t="shared" si="4"/>
        <v>2.8214815106797597</v>
      </c>
      <c r="I56">
        <f t="shared" si="5"/>
        <v>5.4168798305288375</v>
      </c>
      <c r="J56">
        <v>0</v>
      </c>
      <c r="K56" s="18">
        <v>0</v>
      </c>
      <c r="L56" s="18">
        <v>0</v>
      </c>
      <c r="M56" s="18">
        <v>0</v>
      </c>
      <c r="N56" s="18">
        <v>0</v>
      </c>
    </row>
    <row r="57" spans="1:14" x14ac:dyDescent="0.25">
      <c r="A57">
        <f>'R, r and ACFs'!F64</f>
        <v>0.1277076650801777</v>
      </c>
      <c r="C57">
        <v>47</v>
      </c>
      <c r="D57">
        <f t="shared" si="0"/>
        <v>1.6309247720230839E-2</v>
      </c>
      <c r="E57">
        <f t="shared" si="1"/>
        <v>14.260451298185247</v>
      </c>
      <c r="F57">
        <f t="shared" si="2"/>
        <v>7.2720634755483706</v>
      </c>
      <c r="G57">
        <f t="shared" si="3"/>
        <v>0.10412086287087743</v>
      </c>
      <c r="H57">
        <f t="shared" si="4"/>
        <v>7.4591099531869251E-2</v>
      </c>
      <c r="I57">
        <f t="shared" si="5"/>
        <v>2.8214815106797597</v>
      </c>
      <c r="J57">
        <v>0</v>
      </c>
      <c r="K57" s="18">
        <v>0</v>
      </c>
      <c r="L57" s="18">
        <v>0</v>
      </c>
      <c r="M57" s="18">
        <v>0</v>
      </c>
      <c r="N57" s="18">
        <v>0</v>
      </c>
    </row>
    <row r="58" spans="1:14" x14ac:dyDescent="0.25">
      <c r="A58">
        <f>'R, r and ACFs'!F65</f>
        <v>4.4895581124613138</v>
      </c>
      <c r="C58">
        <v>48</v>
      </c>
      <c r="D58">
        <f t="shared" si="0"/>
        <v>20.156132045167194</v>
      </c>
      <c r="E58">
        <f t="shared" si="1"/>
        <v>1.6309247720230839E-2</v>
      </c>
      <c r="F58">
        <f t="shared" si="2"/>
        <v>14.260451298185247</v>
      </c>
      <c r="G58">
        <f t="shared" si="3"/>
        <v>7.2720634755483706</v>
      </c>
      <c r="H58">
        <f t="shared" si="4"/>
        <v>0.10412086287087743</v>
      </c>
      <c r="I58">
        <f t="shared" si="5"/>
        <v>7.4591099531869251E-2</v>
      </c>
      <c r="J58">
        <v>0</v>
      </c>
      <c r="K58" s="18">
        <v>0</v>
      </c>
      <c r="L58" s="18">
        <v>0</v>
      </c>
      <c r="M58" s="18">
        <v>0</v>
      </c>
      <c r="N58" s="18">
        <v>0</v>
      </c>
    </row>
    <row r="59" spans="1:14" x14ac:dyDescent="0.25">
      <c r="A59">
        <f>'R, r and ACFs'!F66</f>
        <v>0.39005329643460862</v>
      </c>
      <c r="C59">
        <v>49</v>
      </c>
      <c r="D59">
        <f t="shared" si="0"/>
        <v>0.15214157405950465</v>
      </c>
      <c r="E59">
        <f t="shared" si="1"/>
        <v>20.156132045167194</v>
      </c>
      <c r="F59">
        <f t="shared" si="2"/>
        <v>1.6309247720230839E-2</v>
      </c>
      <c r="G59">
        <f t="shared" si="3"/>
        <v>14.260451298185247</v>
      </c>
      <c r="H59">
        <f t="shared" si="4"/>
        <v>7.2720634755483706</v>
      </c>
      <c r="I59">
        <f t="shared" si="5"/>
        <v>0.10412086287087743</v>
      </c>
      <c r="J59">
        <v>0</v>
      </c>
      <c r="K59" s="18">
        <v>0</v>
      </c>
      <c r="L59" s="18">
        <v>0</v>
      </c>
      <c r="M59" s="18">
        <v>0</v>
      </c>
      <c r="N59" s="18">
        <v>0</v>
      </c>
    </row>
    <row r="60" spans="1:14" x14ac:dyDescent="0.25">
      <c r="A60">
        <f>'R, r and ACFs'!F67</f>
        <v>-2.359991534087349</v>
      </c>
      <c r="C60">
        <v>50</v>
      </c>
      <c r="D60">
        <f t="shared" si="0"/>
        <v>5.5695600409639585</v>
      </c>
      <c r="E60">
        <f t="shared" si="1"/>
        <v>0.15214157405950465</v>
      </c>
      <c r="F60">
        <f t="shared" si="2"/>
        <v>20.156132045167194</v>
      </c>
      <c r="G60">
        <f t="shared" si="3"/>
        <v>1.6309247720230839E-2</v>
      </c>
      <c r="H60">
        <f t="shared" si="4"/>
        <v>14.260451298185247</v>
      </c>
      <c r="I60">
        <f t="shared" si="5"/>
        <v>7.2720634755483706</v>
      </c>
      <c r="J60">
        <v>0</v>
      </c>
      <c r="K60" s="18">
        <v>0</v>
      </c>
      <c r="L60" s="18">
        <v>0</v>
      </c>
      <c r="M60" s="18">
        <v>0</v>
      </c>
      <c r="N60" s="18">
        <v>0</v>
      </c>
    </row>
    <row r="61" spans="1:14" x14ac:dyDescent="0.25">
      <c r="A61">
        <f>'R, r and ACFs'!F68</f>
        <v>1.9417751132373311</v>
      </c>
      <c r="C61">
        <v>51</v>
      </c>
      <c r="D61">
        <f t="shared" si="0"/>
        <v>3.7704905903878498</v>
      </c>
      <c r="E61">
        <f t="shared" si="1"/>
        <v>5.5695600409639585</v>
      </c>
      <c r="F61">
        <f t="shared" si="2"/>
        <v>0.15214157405950465</v>
      </c>
      <c r="G61">
        <f t="shared" si="3"/>
        <v>20.156132045167194</v>
      </c>
      <c r="H61">
        <f t="shared" si="4"/>
        <v>1.6309247720230839E-2</v>
      </c>
      <c r="I61">
        <f t="shared" si="5"/>
        <v>14.260451298185247</v>
      </c>
      <c r="J61">
        <v>0</v>
      </c>
      <c r="K61" s="18">
        <v>0</v>
      </c>
      <c r="L61" s="18">
        <v>0</v>
      </c>
      <c r="M61" s="18">
        <v>0</v>
      </c>
      <c r="N61" s="18">
        <v>0</v>
      </c>
    </row>
    <row r="62" spans="1:14" x14ac:dyDescent="0.25">
      <c r="A62">
        <f>'R, r and ACFs'!F69</f>
        <v>1.46163650414242</v>
      </c>
      <c r="C62">
        <v>52</v>
      </c>
      <c r="D62">
        <f t="shared" si="0"/>
        <v>2.1363812702416745</v>
      </c>
      <c r="E62">
        <f t="shared" si="1"/>
        <v>3.7704905903878498</v>
      </c>
      <c r="F62">
        <f t="shared" si="2"/>
        <v>5.5695600409639585</v>
      </c>
      <c r="G62">
        <f t="shared" si="3"/>
        <v>0.15214157405950465</v>
      </c>
      <c r="H62">
        <f t="shared" si="4"/>
        <v>20.156132045167194</v>
      </c>
      <c r="I62">
        <f t="shared" si="5"/>
        <v>1.6309247720230839E-2</v>
      </c>
      <c r="J62">
        <v>0</v>
      </c>
      <c r="K62" s="18">
        <v>0</v>
      </c>
      <c r="L62" s="18">
        <v>0</v>
      </c>
      <c r="M62" s="18">
        <v>0</v>
      </c>
      <c r="N62" s="18">
        <v>0</v>
      </c>
    </row>
    <row r="63" spans="1:14" x14ac:dyDescent="0.25">
      <c r="A63">
        <f>'R, r and ACFs'!F70</f>
        <v>3.7004331611029222E-2</v>
      </c>
      <c r="C63">
        <v>53</v>
      </c>
      <c r="D63">
        <f t="shared" si="0"/>
        <v>1.3693205579790165E-3</v>
      </c>
      <c r="E63">
        <f t="shared" si="1"/>
        <v>2.1363812702416745</v>
      </c>
      <c r="F63">
        <f t="shared" si="2"/>
        <v>3.7704905903878498</v>
      </c>
      <c r="G63">
        <f t="shared" si="3"/>
        <v>5.5695600409639585</v>
      </c>
      <c r="H63">
        <f t="shared" si="4"/>
        <v>0.15214157405950465</v>
      </c>
      <c r="I63">
        <f t="shared" si="5"/>
        <v>20.156132045167194</v>
      </c>
      <c r="J63">
        <v>0</v>
      </c>
      <c r="K63" s="18">
        <v>0</v>
      </c>
      <c r="L63" s="18">
        <v>0</v>
      </c>
      <c r="M63" s="18">
        <v>0</v>
      </c>
      <c r="N63" s="18">
        <v>0</v>
      </c>
    </row>
    <row r="64" spans="1:14" x14ac:dyDescent="0.25">
      <c r="A64">
        <f>'R, r and ACFs'!F71</f>
        <v>2.7689139637853359</v>
      </c>
      <c r="C64">
        <v>54</v>
      </c>
      <c r="D64">
        <f t="shared" si="0"/>
        <v>7.6668845388454203</v>
      </c>
      <c r="E64">
        <f t="shared" si="1"/>
        <v>1.3693205579790165E-3</v>
      </c>
      <c r="F64">
        <f t="shared" si="2"/>
        <v>2.1363812702416745</v>
      </c>
      <c r="G64">
        <f t="shared" si="3"/>
        <v>3.7704905903878498</v>
      </c>
      <c r="H64">
        <f t="shared" si="4"/>
        <v>5.5695600409639585</v>
      </c>
      <c r="I64">
        <f t="shared" si="5"/>
        <v>0.15214157405950465</v>
      </c>
      <c r="J64">
        <v>0</v>
      </c>
      <c r="K64" s="18">
        <v>0</v>
      </c>
      <c r="L64" s="18">
        <v>0</v>
      </c>
      <c r="M64" s="18">
        <v>0</v>
      </c>
      <c r="N64" s="18">
        <v>0</v>
      </c>
    </row>
    <row r="65" spans="1:14" x14ac:dyDescent="0.25">
      <c r="A65">
        <f>'R, r and ACFs'!F72</f>
        <v>2.6481191318872406</v>
      </c>
      <c r="C65">
        <v>55</v>
      </c>
      <c r="D65">
        <f t="shared" si="0"/>
        <v>7.0125349366672323</v>
      </c>
      <c r="E65">
        <f t="shared" si="1"/>
        <v>7.6668845388454203</v>
      </c>
      <c r="F65">
        <f t="shared" si="2"/>
        <v>1.3693205579790165E-3</v>
      </c>
      <c r="G65">
        <f t="shared" si="3"/>
        <v>2.1363812702416745</v>
      </c>
      <c r="H65">
        <f t="shared" si="4"/>
        <v>3.7704905903878498</v>
      </c>
      <c r="I65">
        <f t="shared" si="5"/>
        <v>5.5695600409639585</v>
      </c>
      <c r="J65">
        <v>0</v>
      </c>
      <c r="K65" s="18">
        <v>0</v>
      </c>
      <c r="L65" s="18">
        <v>0</v>
      </c>
      <c r="M65" s="18">
        <v>0</v>
      </c>
      <c r="N65" s="18">
        <v>0</v>
      </c>
    </row>
    <row r="66" spans="1:14" x14ac:dyDescent="0.25">
      <c r="A66">
        <f>'R, r and ACFs'!F73</f>
        <v>2.1924880800866968</v>
      </c>
      <c r="C66">
        <v>56</v>
      </c>
      <c r="D66">
        <f t="shared" si="0"/>
        <v>4.80700398132225</v>
      </c>
      <c r="E66">
        <f t="shared" si="1"/>
        <v>7.0125349366672323</v>
      </c>
      <c r="F66">
        <f t="shared" si="2"/>
        <v>7.6668845388454203</v>
      </c>
      <c r="G66">
        <f t="shared" si="3"/>
        <v>1.3693205579790165E-3</v>
      </c>
      <c r="H66">
        <f t="shared" si="4"/>
        <v>2.1363812702416745</v>
      </c>
      <c r="I66">
        <f t="shared" si="5"/>
        <v>3.7704905903878498</v>
      </c>
      <c r="J66">
        <v>0</v>
      </c>
      <c r="K66" s="18">
        <v>0</v>
      </c>
      <c r="L66" s="18">
        <v>0</v>
      </c>
      <c r="M66" s="18">
        <v>0</v>
      </c>
      <c r="N66" s="18">
        <v>0</v>
      </c>
    </row>
    <row r="67" spans="1:14" x14ac:dyDescent="0.25">
      <c r="A67">
        <f>'R, r and ACFs'!F74</f>
        <v>-1.4900457027389493</v>
      </c>
      <c r="C67">
        <v>57</v>
      </c>
      <c r="D67">
        <f t="shared" si="0"/>
        <v>2.2202361962508093</v>
      </c>
      <c r="E67">
        <f t="shared" si="1"/>
        <v>4.80700398132225</v>
      </c>
      <c r="F67">
        <f t="shared" si="2"/>
        <v>7.0125349366672323</v>
      </c>
      <c r="G67">
        <f t="shared" si="3"/>
        <v>7.6668845388454203</v>
      </c>
      <c r="H67">
        <f t="shared" si="4"/>
        <v>1.3693205579790165E-3</v>
      </c>
      <c r="I67">
        <f t="shared" si="5"/>
        <v>2.1363812702416745</v>
      </c>
      <c r="J67">
        <v>0</v>
      </c>
      <c r="K67" s="18">
        <v>0</v>
      </c>
      <c r="L67" s="18">
        <v>0</v>
      </c>
      <c r="M67" s="18">
        <v>0</v>
      </c>
      <c r="N67" s="18">
        <v>0</v>
      </c>
    </row>
    <row r="68" spans="1:14" x14ac:dyDescent="0.25">
      <c r="A68">
        <f>'R, r and ACFs'!F75</f>
        <v>0.54426410412282877</v>
      </c>
      <c r="C68">
        <v>58</v>
      </c>
      <c r="D68">
        <f t="shared" si="0"/>
        <v>0.29622341503662541</v>
      </c>
      <c r="E68">
        <f t="shared" si="1"/>
        <v>2.2202361962508093</v>
      </c>
      <c r="F68">
        <f t="shared" si="2"/>
        <v>4.80700398132225</v>
      </c>
      <c r="G68">
        <f t="shared" si="3"/>
        <v>7.0125349366672323</v>
      </c>
      <c r="H68">
        <f t="shared" si="4"/>
        <v>7.6668845388454203</v>
      </c>
      <c r="I68">
        <f t="shared" si="5"/>
        <v>1.3693205579790165E-3</v>
      </c>
      <c r="J68">
        <v>0</v>
      </c>
      <c r="K68" s="18">
        <v>0</v>
      </c>
      <c r="L68" s="18">
        <v>0</v>
      </c>
      <c r="M68" s="18">
        <v>0</v>
      </c>
      <c r="N68" s="18">
        <v>0</v>
      </c>
    </row>
    <row r="69" spans="1:14" x14ac:dyDescent="0.25">
      <c r="A69">
        <f>'R, r and ACFs'!F76</f>
        <v>0.45443385911871559</v>
      </c>
      <c r="C69">
        <v>59</v>
      </c>
      <c r="D69">
        <f t="shared" si="0"/>
        <v>0.20651013231352866</v>
      </c>
      <c r="E69">
        <f t="shared" si="1"/>
        <v>0.29622341503662541</v>
      </c>
      <c r="F69">
        <f t="shared" si="2"/>
        <v>2.2202361962508093</v>
      </c>
      <c r="G69">
        <f t="shared" si="3"/>
        <v>4.80700398132225</v>
      </c>
      <c r="H69">
        <f t="shared" si="4"/>
        <v>7.0125349366672323</v>
      </c>
      <c r="I69">
        <f t="shared" si="5"/>
        <v>7.6668845388454203</v>
      </c>
      <c r="J69">
        <v>0</v>
      </c>
      <c r="K69" s="18">
        <v>0</v>
      </c>
      <c r="L69" s="18">
        <v>0</v>
      </c>
      <c r="M69" s="18">
        <v>0</v>
      </c>
      <c r="N69" s="18">
        <v>0</v>
      </c>
    </row>
    <row r="70" spans="1:14" x14ac:dyDescent="0.25">
      <c r="A70">
        <f>'R, r and ACFs'!F77</f>
        <v>-3.5322634604742538</v>
      </c>
      <c r="C70">
        <v>60</v>
      </c>
      <c r="D70">
        <f t="shared" si="0"/>
        <v>12.47688515420155</v>
      </c>
      <c r="E70">
        <f t="shared" si="1"/>
        <v>0.20651013231352866</v>
      </c>
      <c r="F70">
        <f t="shared" si="2"/>
        <v>0.29622341503662541</v>
      </c>
      <c r="G70">
        <f t="shared" si="3"/>
        <v>2.2202361962508093</v>
      </c>
      <c r="H70">
        <f t="shared" si="4"/>
        <v>4.80700398132225</v>
      </c>
      <c r="I70">
        <f t="shared" si="5"/>
        <v>7.0125349366672323</v>
      </c>
      <c r="J70">
        <v>0</v>
      </c>
      <c r="K70" s="18">
        <v>0</v>
      </c>
      <c r="L70" s="18">
        <v>0</v>
      </c>
      <c r="M70" s="18">
        <v>0</v>
      </c>
      <c r="N70" s="18">
        <v>0</v>
      </c>
    </row>
    <row r="71" spans="1:14" x14ac:dyDescent="0.25">
      <c r="A71">
        <f>'R, r and ACFs'!F78</f>
        <v>-7.2075090650826397</v>
      </c>
      <c r="C71">
        <v>61</v>
      </c>
      <c r="D71">
        <f t="shared" ref="D71:D134" si="6">A71^2</f>
        <v>51.948186923248429</v>
      </c>
      <c r="E71">
        <f t="shared" si="1"/>
        <v>12.47688515420155</v>
      </c>
      <c r="F71">
        <f t="shared" si="2"/>
        <v>0.20651013231352866</v>
      </c>
      <c r="G71">
        <f t="shared" si="3"/>
        <v>0.29622341503662541</v>
      </c>
      <c r="H71">
        <f t="shared" si="4"/>
        <v>2.2202361962508093</v>
      </c>
      <c r="I71">
        <f t="shared" si="5"/>
        <v>4.80700398132225</v>
      </c>
      <c r="J71">
        <v>0</v>
      </c>
      <c r="K71" s="18">
        <v>0</v>
      </c>
      <c r="L71" s="18">
        <v>0</v>
      </c>
      <c r="M71" s="18">
        <v>0</v>
      </c>
      <c r="N71" s="18">
        <v>0</v>
      </c>
    </row>
    <row r="72" spans="1:14" x14ac:dyDescent="0.25">
      <c r="A72">
        <f>'R, r and ACFs'!F79</f>
        <v>3.7946647462026375</v>
      </c>
      <c r="C72">
        <v>62</v>
      </c>
      <c r="D72">
        <f t="shared" si="6"/>
        <v>14.399480536073128</v>
      </c>
      <c r="E72">
        <f t="shared" si="1"/>
        <v>51.948186923248429</v>
      </c>
      <c r="F72">
        <f t="shared" si="2"/>
        <v>12.47688515420155</v>
      </c>
      <c r="G72">
        <f t="shared" si="3"/>
        <v>0.20651013231352866</v>
      </c>
      <c r="H72">
        <f t="shared" si="4"/>
        <v>0.29622341503662541</v>
      </c>
      <c r="I72">
        <f t="shared" si="5"/>
        <v>2.2202361962508093</v>
      </c>
      <c r="J72">
        <v>0</v>
      </c>
      <c r="K72" s="18">
        <v>0</v>
      </c>
      <c r="L72" s="18">
        <v>0</v>
      </c>
      <c r="M72" s="18">
        <v>0</v>
      </c>
      <c r="N72" s="18">
        <v>0</v>
      </c>
    </row>
    <row r="73" spans="1:14" x14ac:dyDescent="0.25">
      <c r="A73">
        <f>'R, r and ACFs'!F80</f>
        <v>-6.8559476314591681</v>
      </c>
      <c r="C73">
        <v>63</v>
      </c>
      <c r="D73">
        <f t="shared" si="6"/>
        <v>47.004017925310578</v>
      </c>
      <c r="E73">
        <f t="shared" si="1"/>
        <v>14.399480536073128</v>
      </c>
      <c r="F73">
        <f t="shared" si="2"/>
        <v>51.948186923248429</v>
      </c>
      <c r="G73">
        <f t="shared" si="3"/>
        <v>12.47688515420155</v>
      </c>
      <c r="H73">
        <f t="shared" si="4"/>
        <v>0.20651013231352866</v>
      </c>
      <c r="I73">
        <f t="shared" si="5"/>
        <v>0.29622341503662541</v>
      </c>
      <c r="J73">
        <v>0</v>
      </c>
      <c r="K73" s="18">
        <v>0</v>
      </c>
      <c r="L73" s="18">
        <v>0</v>
      </c>
      <c r="M73" s="18">
        <v>0</v>
      </c>
      <c r="N73" s="18">
        <v>0</v>
      </c>
    </row>
    <row r="74" spans="1:14" x14ac:dyDescent="0.25">
      <c r="A74">
        <f>'R, r and ACFs'!F81</f>
        <v>5.8342349195223822</v>
      </c>
      <c r="C74">
        <v>64</v>
      </c>
      <c r="D74">
        <f t="shared" si="6"/>
        <v>34.03829709617434</v>
      </c>
      <c r="E74">
        <f t="shared" si="1"/>
        <v>47.004017925310578</v>
      </c>
      <c r="F74">
        <f t="shared" si="2"/>
        <v>14.399480536073128</v>
      </c>
      <c r="G74">
        <f t="shared" si="3"/>
        <v>51.948186923248429</v>
      </c>
      <c r="H74">
        <f t="shared" si="4"/>
        <v>12.47688515420155</v>
      </c>
      <c r="I74">
        <f t="shared" si="5"/>
        <v>0.20651013231352866</v>
      </c>
      <c r="J74">
        <v>0</v>
      </c>
      <c r="K74" s="18">
        <v>0</v>
      </c>
      <c r="L74" s="18">
        <v>0</v>
      </c>
      <c r="M74" s="18">
        <v>0</v>
      </c>
      <c r="N74" s="18">
        <v>0</v>
      </c>
    </row>
    <row r="75" spans="1:14" x14ac:dyDescent="0.25">
      <c r="A75">
        <f>'R, r and ACFs'!F82</f>
        <v>3.8177432923251606</v>
      </c>
      <c r="C75">
        <v>65</v>
      </c>
      <c r="D75">
        <f t="shared" si="6"/>
        <v>14.575163846093757</v>
      </c>
      <c r="E75">
        <f t="shared" si="1"/>
        <v>34.03829709617434</v>
      </c>
      <c r="F75">
        <f t="shared" si="2"/>
        <v>47.004017925310578</v>
      </c>
      <c r="G75">
        <f t="shared" si="3"/>
        <v>14.399480536073128</v>
      </c>
      <c r="H75">
        <f t="shared" si="4"/>
        <v>51.948186923248429</v>
      </c>
      <c r="I75">
        <f t="shared" si="5"/>
        <v>12.47688515420155</v>
      </c>
      <c r="J75">
        <v>0</v>
      </c>
      <c r="K75" s="18">
        <v>0</v>
      </c>
      <c r="L75" s="18">
        <v>0</v>
      </c>
      <c r="M75" s="18">
        <v>0</v>
      </c>
      <c r="N75" s="18">
        <v>0</v>
      </c>
    </row>
    <row r="76" spans="1:14" x14ac:dyDescent="0.25">
      <c r="A76">
        <f>'R, r and ACFs'!F83</f>
        <v>1.0619999947033434</v>
      </c>
      <c r="C76">
        <v>66</v>
      </c>
      <c r="D76">
        <f t="shared" si="6"/>
        <v>1.1278439887499014</v>
      </c>
      <c r="E76">
        <f t="shared" ref="E76:E139" si="7">D75</f>
        <v>14.575163846093757</v>
      </c>
      <c r="F76">
        <f t="shared" ref="F76:F139" si="8">D74</f>
        <v>34.03829709617434</v>
      </c>
      <c r="G76">
        <f t="shared" ref="G76:G139" si="9">D73</f>
        <v>47.004017925310578</v>
      </c>
      <c r="H76">
        <f t="shared" ref="H76:H139" si="10">D72</f>
        <v>14.399480536073128</v>
      </c>
      <c r="I76">
        <f t="shared" ref="I76:I139" si="11">D71</f>
        <v>51.948186923248429</v>
      </c>
      <c r="J76">
        <v>0</v>
      </c>
      <c r="K76" s="18">
        <v>0</v>
      </c>
      <c r="L76" s="18">
        <v>0</v>
      </c>
      <c r="M76" s="18">
        <v>0</v>
      </c>
      <c r="N76" s="18">
        <v>0</v>
      </c>
    </row>
    <row r="77" spans="1:14" x14ac:dyDescent="0.25">
      <c r="A77">
        <f>'R, r and ACFs'!F84</f>
        <v>0.39898010876301726</v>
      </c>
      <c r="C77">
        <v>67</v>
      </c>
      <c r="D77">
        <f t="shared" si="6"/>
        <v>0.15918512718854907</v>
      </c>
      <c r="E77">
        <f t="shared" si="7"/>
        <v>1.1278439887499014</v>
      </c>
      <c r="F77">
        <f t="shared" si="8"/>
        <v>14.575163846093757</v>
      </c>
      <c r="G77">
        <f t="shared" si="9"/>
        <v>34.03829709617434</v>
      </c>
      <c r="H77">
        <f t="shared" si="10"/>
        <v>47.004017925310578</v>
      </c>
      <c r="I77">
        <f t="shared" si="11"/>
        <v>14.399480536073128</v>
      </c>
      <c r="J77">
        <v>0</v>
      </c>
      <c r="K77" s="18">
        <v>0</v>
      </c>
      <c r="L77" s="18">
        <v>0</v>
      </c>
      <c r="M77" s="18">
        <v>0</v>
      </c>
      <c r="N77" s="18">
        <v>0</v>
      </c>
    </row>
    <row r="78" spans="1:14" x14ac:dyDescent="0.25">
      <c r="A78">
        <f>'R, r and ACFs'!F85</f>
        <v>0.8243356500773803</v>
      </c>
      <c r="C78">
        <v>68</v>
      </c>
      <c r="D78">
        <f t="shared" si="6"/>
        <v>0.67952926398849722</v>
      </c>
      <c r="E78">
        <f t="shared" si="7"/>
        <v>0.15918512718854907</v>
      </c>
      <c r="F78">
        <f t="shared" si="8"/>
        <v>1.1278439887499014</v>
      </c>
      <c r="G78">
        <f t="shared" si="9"/>
        <v>14.575163846093757</v>
      </c>
      <c r="H78">
        <f t="shared" si="10"/>
        <v>34.03829709617434</v>
      </c>
      <c r="I78">
        <f t="shared" si="11"/>
        <v>47.004017925310578</v>
      </c>
      <c r="J78">
        <v>0</v>
      </c>
      <c r="K78" s="18">
        <v>0</v>
      </c>
      <c r="L78" s="18">
        <v>0</v>
      </c>
      <c r="M78" s="18">
        <v>0</v>
      </c>
      <c r="N78" s="18">
        <v>0</v>
      </c>
    </row>
    <row r="79" spans="1:14" x14ac:dyDescent="0.25">
      <c r="A79">
        <f>'R, r and ACFs'!F86</f>
        <v>-6.6421530771210877</v>
      </c>
      <c r="C79">
        <v>69</v>
      </c>
      <c r="D79">
        <f t="shared" si="6"/>
        <v>44.118197499909137</v>
      </c>
      <c r="E79">
        <f t="shared" si="7"/>
        <v>0.67952926398849722</v>
      </c>
      <c r="F79">
        <f t="shared" si="8"/>
        <v>0.15918512718854907</v>
      </c>
      <c r="G79">
        <f t="shared" si="9"/>
        <v>1.1278439887499014</v>
      </c>
      <c r="H79">
        <f t="shared" si="10"/>
        <v>14.575163846093757</v>
      </c>
      <c r="I79">
        <f t="shared" si="11"/>
        <v>34.03829709617434</v>
      </c>
      <c r="J79">
        <v>0</v>
      </c>
      <c r="K79" s="18">
        <v>0</v>
      </c>
      <c r="L79" s="18">
        <v>0</v>
      </c>
      <c r="M79" s="18">
        <v>0</v>
      </c>
      <c r="N79" s="18">
        <v>0</v>
      </c>
    </row>
    <row r="80" spans="1:14" x14ac:dyDescent="0.25">
      <c r="A80">
        <f>'R, r and ACFs'!F87</f>
        <v>-9.020675898510321</v>
      </c>
      <c r="C80">
        <v>70</v>
      </c>
      <c r="D80">
        <f t="shared" si="6"/>
        <v>81.372593665964985</v>
      </c>
      <c r="E80">
        <f t="shared" si="7"/>
        <v>44.118197499909137</v>
      </c>
      <c r="F80">
        <f t="shared" si="8"/>
        <v>0.67952926398849722</v>
      </c>
      <c r="G80">
        <f t="shared" si="9"/>
        <v>0.15918512718854907</v>
      </c>
      <c r="H80">
        <f t="shared" si="10"/>
        <v>1.1278439887499014</v>
      </c>
      <c r="I80">
        <f t="shared" si="11"/>
        <v>14.575163846093757</v>
      </c>
      <c r="J80">
        <v>0</v>
      </c>
      <c r="K80" s="18">
        <v>0</v>
      </c>
      <c r="L80" s="18">
        <v>0</v>
      </c>
      <c r="M80" s="18">
        <v>0</v>
      </c>
      <c r="N80" s="18">
        <v>0</v>
      </c>
    </row>
    <row r="81" spans="1:14" x14ac:dyDescent="0.25">
      <c r="A81">
        <f>'R, r and ACFs'!F88</f>
        <v>-9.8293041786062805</v>
      </c>
      <c r="C81">
        <v>71</v>
      </c>
      <c r="D81">
        <f t="shared" si="6"/>
        <v>96.615220635566885</v>
      </c>
      <c r="E81">
        <f t="shared" si="7"/>
        <v>81.372593665964985</v>
      </c>
      <c r="F81">
        <f t="shared" si="8"/>
        <v>44.118197499909137</v>
      </c>
      <c r="G81">
        <f t="shared" si="9"/>
        <v>0.67952926398849722</v>
      </c>
      <c r="H81">
        <f t="shared" si="10"/>
        <v>0.15918512718854907</v>
      </c>
      <c r="I81">
        <f t="shared" si="11"/>
        <v>1.1278439887499014</v>
      </c>
      <c r="J81">
        <v>0</v>
      </c>
      <c r="K81" s="18">
        <v>0</v>
      </c>
      <c r="L81" s="18">
        <v>0</v>
      </c>
      <c r="M81" s="18">
        <v>0</v>
      </c>
      <c r="N81" s="18">
        <v>0</v>
      </c>
    </row>
    <row r="82" spans="1:14" x14ac:dyDescent="0.25">
      <c r="A82">
        <f>'R, r and ACFs'!F89</f>
        <v>5.1385941787055867</v>
      </c>
      <c r="C82">
        <v>72</v>
      </c>
      <c r="D82">
        <f t="shared" si="6"/>
        <v>26.405150133426943</v>
      </c>
      <c r="E82">
        <f t="shared" si="7"/>
        <v>96.615220635566885</v>
      </c>
      <c r="F82">
        <f t="shared" si="8"/>
        <v>81.372593665964985</v>
      </c>
      <c r="G82">
        <f t="shared" si="9"/>
        <v>44.118197499909137</v>
      </c>
      <c r="H82">
        <f t="shared" si="10"/>
        <v>0.67952926398849722</v>
      </c>
      <c r="I82">
        <f t="shared" si="11"/>
        <v>0.15918512718854907</v>
      </c>
      <c r="J82">
        <v>0</v>
      </c>
      <c r="K82" s="18">
        <v>0</v>
      </c>
      <c r="L82" s="18">
        <v>0</v>
      </c>
      <c r="M82" s="18">
        <v>0</v>
      </c>
      <c r="N82" s="18">
        <v>0</v>
      </c>
    </row>
    <row r="83" spans="1:14" x14ac:dyDescent="0.25">
      <c r="A83">
        <f>'R, r and ACFs'!F90</f>
        <v>2.4067515644205386</v>
      </c>
      <c r="C83">
        <v>73</v>
      </c>
      <c r="D83">
        <f t="shared" si="6"/>
        <v>5.7924530928407103</v>
      </c>
      <c r="E83">
        <f t="shared" si="7"/>
        <v>26.405150133426943</v>
      </c>
      <c r="F83">
        <f t="shared" si="8"/>
        <v>96.615220635566885</v>
      </c>
      <c r="G83">
        <f t="shared" si="9"/>
        <v>81.372593665964985</v>
      </c>
      <c r="H83">
        <f t="shared" si="10"/>
        <v>44.118197499909137</v>
      </c>
      <c r="I83">
        <f t="shared" si="11"/>
        <v>0.67952926398849722</v>
      </c>
      <c r="J83">
        <v>0</v>
      </c>
      <c r="K83" s="18">
        <v>0</v>
      </c>
      <c r="L83" s="18">
        <v>0</v>
      </c>
      <c r="M83" s="18">
        <v>0</v>
      </c>
      <c r="N83" s="18">
        <v>0</v>
      </c>
    </row>
    <row r="84" spans="1:14" x14ac:dyDescent="0.25">
      <c r="A84">
        <f>'R, r and ACFs'!F91</f>
        <v>6.8063888917039712</v>
      </c>
      <c r="C84">
        <v>74</v>
      </c>
      <c r="D84">
        <f t="shared" si="6"/>
        <v>46.326929745111215</v>
      </c>
      <c r="E84">
        <f t="shared" si="7"/>
        <v>5.7924530928407103</v>
      </c>
      <c r="F84">
        <f t="shared" si="8"/>
        <v>26.405150133426943</v>
      </c>
      <c r="G84">
        <f t="shared" si="9"/>
        <v>96.615220635566885</v>
      </c>
      <c r="H84">
        <f t="shared" si="10"/>
        <v>81.372593665964985</v>
      </c>
      <c r="I84">
        <f t="shared" si="11"/>
        <v>44.118197499909137</v>
      </c>
      <c r="J84">
        <v>0</v>
      </c>
      <c r="K84" s="18">
        <v>0</v>
      </c>
      <c r="L84" s="18">
        <v>0</v>
      </c>
      <c r="M84" s="18">
        <v>0</v>
      </c>
      <c r="N84" s="18">
        <v>0</v>
      </c>
    </row>
    <row r="85" spans="1:14" x14ac:dyDescent="0.25">
      <c r="A85">
        <f>'R, r and ACFs'!F92</f>
        <v>-7.0730901294992305</v>
      </c>
      <c r="C85">
        <v>75</v>
      </c>
      <c r="D85">
        <f t="shared" si="6"/>
        <v>50.02860398001944</v>
      </c>
      <c r="E85">
        <f t="shared" si="7"/>
        <v>46.326929745111215</v>
      </c>
      <c r="F85">
        <f t="shared" si="8"/>
        <v>5.7924530928407103</v>
      </c>
      <c r="G85">
        <f t="shared" si="9"/>
        <v>26.405150133426943</v>
      </c>
      <c r="H85">
        <f t="shared" si="10"/>
        <v>96.615220635566885</v>
      </c>
      <c r="I85">
        <f t="shared" si="11"/>
        <v>81.372593665964985</v>
      </c>
      <c r="J85">
        <v>0</v>
      </c>
      <c r="K85" s="18">
        <v>0</v>
      </c>
      <c r="L85" s="18">
        <v>0</v>
      </c>
      <c r="M85" s="18">
        <v>0</v>
      </c>
      <c r="N85" s="18">
        <v>0</v>
      </c>
    </row>
    <row r="86" spans="1:14" x14ac:dyDescent="0.25">
      <c r="A86">
        <f>'R, r and ACFs'!F93</f>
        <v>-0.93184951255077286</v>
      </c>
      <c r="C86">
        <v>76</v>
      </c>
      <c r="D86">
        <f t="shared" si="6"/>
        <v>0.86834351404111298</v>
      </c>
      <c r="E86">
        <f t="shared" si="7"/>
        <v>50.02860398001944</v>
      </c>
      <c r="F86">
        <f t="shared" si="8"/>
        <v>46.326929745111215</v>
      </c>
      <c r="G86">
        <f t="shared" si="9"/>
        <v>5.7924530928407103</v>
      </c>
      <c r="H86">
        <f t="shared" si="10"/>
        <v>26.405150133426943</v>
      </c>
      <c r="I86">
        <f t="shared" si="11"/>
        <v>96.615220635566885</v>
      </c>
      <c r="J86">
        <v>0</v>
      </c>
      <c r="K86" s="18">
        <v>0</v>
      </c>
      <c r="L86" s="18">
        <v>0</v>
      </c>
      <c r="M86" s="18">
        <v>0</v>
      </c>
      <c r="N86" s="18">
        <v>0</v>
      </c>
    </row>
    <row r="87" spans="1:14" x14ac:dyDescent="0.25">
      <c r="A87">
        <f>'R, r and ACFs'!F94</f>
        <v>-9.6625015397624701</v>
      </c>
      <c r="C87">
        <v>77</v>
      </c>
      <c r="D87">
        <f t="shared" si="6"/>
        <v>93.363936005912109</v>
      </c>
      <c r="E87">
        <f t="shared" si="7"/>
        <v>0.86834351404111298</v>
      </c>
      <c r="F87">
        <f t="shared" si="8"/>
        <v>50.02860398001944</v>
      </c>
      <c r="G87">
        <f t="shared" si="9"/>
        <v>46.326929745111215</v>
      </c>
      <c r="H87">
        <f t="shared" si="10"/>
        <v>5.7924530928407103</v>
      </c>
      <c r="I87">
        <f t="shared" si="11"/>
        <v>26.405150133426943</v>
      </c>
      <c r="J87">
        <v>0</v>
      </c>
      <c r="K87" s="18">
        <v>0</v>
      </c>
      <c r="L87" s="18">
        <v>0</v>
      </c>
      <c r="M87" s="18">
        <v>0</v>
      </c>
      <c r="N87" s="18">
        <v>0</v>
      </c>
    </row>
    <row r="88" spans="1:14" x14ac:dyDescent="0.25">
      <c r="A88">
        <f>'R, r and ACFs'!F95</f>
        <v>2.7913669616243473</v>
      </c>
      <c r="C88">
        <v>78</v>
      </c>
      <c r="D88">
        <f t="shared" si="6"/>
        <v>7.7917295144479404</v>
      </c>
      <c r="E88">
        <f t="shared" si="7"/>
        <v>93.363936005912109</v>
      </c>
      <c r="F88">
        <f t="shared" si="8"/>
        <v>0.86834351404111298</v>
      </c>
      <c r="G88">
        <f t="shared" si="9"/>
        <v>50.02860398001944</v>
      </c>
      <c r="H88">
        <f t="shared" si="10"/>
        <v>46.326929745111215</v>
      </c>
      <c r="I88">
        <f t="shared" si="11"/>
        <v>5.7924530928407103</v>
      </c>
      <c r="J88">
        <v>0</v>
      </c>
      <c r="K88" s="18">
        <v>0</v>
      </c>
      <c r="L88" s="18">
        <v>0</v>
      </c>
      <c r="M88" s="18">
        <v>0</v>
      </c>
      <c r="N88" s="18">
        <v>0</v>
      </c>
    </row>
    <row r="89" spans="1:14" x14ac:dyDescent="0.25">
      <c r="A89">
        <f>'R, r and ACFs'!F96</f>
        <v>0.32442401914162966</v>
      </c>
      <c r="C89">
        <v>79</v>
      </c>
      <c r="D89">
        <f t="shared" si="6"/>
        <v>0.10525094419600849</v>
      </c>
      <c r="E89">
        <f t="shared" si="7"/>
        <v>7.7917295144479404</v>
      </c>
      <c r="F89">
        <f t="shared" si="8"/>
        <v>93.363936005912109</v>
      </c>
      <c r="G89">
        <f t="shared" si="9"/>
        <v>0.86834351404111298</v>
      </c>
      <c r="H89">
        <f t="shared" si="10"/>
        <v>50.02860398001944</v>
      </c>
      <c r="I89">
        <f t="shared" si="11"/>
        <v>46.326929745111215</v>
      </c>
      <c r="J89">
        <v>0</v>
      </c>
      <c r="K89" s="18">
        <v>0</v>
      </c>
      <c r="L89" s="18">
        <v>0</v>
      </c>
      <c r="M89" s="18">
        <v>0</v>
      </c>
      <c r="N89" s="18">
        <v>0</v>
      </c>
    </row>
    <row r="90" spans="1:14" x14ac:dyDescent="0.25">
      <c r="A90">
        <f>'R, r and ACFs'!F97</f>
        <v>7.5187541520746528</v>
      </c>
      <c r="C90">
        <v>80</v>
      </c>
      <c r="D90">
        <f t="shared" si="6"/>
        <v>56.531663999339834</v>
      </c>
      <c r="E90">
        <f t="shared" si="7"/>
        <v>0.10525094419600849</v>
      </c>
      <c r="F90">
        <f t="shared" si="8"/>
        <v>7.7917295144479404</v>
      </c>
      <c r="G90">
        <f t="shared" si="9"/>
        <v>93.363936005912109</v>
      </c>
      <c r="H90">
        <f t="shared" si="10"/>
        <v>0.86834351404111298</v>
      </c>
      <c r="I90">
        <f t="shared" si="11"/>
        <v>50.02860398001944</v>
      </c>
      <c r="J90">
        <v>0</v>
      </c>
      <c r="K90" s="18">
        <v>0</v>
      </c>
      <c r="L90" s="18">
        <v>0</v>
      </c>
      <c r="M90" s="18">
        <v>0</v>
      </c>
      <c r="N90" s="18">
        <v>0</v>
      </c>
    </row>
    <row r="91" spans="1:14" x14ac:dyDescent="0.25">
      <c r="A91">
        <f>'R, r and ACFs'!F98</f>
        <v>-6.8914032475244413E-2</v>
      </c>
      <c r="C91">
        <v>81</v>
      </c>
      <c r="D91">
        <f t="shared" si="6"/>
        <v>4.7491438719990415E-3</v>
      </c>
      <c r="E91">
        <f t="shared" si="7"/>
        <v>56.531663999339834</v>
      </c>
      <c r="F91">
        <f t="shared" si="8"/>
        <v>0.10525094419600849</v>
      </c>
      <c r="G91">
        <f t="shared" si="9"/>
        <v>7.7917295144479404</v>
      </c>
      <c r="H91">
        <f t="shared" si="10"/>
        <v>93.363936005912109</v>
      </c>
      <c r="I91">
        <f t="shared" si="11"/>
        <v>0.86834351404111298</v>
      </c>
      <c r="J91">
        <v>0</v>
      </c>
      <c r="K91" s="18">
        <v>0</v>
      </c>
      <c r="L91" s="18">
        <v>0</v>
      </c>
      <c r="M91" s="18">
        <v>0</v>
      </c>
      <c r="N91" s="18">
        <v>0</v>
      </c>
    </row>
    <row r="92" spans="1:14" x14ac:dyDescent="0.25">
      <c r="A92">
        <f>'R, r and ACFs'!F99</f>
        <v>-0.2415737974534877</v>
      </c>
      <c r="C92">
        <v>82</v>
      </c>
      <c r="D92">
        <f t="shared" si="6"/>
        <v>5.8357899616098698E-2</v>
      </c>
      <c r="E92">
        <f t="shared" si="7"/>
        <v>4.7491438719990415E-3</v>
      </c>
      <c r="F92">
        <f t="shared" si="8"/>
        <v>56.531663999339834</v>
      </c>
      <c r="G92">
        <f t="shared" si="9"/>
        <v>0.10525094419600849</v>
      </c>
      <c r="H92">
        <f t="shared" si="10"/>
        <v>7.7917295144479404</v>
      </c>
      <c r="I92">
        <f t="shared" si="11"/>
        <v>93.363936005912109</v>
      </c>
      <c r="J92">
        <v>0</v>
      </c>
      <c r="K92" s="18">
        <v>0</v>
      </c>
      <c r="L92" s="18">
        <v>0</v>
      </c>
      <c r="M92" s="18">
        <v>0</v>
      </c>
      <c r="N92" s="18">
        <v>0</v>
      </c>
    </row>
    <row r="93" spans="1:14" x14ac:dyDescent="0.25">
      <c r="A93">
        <f>'R, r and ACFs'!F100</f>
        <v>-0.3836893653729615</v>
      </c>
      <c r="C93">
        <v>83</v>
      </c>
      <c r="D93">
        <f t="shared" si="6"/>
        <v>0.14721752910030594</v>
      </c>
      <c r="E93">
        <f t="shared" si="7"/>
        <v>5.8357899616098698E-2</v>
      </c>
      <c r="F93">
        <f t="shared" si="8"/>
        <v>4.7491438719990415E-3</v>
      </c>
      <c r="G93">
        <f t="shared" si="9"/>
        <v>56.531663999339834</v>
      </c>
      <c r="H93">
        <f t="shared" si="10"/>
        <v>0.10525094419600849</v>
      </c>
      <c r="I93">
        <f t="shared" si="11"/>
        <v>7.7917295144479404</v>
      </c>
      <c r="J93">
        <v>0</v>
      </c>
      <c r="K93" s="18">
        <v>0</v>
      </c>
      <c r="L93" s="18">
        <v>0</v>
      </c>
      <c r="M93" s="18">
        <v>0</v>
      </c>
      <c r="N93" s="18">
        <v>0</v>
      </c>
    </row>
    <row r="94" spans="1:14" x14ac:dyDescent="0.25">
      <c r="A94">
        <f>'R, r and ACFs'!F101</f>
        <v>3.8927551544085199</v>
      </c>
      <c r="C94">
        <v>84</v>
      </c>
      <c r="D94">
        <f t="shared" si="6"/>
        <v>15.153542692174099</v>
      </c>
      <c r="E94">
        <f t="shared" si="7"/>
        <v>0.14721752910030594</v>
      </c>
      <c r="F94">
        <f t="shared" si="8"/>
        <v>5.8357899616098698E-2</v>
      </c>
      <c r="G94">
        <f t="shared" si="9"/>
        <v>4.7491438719990415E-3</v>
      </c>
      <c r="H94">
        <f t="shared" si="10"/>
        <v>56.531663999339834</v>
      </c>
      <c r="I94">
        <f t="shared" si="11"/>
        <v>0.10525094419600849</v>
      </c>
      <c r="J94">
        <v>0</v>
      </c>
      <c r="K94" s="18">
        <v>0</v>
      </c>
      <c r="L94" s="18">
        <v>0</v>
      </c>
      <c r="M94" s="18">
        <v>0</v>
      </c>
      <c r="N94" s="18">
        <v>0</v>
      </c>
    </row>
    <row r="95" spans="1:14" x14ac:dyDescent="0.25">
      <c r="A95">
        <f>'R, r and ACFs'!F102</f>
        <v>0.6475085318585837</v>
      </c>
      <c r="C95">
        <v>85</v>
      </c>
      <c r="D95">
        <f t="shared" si="6"/>
        <v>0.41926729882965852</v>
      </c>
      <c r="E95">
        <f t="shared" si="7"/>
        <v>15.153542692174099</v>
      </c>
      <c r="F95">
        <f t="shared" si="8"/>
        <v>0.14721752910030594</v>
      </c>
      <c r="G95">
        <f t="shared" si="9"/>
        <v>5.8357899616098698E-2</v>
      </c>
      <c r="H95">
        <f t="shared" si="10"/>
        <v>4.7491438719990415E-3</v>
      </c>
      <c r="I95">
        <f t="shared" si="11"/>
        <v>56.531663999339834</v>
      </c>
      <c r="J95">
        <v>0</v>
      </c>
      <c r="K95" s="18">
        <v>0</v>
      </c>
      <c r="L95" s="18">
        <v>0</v>
      </c>
      <c r="M95" s="18">
        <v>0</v>
      </c>
      <c r="N95" s="18">
        <v>0</v>
      </c>
    </row>
    <row r="96" spans="1:14" x14ac:dyDescent="0.25">
      <c r="A96">
        <f>'R, r and ACFs'!F103</f>
        <v>1.0332032997795522</v>
      </c>
      <c r="C96">
        <v>86</v>
      </c>
      <c r="D96">
        <f t="shared" si="6"/>
        <v>1.0675090586753551</v>
      </c>
      <c r="E96">
        <f t="shared" si="7"/>
        <v>0.41926729882965852</v>
      </c>
      <c r="F96">
        <f t="shared" si="8"/>
        <v>15.153542692174099</v>
      </c>
      <c r="G96">
        <f t="shared" si="9"/>
        <v>0.14721752910030594</v>
      </c>
      <c r="H96">
        <f t="shared" si="10"/>
        <v>5.8357899616098698E-2</v>
      </c>
      <c r="I96">
        <f t="shared" si="11"/>
        <v>4.7491438719990415E-3</v>
      </c>
      <c r="J96">
        <v>0</v>
      </c>
      <c r="K96" s="18">
        <v>0</v>
      </c>
      <c r="L96" s="18">
        <v>0</v>
      </c>
      <c r="M96" s="18">
        <v>0</v>
      </c>
      <c r="N96" s="18">
        <v>0</v>
      </c>
    </row>
    <row r="97" spans="1:14" x14ac:dyDescent="0.25">
      <c r="A97">
        <f>'R, r and ACFs'!F104</f>
        <v>4.4694203524576519</v>
      </c>
      <c r="C97">
        <v>87</v>
      </c>
      <c r="D97">
        <f t="shared" si="6"/>
        <v>19.975718286962682</v>
      </c>
      <c r="E97">
        <f t="shared" si="7"/>
        <v>1.0675090586753551</v>
      </c>
      <c r="F97">
        <f t="shared" si="8"/>
        <v>0.41926729882965852</v>
      </c>
      <c r="G97">
        <f t="shared" si="9"/>
        <v>15.153542692174099</v>
      </c>
      <c r="H97">
        <f t="shared" si="10"/>
        <v>0.14721752910030594</v>
      </c>
      <c r="I97">
        <f t="shared" si="11"/>
        <v>5.8357899616098698E-2</v>
      </c>
      <c r="J97">
        <v>0</v>
      </c>
      <c r="K97" s="18">
        <v>0</v>
      </c>
      <c r="L97" s="18">
        <v>0</v>
      </c>
      <c r="M97" s="18">
        <v>0</v>
      </c>
      <c r="N97" s="18">
        <v>0</v>
      </c>
    </row>
    <row r="98" spans="1:14" x14ac:dyDescent="0.25">
      <c r="A98">
        <f>'R, r and ACFs'!F105</f>
        <v>-0.505825926819924</v>
      </c>
      <c r="C98">
        <v>88</v>
      </c>
      <c r="D98">
        <f t="shared" si="6"/>
        <v>0.25585986824323509</v>
      </c>
      <c r="E98">
        <f t="shared" si="7"/>
        <v>19.975718286962682</v>
      </c>
      <c r="F98">
        <f t="shared" si="8"/>
        <v>1.0675090586753551</v>
      </c>
      <c r="G98">
        <f t="shared" si="9"/>
        <v>0.41926729882965852</v>
      </c>
      <c r="H98">
        <f t="shared" si="10"/>
        <v>15.153542692174099</v>
      </c>
      <c r="I98">
        <f t="shared" si="11"/>
        <v>0.14721752910030594</v>
      </c>
      <c r="J98">
        <v>0</v>
      </c>
      <c r="K98" s="18">
        <v>0</v>
      </c>
      <c r="L98" s="18">
        <v>0</v>
      </c>
      <c r="M98" s="18">
        <v>0</v>
      </c>
      <c r="N98" s="18">
        <v>0</v>
      </c>
    </row>
    <row r="99" spans="1:14" x14ac:dyDescent="0.25">
      <c r="A99">
        <f>'R, r and ACFs'!F106</f>
        <v>-1.0477108040750764</v>
      </c>
      <c r="C99">
        <v>89</v>
      </c>
      <c r="D99">
        <f t="shared" si="6"/>
        <v>1.0976979289756432</v>
      </c>
      <c r="E99">
        <f t="shared" si="7"/>
        <v>0.25585986824323509</v>
      </c>
      <c r="F99">
        <f t="shared" si="8"/>
        <v>19.975718286962682</v>
      </c>
      <c r="G99">
        <f t="shared" si="9"/>
        <v>1.0675090586753551</v>
      </c>
      <c r="H99">
        <f t="shared" si="10"/>
        <v>0.41926729882965852</v>
      </c>
      <c r="I99">
        <f t="shared" si="11"/>
        <v>15.153542692174099</v>
      </c>
      <c r="J99">
        <v>0</v>
      </c>
      <c r="K99" s="18">
        <v>0</v>
      </c>
      <c r="L99" s="18">
        <v>0</v>
      </c>
      <c r="M99" s="18">
        <v>0</v>
      </c>
      <c r="N99" s="18">
        <v>0</v>
      </c>
    </row>
    <row r="100" spans="1:14" x14ac:dyDescent="0.25">
      <c r="A100">
        <f>'R, r and ACFs'!F107</f>
        <v>5.0757691146077306</v>
      </c>
      <c r="C100">
        <v>90</v>
      </c>
      <c r="D100">
        <f t="shared" si="6"/>
        <v>25.763432104805744</v>
      </c>
      <c r="E100">
        <f t="shared" si="7"/>
        <v>1.0976979289756432</v>
      </c>
      <c r="F100">
        <f t="shared" si="8"/>
        <v>0.25585986824323509</v>
      </c>
      <c r="G100">
        <f t="shared" si="9"/>
        <v>19.975718286962682</v>
      </c>
      <c r="H100">
        <f t="shared" si="10"/>
        <v>1.0675090586753551</v>
      </c>
      <c r="I100">
        <f t="shared" si="11"/>
        <v>0.41926729882965852</v>
      </c>
      <c r="J100">
        <v>0</v>
      </c>
      <c r="K100" s="18">
        <v>0</v>
      </c>
      <c r="L100" s="18">
        <v>0</v>
      </c>
      <c r="M100" s="18">
        <v>0</v>
      </c>
      <c r="N100" s="18">
        <v>0</v>
      </c>
    </row>
    <row r="101" spans="1:14" x14ac:dyDescent="0.25">
      <c r="A101">
        <f>'R, r and ACFs'!F108</f>
        <v>0.15047140730566008</v>
      </c>
      <c r="C101">
        <v>91</v>
      </c>
      <c r="D101">
        <f t="shared" si="6"/>
        <v>2.2641644416545856E-2</v>
      </c>
      <c r="E101">
        <f t="shared" si="7"/>
        <v>25.763432104805744</v>
      </c>
      <c r="F101">
        <f t="shared" si="8"/>
        <v>1.0976979289756432</v>
      </c>
      <c r="G101">
        <f t="shared" si="9"/>
        <v>0.25585986824323509</v>
      </c>
      <c r="H101">
        <f t="shared" si="10"/>
        <v>19.975718286962682</v>
      </c>
      <c r="I101">
        <f t="shared" si="11"/>
        <v>1.0675090586753551</v>
      </c>
      <c r="J101">
        <v>0</v>
      </c>
      <c r="K101" s="18">
        <v>0</v>
      </c>
      <c r="L101" s="18">
        <v>0</v>
      </c>
      <c r="M101" s="18">
        <v>0</v>
      </c>
      <c r="N101" s="18">
        <v>0</v>
      </c>
    </row>
    <row r="102" spans="1:14" x14ac:dyDescent="0.25">
      <c r="A102">
        <f>'R, r and ACFs'!F109</f>
        <v>-0.81897500262479195</v>
      </c>
      <c r="C102">
        <v>92</v>
      </c>
      <c r="D102">
        <f t="shared" si="6"/>
        <v>0.670720054924278</v>
      </c>
      <c r="E102">
        <f t="shared" si="7"/>
        <v>2.2641644416545856E-2</v>
      </c>
      <c r="F102">
        <f t="shared" si="8"/>
        <v>25.763432104805744</v>
      </c>
      <c r="G102">
        <f t="shared" si="9"/>
        <v>1.0976979289756432</v>
      </c>
      <c r="H102">
        <f t="shared" si="10"/>
        <v>0.25585986824323509</v>
      </c>
      <c r="I102">
        <f t="shared" si="11"/>
        <v>19.975718286962682</v>
      </c>
      <c r="J102">
        <v>0</v>
      </c>
      <c r="K102" s="18">
        <v>0</v>
      </c>
      <c r="L102" s="18">
        <v>0</v>
      </c>
      <c r="M102" s="18">
        <v>0</v>
      </c>
      <c r="N102" s="18">
        <v>0</v>
      </c>
    </row>
    <row r="103" spans="1:14" x14ac:dyDescent="0.25">
      <c r="A103">
        <f>'R, r and ACFs'!F110</f>
        <v>1.9756461996833408</v>
      </c>
      <c r="C103">
        <v>93</v>
      </c>
      <c r="D103">
        <f t="shared" si="6"/>
        <v>3.9031779063232266</v>
      </c>
      <c r="E103">
        <f t="shared" si="7"/>
        <v>0.670720054924278</v>
      </c>
      <c r="F103">
        <f t="shared" si="8"/>
        <v>2.2641644416545856E-2</v>
      </c>
      <c r="G103">
        <f t="shared" si="9"/>
        <v>25.763432104805744</v>
      </c>
      <c r="H103">
        <f t="shared" si="10"/>
        <v>1.0976979289756432</v>
      </c>
      <c r="I103">
        <f t="shared" si="11"/>
        <v>0.25585986824323509</v>
      </c>
      <c r="J103">
        <v>0</v>
      </c>
      <c r="K103" s="18">
        <v>0</v>
      </c>
      <c r="L103" s="18">
        <v>0</v>
      </c>
      <c r="M103" s="18">
        <v>0</v>
      </c>
      <c r="N103" s="18">
        <v>0</v>
      </c>
    </row>
    <row r="104" spans="1:14" x14ac:dyDescent="0.25">
      <c r="A104">
        <f>'R, r and ACFs'!F111</f>
        <v>0.19659490788900319</v>
      </c>
      <c r="C104">
        <v>94</v>
      </c>
      <c r="D104">
        <f t="shared" si="6"/>
        <v>3.8649557807885648E-2</v>
      </c>
      <c r="E104">
        <f t="shared" si="7"/>
        <v>3.9031779063232266</v>
      </c>
      <c r="F104">
        <f t="shared" si="8"/>
        <v>0.670720054924278</v>
      </c>
      <c r="G104">
        <f t="shared" si="9"/>
        <v>2.2641644416545856E-2</v>
      </c>
      <c r="H104">
        <f t="shared" si="10"/>
        <v>25.763432104805744</v>
      </c>
      <c r="I104">
        <f t="shared" si="11"/>
        <v>1.0976979289756432</v>
      </c>
      <c r="J104">
        <v>0</v>
      </c>
      <c r="K104" s="18">
        <v>0</v>
      </c>
      <c r="L104" s="18">
        <v>0</v>
      </c>
      <c r="M104" s="18">
        <v>0</v>
      </c>
      <c r="N104" s="18">
        <v>0</v>
      </c>
    </row>
    <row r="105" spans="1:14" x14ac:dyDescent="0.25">
      <c r="A105">
        <f>'R, r and ACFs'!F112</f>
        <v>1.1559584113667516</v>
      </c>
      <c r="C105">
        <v>95</v>
      </c>
      <c r="D105">
        <f t="shared" si="6"/>
        <v>1.3362398488095442</v>
      </c>
      <c r="E105">
        <f t="shared" si="7"/>
        <v>3.8649557807885648E-2</v>
      </c>
      <c r="F105">
        <f t="shared" si="8"/>
        <v>3.9031779063232266</v>
      </c>
      <c r="G105">
        <f t="shared" si="9"/>
        <v>0.670720054924278</v>
      </c>
      <c r="H105">
        <f t="shared" si="10"/>
        <v>2.2641644416545856E-2</v>
      </c>
      <c r="I105">
        <f t="shared" si="11"/>
        <v>25.763432104805744</v>
      </c>
      <c r="J105">
        <v>0</v>
      </c>
      <c r="K105" s="18">
        <v>0</v>
      </c>
      <c r="L105" s="18">
        <v>0</v>
      </c>
      <c r="M105" s="18">
        <v>0</v>
      </c>
      <c r="N105" s="18">
        <v>0</v>
      </c>
    </row>
    <row r="106" spans="1:14" x14ac:dyDescent="0.25">
      <c r="A106">
        <f>'R, r and ACFs'!F113</f>
        <v>-0.67481464491837062</v>
      </c>
      <c r="C106">
        <v>96</v>
      </c>
      <c r="D106">
        <f t="shared" si="6"/>
        <v>0.45537480499630661</v>
      </c>
      <c r="E106">
        <f t="shared" si="7"/>
        <v>1.3362398488095442</v>
      </c>
      <c r="F106">
        <f t="shared" si="8"/>
        <v>3.8649557807885648E-2</v>
      </c>
      <c r="G106">
        <f t="shared" si="9"/>
        <v>3.9031779063232266</v>
      </c>
      <c r="H106">
        <f t="shared" si="10"/>
        <v>0.670720054924278</v>
      </c>
      <c r="I106">
        <f t="shared" si="11"/>
        <v>2.2641644416545856E-2</v>
      </c>
      <c r="J106">
        <v>0</v>
      </c>
      <c r="K106" s="18">
        <v>0</v>
      </c>
      <c r="L106" s="18">
        <v>0</v>
      </c>
      <c r="M106" s="18">
        <v>0</v>
      </c>
      <c r="N106" s="18">
        <v>0</v>
      </c>
    </row>
    <row r="107" spans="1:14" x14ac:dyDescent="0.25">
      <c r="A107">
        <f>'R, r and ACFs'!F114</f>
        <v>-3.0420182747738918</v>
      </c>
      <c r="C107">
        <v>97</v>
      </c>
      <c r="D107">
        <f t="shared" si="6"/>
        <v>9.2538751840583249</v>
      </c>
      <c r="E107">
        <f t="shared" si="7"/>
        <v>0.45537480499630661</v>
      </c>
      <c r="F107">
        <f t="shared" si="8"/>
        <v>1.3362398488095442</v>
      </c>
      <c r="G107">
        <f t="shared" si="9"/>
        <v>3.8649557807885648E-2</v>
      </c>
      <c r="H107">
        <f t="shared" si="10"/>
        <v>3.9031779063232266</v>
      </c>
      <c r="I107">
        <f t="shared" si="11"/>
        <v>0.670720054924278</v>
      </c>
      <c r="J107">
        <v>0</v>
      </c>
      <c r="K107" s="18">
        <v>0</v>
      </c>
      <c r="L107" s="18">
        <v>0</v>
      </c>
      <c r="M107" s="18">
        <v>0</v>
      </c>
      <c r="N107" s="18">
        <v>0</v>
      </c>
    </row>
    <row r="108" spans="1:14" x14ac:dyDescent="0.25">
      <c r="A108">
        <f>'R, r and ACFs'!F115</f>
        <v>9.6025976879904856E-2</v>
      </c>
      <c r="C108">
        <v>98</v>
      </c>
      <c r="D108">
        <f t="shared" si="6"/>
        <v>9.2209882357400224E-3</v>
      </c>
      <c r="E108">
        <f t="shared" si="7"/>
        <v>9.2538751840583249</v>
      </c>
      <c r="F108">
        <f t="shared" si="8"/>
        <v>0.45537480499630661</v>
      </c>
      <c r="G108">
        <f t="shared" si="9"/>
        <v>1.3362398488095442</v>
      </c>
      <c r="H108">
        <f t="shared" si="10"/>
        <v>3.8649557807885648E-2</v>
      </c>
      <c r="I108">
        <f t="shared" si="11"/>
        <v>3.9031779063232266</v>
      </c>
      <c r="J108">
        <v>0</v>
      </c>
      <c r="K108" s="18">
        <v>0</v>
      </c>
      <c r="L108" s="18">
        <v>0</v>
      </c>
      <c r="M108" s="18">
        <v>0</v>
      </c>
      <c r="N108" s="18">
        <v>0</v>
      </c>
    </row>
    <row r="109" spans="1:14" x14ac:dyDescent="0.25">
      <c r="A109">
        <f>'R, r and ACFs'!F116</f>
        <v>-2.888307471911835E-2</v>
      </c>
      <c r="C109">
        <v>99</v>
      </c>
      <c r="D109">
        <f t="shared" si="6"/>
        <v>8.3423200523017357E-4</v>
      </c>
      <c r="E109">
        <f t="shared" si="7"/>
        <v>9.2209882357400224E-3</v>
      </c>
      <c r="F109">
        <f t="shared" si="8"/>
        <v>9.2538751840583249</v>
      </c>
      <c r="G109">
        <f t="shared" si="9"/>
        <v>0.45537480499630661</v>
      </c>
      <c r="H109">
        <f t="shared" si="10"/>
        <v>1.3362398488095442</v>
      </c>
      <c r="I109">
        <f t="shared" si="11"/>
        <v>3.8649557807885648E-2</v>
      </c>
      <c r="J109">
        <v>0</v>
      </c>
      <c r="K109" s="18">
        <v>0</v>
      </c>
      <c r="L109" s="18">
        <v>0</v>
      </c>
      <c r="M109" s="18">
        <v>0</v>
      </c>
      <c r="N109" s="18">
        <v>0</v>
      </c>
    </row>
    <row r="110" spans="1:14" x14ac:dyDescent="0.25">
      <c r="A110">
        <f>'R, r and ACFs'!F117</f>
        <v>-1.6144176023580974E-2</v>
      </c>
      <c r="C110">
        <v>100</v>
      </c>
      <c r="D110">
        <f t="shared" si="6"/>
        <v>2.6063441948036677E-4</v>
      </c>
      <c r="E110">
        <f t="shared" si="7"/>
        <v>8.3423200523017357E-4</v>
      </c>
      <c r="F110">
        <f t="shared" si="8"/>
        <v>9.2209882357400224E-3</v>
      </c>
      <c r="G110">
        <f t="shared" si="9"/>
        <v>9.2538751840583249</v>
      </c>
      <c r="H110">
        <f t="shared" si="10"/>
        <v>0.45537480499630661</v>
      </c>
      <c r="I110">
        <f t="shared" si="11"/>
        <v>1.3362398488095442</v>
      </c>
      <c r="J110">
        <v>0</v>
      </c>
      <c r="K110" s="18">
        <v>0</v>
      </c>
      <c r="L110" s="18">
        <v>0</v>
      </c>
      <c r="M110" s="18">
        <v>0</v>
      </c>
      <c r="N110" s="18">
        <v>0</v>
      </c>
    </row>
    <row r="111" spans="1:14" x14ac:dyDescent="0.25">
      <c r="A111">
        <f>'R, r and ACFs'!F118</f>
        <v>1.4518499839628023</v>
      </c>
      <c r="C111">
        <v>101</v>
      </c>
      <c r="D111">
        <f t="shared" si="6"/>
        <v>2.1078683759327892</v>
      </c>
      <c r="E111">
        <f t="shared" si="7"/>
        <v>2.6063441948036677E-4</v>
      </c>
      <c r="F111">
        <f t="shared" si="8"/>
        <v>8.3423200523017357E-4</v>
      </c>
      <c r="G111">
        <f t="shared" si="9"/>
        <v>9.2209882357400224E-3</v>
      </c>
      <c r="H111">
        <f t="shared" si="10"/>
        <v>9.2538751840583249</v>
      </c>
      <c r="I111">
        <f t="shared" si="11"/>
        <v>0.45537480499630661</v>
      </c>
      <c r="J111">
        <v>0</v>
      </c>
      <c r="K111" s="18">
        <v>0</v>
      </c>
      <c r="L111" s="18">
        <v>0</v>
      </c>
      <c r="M111" s="18">
        <v>0</v>
      </c>
      <c r="N111" s="18">
        <v>0</v>
      </c>
    </row>
    <row r="112" spans="1:14" x14ac:dyDescent="0.25">
      <c r="A112">
        <f>'R, r and ACFs'!F119</f>
        <v>1.0066332241500631</v>
      </c>
      <c r="C112">
        <v>102</v>
      </c>
      <c r="D112">
        <f t="shared" si="6"/>
        <v>1.013310447962751</v>
      </c>
      <c r="E112">
        <f t="shared" si="7"/>
        <v>2.1078683759327892</v>
      </c>
      <c r="F112">
        <f t="shared" si="8"/>
        <v>2.6063441948036677E-4</v>
      </c>
      <c r="G112">
        <f t="shared" si="9"/>
        <v>8.3423200523017357E-4</v>
      </c>
      <c r="H112">
        <f t="shared" si="10"/>
        <v>9.2209882357400224E-3</v>
      </c>
      <c r="I112">
        <f t="shared" si="11"/>
        <v>9.2538751840583249</v>
      </c>
      <c r="J112">
        <v>0</v>
      </c>
      <c r="K112" s="18">
        <v>0</v>
      </c>
      <c r="L112" s="18">
        <v>0</v>
      </c>
      <c r="M112" s="18">
        <v>0</v>
      </c>
      <c r="N112" s="18">
        <v>0</v>
      </c>
    </row>
    <row r="113" spans="1:14" x14ac:dyDescent="0.25">
      <c r="A113">
        <f>'R, r and ACFs'!F120</f>
        <v>0.75249499132069331</v>
      </c>
      <c r="C113">
        <v>103</v>
      </c>
      <c r="D113">
        <f t="shared" si="6"/>
        <v>0.5662487119627303</v>
      </c>
      <c r="E113">
        <f t="shared" si="7"/>
        <v>1.013310447962751</v>
      </c>
      <c r="F113">
        <f t="shared" si="8"/>
        <v>2.1078683759327892</v>
      </c>
      <c r="G113">
        <f t="shared" si="9"/>
        <v>2.6063441948036677E-4</v>
      </c>
      <c r="H113">
        <f t="shared" si="10"/>
        <v>8.3423200523017357E-4</v>
      </c>
      <c r="I113">
        <f t="shared" si="11"/>
        <v>9.2209882357400224E-3</v>
      </c>
      <c r="J113">
        <v>0</v>
      </c>
      <c r="K113" s="18">
        <v>0</v>
      </c>
      <c r="L113" s="18">
        <v>0</v>
      </c>
      <c r="M113" s="18">
        <v>0</v>
      </c>
      <c r="N113" s="18">
        <v>0</v>
      </c>
    </row>
    <row r="114" spans="1:14" x14ac:dyDescent="0.25">
      <c r="A114">
        <f>'R, r and ACFs'!F121</f>
        <v>1.8661197220452501</v>
      </c>
      <c r="C114">
        <v>104</v>
      </c>
      <c r="D114">
        <f t="shared" si="6"/>
        <v>3.4824028170062418</v>
      </c>
      <c r="E114">
        <f t="shared" si="7"/>
        <v>0.5662487119627303</v>
      </c>
      <c r="F114">
        <f t="shared" si="8"/>
        <v>1.013310447962751</v>
      </c>
      <c r="G114">
        <f t="shared" si="9"/>
        <v>2.1078683759327892</v>
      </c>
      <c r="H114">
        <f t="shared" si="10"/>
        <v>2.6063441948036677E-4</v>
      </c>
      <c r="I114">
        <f t="shared" si="11"/>
        <v>8.3423200523017357E-4</v>
      </c>
      <c r="J114">
        <v>0</v>
      </c>
      <c r="K114" s="18">
        <v>0</v>
      </c>
      <c r="L114" s="18">
        <v>0</v>
      </c>
      <c r="M114" s="18">
        <v>0</v>
      </c>
      <c r="N114" s="18">
        <v>0</v>
      </c>
    </row>
    <row r="115" spans="1:14" x14ac:dyDescent="0.25">
      <c r="A115">
        <f>'R, r and ACFs'!F122</f>
        <v>0.92856403143669186</v>
      </c>
      <c r="C115">
        <v>105</v>
      </c>
      <c r="D115">
        <f t="shared" si="6"/>
        <v>0.86223116047796167</v>
      </c>
      <c r="E115">
        <f t="shared" si="7"/>
        <v>3.4824028170062418</v>
      </c>
      <c r="F115">
        <f t="shared" si="8"/>
        <v>0.5662487119627303</v>
      </c>
      <c r="G115">
        <f t="shared" si="9"/>
        <v>1.013310447962751</v>
      </c>
      <c r="H115">
        <f t="shared" si="10"/>
        <v>2.1078683759327892</v>
      </c>
      <c r="I115">
        <f t="shared" si="11"/>
        <v>2.6063441948036677E-4</v>
      </c>
      <c r="J115">
        <v>0</v>
      </c>
      <c r="K115" s="18">
        <v>0</v>
      </c>
      <c r="L115" s="18">
        <v>0</v>
      </c>
      <c r="M115" s="18">
        <v>0</v>
      </c>
      <c r="N115" s="18">
        <v>0</v>
      </c>
    </row>
    <row r="116" spans="1:14" x14ac:dyDescent="0.25">
      <c r="A116">
        <f>'R, r and ACFs'!F123</f>
        <v>-0.7026645735376239</v>
      </c>
      <c r="C116">
        <v>106</v>
      </c>
      <c r="D116">
        <f t="shared" si="6"/>
        <v>0.49373750290481089</v>
      </c>
      <c r="E116">
        <f t="shared" si="7"/>
        <v>0.86223116047796167</v>
      </c>
      <c r="F116">
        <f t="shared" si="8"/>
        <v>3.4824028170062418</v>
      </c>
      <c r="G116">
        <f t="shared" si="9"/>
        <v>0.5662487119627303</v>
      </c>
      <c r="H116">
        <f t="shared" si="10"/>
        <v>1.013310447962751</v>
      </c>
      <c r="I116">
        <f t="shared" si="11"/>
        <v>2.1078683759327892</v>
      </c>
      <c r="J116">
        <v>0</v>
      </c>
      <c r="K116" s="18">
        <v>0</v>
      </c>
      <c r="L116" s="18">
        <v>0</v>
      </c>
      <c r="M116" s="18">
        <v>0</v>
      </c>
      <c r="N116" s="18">
        <v>0</v>
      </c>
    </row>
    <row r="117" spans="1:14" x14ac:dyDescent="0.25">
      <c r="A117">
        <f>'R, r and ACFs'!F124</f>
        <v>0.66264504347308983</v>
      </c>
      <c r="C117">
        <v>107</v>
      </c>
      <c r="D117">
        <f t="shared" si="6"/>
        <v>0.4390984536394531</v>
      </c>
      <c r="E117">
        <f t="shared" si="7"/>
        <v>0.49373750290481089</v>
      </c>
      <c r="F117">
        <f t="shared" si="8"/>
        <v>0.86223116047796167</v>
      </c>
      <c r="G117">
        <f t="shared" si="9"/>
        <v>3.4824028170062418</v>
      </c>
      <c r="H117">
        <f t="shared" si="10"/>
        <v>0.5662487119627303</v>
      </c>
      <c r="I117">
        <f t="shared" si="11"/>
        <v>1.013310447962751</v>
      </c>
      <c r="J117">
        <v>0</v>
      </c>
      <c r="K117" s="18">
        <v>0</v>
      </c>
      <c r="L117" s="18">
        <v>0</v>
      </c>
      <c r="M117" s="18">
        <v>0</v>
      </c>
      <c r="N117" s="18">
        <v>0</v>
      </c>
    </row>
    <row r="118" spans="1:14" x14ac:dyDescent="0.25">
      <c r="A118">
        <f>'R, r and ACFs'!F125</f>
        <v>-7.6882421739092627E-2</v>
      </c>
      <c r="C118">
        <v>108</v>
      </c>
      <c r="D118">
        <f t="shared" si="6"/>
        <v>5.9109067724677023E-3</v>
      </c>
      <c r="E118">
        <f t="shared" si="7"/>
        <v>0.4390984536394531</v>
      </c>
      <c r="F118">
        <f t="shared" si="8"/>
        <v>0.49373750290481089</v>
      </c>
      <c r="G118">
        <f t="shared" si="9"/>
        <v>0.86223116047796167</v>
      </c>
      <c r="H118">
        <f t="shared" si="10"/>
        <v>3.4824028170062418</v>
      </c>
      <c r="I118">
        <f t="shared" si="11"/>
        <v>0.5662487119627303</v>
      </c>
      <c r="J118">
        <v>0</v>
      </c>
      <c r="K118" s="18">
        <v>0</v>
      </c>
      <c r="L118" s="18">
        <v>0</v>
      </c>
      <c r="M118" s="18">
        <v>0</v>
      </c>
      <c r="N118" s="18">
        <v>0</v>
      </c>
    </row>
    <row r="119" spans="1:14" x14ac:dyDescent="0.25">
      <c r="A119">
        <f>'R, r and ACFs'!F126</f>
        <v>1.2840028503372272</v>
      </c>
      <c r="C119">
        <v>109</v>
      </c>
      <c r="D119">
        <f t="shared" si="6"/>
        <v>1.6486633196741238</v>
      </c>
      <c r="E119">
        <f t="shared" si="7"/>
        <v>5.9109067724677023E-3</v>
      </c>
      <c r="F119">
        <f t="shared" si="8"/>
        <v>0.4390984536394531</v>
      </c>
      <c r="G119">
        <f t="shared" si="9"/>
        <v>0.49373750290481089</v>
      </c>
      <c r="H119">
        <f t="shared" si="10"/>
        <v>0.86223116047796167</v>
      </c>
      <c r="I119">
        <f t="shared" si="11"/>
        <v>3.4824028170062418</v>
      </c>
      <c r="J119">
        <v>0</v>
      </c>
      <c r="K119" s="18">
        <v>0</v>
      </c>
      <c r="L119" s="18">
        <v>0</v>
      </c>
      <c r="M119" s="18">
        <v>0</v>
      </c>
      <c r="N119" s="18">
        <v>0</v>
      </c>
    </row>
    <row r="120" spans="1:14" x14ac:dyDescent="0.25">
      <c r="A120">
        <f>'R, r and ACFs'!F127</f>
        <v>1.7499878173663015</v>
      </c>
      <c r="C120">
        <v>110</v>
      </c>
      <c r="D120">
        <f t="shared" si="6"/>
        <v>3.0624573609304719</v>
      </c>
      <c r="E120">
        <f t="shared" si="7"/>
        <v>1.6486633196741238</v>
      </c>
      <c r="F120">
        <f t="shared" si="8"/>
        <v>5.9109067724677023E-3</v>
      </c>
      <c r="G120">
        <f t="shared" si="9"/>
        <v>0.4390984536394531</v>
      </c>
      <c r="H120">
        <f t="shared" si="10"/>
        <v>0.49373750290481089</v>
      </c>
      <c r="I120">
        <f t="shared" si="11"/>
        <v>0.86223116047796167</v>
      </c>
      <c r="J120">
        <v>0</v>
      </c>
      <c r="K120" s="18">
        <v>0</v>
      </c>
      <c r="L120" s="18">
        <v>0</v>
      </c>
      <c r="M120" s="18">
        <v>0</v>
      </c>
      <c r="N120" s="18">
        <v>0</v>
      </c>
    </row>
    <row r="121" spans="1:14" x14ac:dyDescent="0.25">
      <c r="A121">
        <f>'R, r and ACFs'!F128</f>
        <v>3.5338125044740183</v>
      </c>
      <c r="C121">
        <v>111</v>
      </c>
      <c r="D121">
        <f t="shared" si="6"/>
        <v>12.487830816776933</v>
      </c>
      <c r="E121">
        <f t="shared" si="7"/>
        <v>3.0624573609304719</v>
      </c>
      <c r="F121">
        <f t="shared" si="8"/>
        <v>1.6486633196741238</v>
      </c>
      <c r="G121">
        <f t="shared" si="9"/>
        <v>5.9109067724677023E-3</v>
      </c>
      <c r="H121">
        <f t="shared" si="10"/>
        <v>0.4390984536394531</v>
      </c>
      <c r="I121">
        <f t="shared" si="11"/>
        <v>0.49373750290481089</v>
      </c>
      <c r="J121">
        <v>0</v>
      </c>
      <c r="K121" s="18">
        <v>0</v>
      </c>
      <c r="L121" s="18">
        <v>0</v>
      </c>
      <c r="M121" s="18">
        <v>0</v>
      </c>
      <c r="N121" s="18">
        <v>0</v>
      </c>
    </row>
    <row r="122" spans="1:14" x14ac:dyDescent="0.25">
      <c r="A122">
        <f>'R, r and ACFs'!F129</f>
        <v>-0.24713349141395002</v>
      </c>
      <c r="C122">
        <v>112</v>
      </c>
      <c r="D122">
        <f t="shared" si="6"/>
        <v>6.107496257844891E-2</v>
      </c>
      <c r="E122">
        <f t="shared" si="7"/>
        <v>12.487830816776933</v>
      </c>
      <c r="F122">
        <f t="shared" si="8"/>
        <v>3.0624573609304719</v>
      </c>
      <c r="G122">
        <f t="shared" si="9"/>
        <v>1.6486633196741238</v>
      </c>
      <c r="H122">
        <f t="shared" si="10"/>
        <v>5.9109067724677023E-3</v>
      </c>
      <c r="I122">
        <f t="shared" si="11"/>
        <v>0.4390984536394531</v>
      </c>
      <c r="J122">
        <v>0</v>
      </c>
      <c r="K122" s="18">
        <v>0</v>
      </c>
      <c r="L122" s="18">
        <v>0</v>
      </c>
      <c r="M122" s="18">
        <v>0</v>
      </c>
      <c r="N122" s="18">
        <v>0</v>
      </c>
    </row>
    <row r="123" spans="1:14" x14ac:dyDescent="0.25">
      <c r="A123">
        <f>'R, r and ACFs'!F130</f>
        <v>0.49964468699362913</v>
      </c>
      <c r="C123">
        <v>113</v>
      </c>
      <c r="D123">
        <f t="shared" si="6"/>
        <v>0.24964481324096163</v>
      </c>
      <c r="E123">
        <f t="shared" si="7"/>
        <v>6.107496257844891E-2</v>
      </c>
      <c r="F123">
        <f t="shared" si="8"/>
        <v>12.487830816776933</v>
      </c>
      <c r="G123">
        <f t="shared" si="9"/>
        <v>3.0624573609304719</v>
      </c>
      <c r="H123">
        <f t="shared" si="10"/>
        <v>1.6486633196741238</v>
      </c>
      <c r="I123">
        <f t="shared" si="11"/>
        <v>5.9109067724677023E-3</v>
      </c>
      <c r="J123">
        <v>0</v>
      </c>
      <c r="K123" s="18">
        <v>0</v>
      </c>
      <c r="L123" s="18">
        <v>0</v>
      </c>
      <c r="M123" s="18">
        <v>0</v>
      </c>
      <c r="N123" s="18">
        <v>0</v>
      </c>
    </row>
    <row r="124" spans="1:14" x14ac:dyDescent="0.25">
      <c r="A124">
        <f>'R, r and ACFs'!F131</f>
        <v>1.1628773363902896</v>
      </c>
      <c r="C124">
        <v>114</v>
      </c>
      <c r="D124">
        <f t="shared" si="6"/>
        <v>1.3522836994901746</v>
      </c>
      <c r="E124">
        <f t="shared" si="7"/>
        <v>0.24964481324096163</v>
      </c>
      <c r="F124">
        <f t="shared" si="8"/>
        <v>6.107496257844891E-2</v>
      </c>
      <c r="G124">
        <f t="shared" si="9"/>
        <v>12.487830816776933</v>
      </c>
      <c r="H124">
        <f t="shared" si="10"/>
        <v>3.0624573609304719</v>
      </c>
      <c r="I124">
        <f t="shared" si="11"/>
        <v>1.6486633196741238</v>
      </c>
      <c r="J124">
        <v>0</v>
      </c>
      <c r="K124" s="18">
        <v>0</v>
      </c>
      <c r="L124" s="18">
        <v>0</v>
      </c>
      <c r="M124" s="18">
        <v>0</v>
      </c>
      <c r="N124" s="18">
        <v>0</v>
      </c>
    </row>
    <row r="125" spans="1:14" x14ac:dyDescent="0.25">
      <c r="A125">
        <f>'R, r and ACFs'!F132</f>
        <v>4.6183398119835495</v>
      </c>
      <c r="C125">
        <v>115</v>
      </c>
      <c r="D125">
        <f t="shared" si="6"/>
        <v>21.329062618952246</v>
      </c>
      <c r="E125">
        <f t="shared" si="7"/>
        <v>1.3522836994901746</v>
      </c>
      <c r="F125">
        <f t="shared" si="8"/>
        <v>0.24964481324096163</v>
      </c>
      <c r="G125">
        <f t="shared" si="9"/>
        <v>6.107496257844891E-2</v>
      </c>
      <c r="H125">
        <f t="shared" si="10"/>
        <v>12.487830816776933</v>
      </c>
      <c r="I125">
        <f t="shared" si="11"/>
        <v>3.0624573609304719</v>
      </c>
      <c r="J125">
        <v>0</v>
      </c>
      <c r="K125" s="18">
        <v>0</v>
      </c>
      <c r="L125" s="18">
        <v>0</v>
      </c>
      <c r="M125" s="18">
        <v>0</v>
      </c>
      <c r="N125" s="18">
        <v>0</v>
      </c>
    </row>
    <row r="126" spans="1:14" x14ac:dyDescent="0.25">
      <c r="A126">
        <f>'R, r and ACFs'!F133</f>
        <v>2.1050907682024151</v>
      </c>
      <c r="C126">
        <v>116</v>
      </c>
      <c r="D126">
        <f t="shared" si="6"/>
        <v>4.4314071423710342</v>
      </c>
      <c r="E126">
        <f t="shared" si="7"/>
        <v>21.329062618952246</v>
      </c>
      <c r="F126">
        <f t="shared" si="8"/>
        <v>1.3522836994901746</v>
      </c>
      <c r="G126">
        <f t="shared" si="9"/>
        <v>0.24964481324096163</v>
      </c>
      <c r="H126">
        <f t="shared" si="10"/>
        <v>6.107496257844891E-2</v>
      </c>
      <c r="I126">
        <f t="shared" si="11"/>
        <v>12.487830816776933</v>
      </c>
      <c r="J126">
        <v>0</v>
      </c>
      <c r="K126" s="18">
        <v>0</v>
      </c>
      <c r="L126" s="18">
        <v>0</v>
      </c>
      <c r="M126" s="18">
        <v>0</v>
      </c>
      <c r="N126" s="18">
        <v>0</v>
      </c>
    </row>
    <row r="127" spans="1:14" x14ac:dyDescent="0.25">
      <c r="A127">
        <f>'R, r and ACFs'!F134</f>
        <v>2.7032360895313903</v>
      </c>
      <c r="C127">
        <v>117</v>
      </c>
      <c r="D127">
        <f t="shared" si="6"/>
        <v>7.3074853557449631</v>
      </c>
      <c r="E127">
        <f t="shared" si="7"/>
        <v>4.4314071423710342</v>
      </c>
      <c r="F127">
        <f t="shared" si="8"/>
        <v>21.329062618952246</v>
      </c>
      <c r="G127">
        <f t="shared" si="9"/>
        <v>1.3522836994901746</v>
      </c>
      <c r="H127">
        <f t="shared" si="10"/>
        <v>0.24964481324096163</v>
      </c>
      <c r="I127">
        <f t="shared" si="11"/>
        <v>6.107496257844891E-2</v>
      </c>
      <c r="J127">
        <v>0</v>
      </c>
      <c r="K127" s="18">
        <v>0</v>
      </c>
      <c r="L127" s="18">
        <v>0</v>
      </c>
      <c r="M127" s="18">
        <v>0</v>
      </c>
      <c r="N127" s="18">
        <v>0</v>
      </c>
    </row>
    <row r="128" spans="1:14" x14ac:dyDescent="0.25">
      <c r="A128">
        <f>'R, r and ACFs'!F135</f>
        <v>2.0791406808016428</v>
      </c>
      <c r="C128">
        <v>118</v>
      </c>
      <c r="D128">
        <f t="shared" si="6"/>
        <v>4.3228259705643186</v>
      </c>
      <c r="E128">
        <f t="shared" si="7"/>
        <v>7.3074853557449631</v>
      </c>
      <c r="F128">
        <f t="shared" si="8"/>
        <v>4.4314071423710342</v>
      </c>
      <c r="G128">
        <f t="shared" si="9"/>
        <v>21.329062618952246</v>
      </c>
      <c r="H128">
        <f t="shared" si="10"/>
        <v>1.3522836994901746</v>
      </c>
      <c r="I128">
        <f t="shared" si="11"/>
        <v>0.24964481324096163</v>
      </c>
      <c r="J128">
        <v>0</v>
      </c>
      <c r="K128" s="18">
        <v>0</v>
      </c>
      <c r="L128" s="18">
        <v>0</v>
      </c>
      <c r="M128" s="18">
        <v>0</v>
      </c>
      <c r="N128" s="18">
        <v>0</v>
      </c>
    </row>
    <row r="129" spans="1:14" x14ac:dyDescent="0.25">
      <c r="A129">
        <f>'R, r and ACFs'!F136</f>
        <v>-0.59447428033510874</v>
      </c>
      <c r="C129">
        <v>119</v>
      </c>
      <c r="D129">
        <f t="shared" si="6"/>
        <v>0.35339966997994543</v>
      </c>
      <c r="E129">
        <f t="shared" si="7"/>
        <v>4.3228259705643186</v>
      </c>
      <c r="F129">
        <f t="shared" si="8"/>
        <v>7.3074853557449631</v>
      </c>
      <c r="G129">
        <f t="shared" si="9"/>
        <v>4.4314071423710342</v>
      </c>
      <c r="H129">
        <f t="shared" si="10"/>
        <v>21.329062618952246</v>
      </c>
      <c r="I129">
        <f t="shared" si="11"/>
        <v>1.3522836994901746</v>
      </c>
      <c r="J129">
        <v>0</v>
      </c>
      <c r="K129" s="18">
        <v>0</v>
      </c>
      <c r="L129" s="18">
        <v>0</v>
      </c>
      <c r="M129" s="18">
        <v>0</v>
      </c>
      <c r="N129" s="18">
        <v>0</v>
      </c>
    </row>
    <row r="130" spans="1:14" x14ac:dyDescent="0.25">
      <c r="A130">
        <f>'R, r and ACFs'!F137</f>
        <v>2.4579856941691407</v>
      </c>
      <c r="C130">
        <v>120</v>
      </c>
      <c r="D130">
        <f t="shared" si="6"/>
        <v>6.0416936727401529</v>
      </c>
      <c r="E130">
        <f t="shared" si="7"/>
        <v>0.35339966997994543</v>
      </c>
      <c r="F130">
        <f t="shared" si="8"/>
        <v>4.3228259705643186</v>
      </c>
      <c r="G130">
        <f t="shared" si="9"/>
        <v>7.3074853557449631</v>
      </c>
      <c r="H130">
        <f t="shared" si="10"/>
        <v>4.4314071423710342</v>
      </c>
      <c r="I130">
        <f t="shared" si="11"/>
        <v>21.329062618952246</v>
      </c>
      <c r="J130">
        <v>0</v>
      </c>
      <c r="K130" s="18">
        <v>0</v>
      </c>
      <c r="L130" s="18">
        <v>0</v>
      </c>
      <c r="M130" s="18">
        <v>0</v>
      </c>
      <c r="N130" s="18">
        <v>0</v>
      </c>
    </row>
    <row r="131" spans="1:14" x14ac:dyDescent="0.25">
      <c r="A131">
        <f>'R, r and ACFs'!F138</f>
        <v>0.59101903149842416</v>
      </c>
      <c r="C131">
        <v>121</v>
      </c>
      <c r="D131">
        <f t="shared" si="6"/>
        <v>0.34930349559333529</v>
      </c>
      <c r="E131">
        <f t="shared" si="7"/>
        <v>6.0416936727401529</v>
      </c>
      <c r="F131">
        <f t="shared" si="8"/>
        <v>0.35339966997994543</v>
      </c>
      <c r="G131">
        <f t="shared" si="9"/>
        <v>4.3228259705643186</v>
      </c>
      <c r="H131">
        <f t="shared" si="10"/>
        <v>7.3074853557449631</v>
      </c>
      <c r="I131">
        <f t="shared" si="11"/>
        <v>4.4314071423710342</v>
      </c>
      <c r="J131">
        <v>0</v>
      </c>
      <c r="K131" s="18">
        <v>0</v>
      </c>
      <c r="L131" s="18">
        <v>0</v>
      </c>
      <c r="M131" s="18">
        <v>0</v>
      </c>
      <c r="N131" s="18">
        <v>0</v>
      </c>
    </row>
    <row r="132" spans="1:14" x14ac:dyDescent="0.25">
      <c r="A132">
        <f>'R, r and ACFs'!F139</f>
        <v>6.83849691238599</v>
      </c>
      <c r="C132">
        <v>122</v>
      </c>
      <c r="D132">
        <f t="shared" si="6"/>
        <v>46.765040020712718</v>
      </c>
      <c r="E132">
        <f t="shared" si="7"/>
        <v>0.34930349559333529</v>
      </c>
      <c r="F132">
        <f t="shared" si="8"/>
        <v>6.0416936727401529</v>
      </c>
      <c r="G132">
        <f t="shared" si="9"/>
        <v>0.35339966997994543</v>
      </c>
      <c r="H132">
        <f t="shared" si="10"/>
        <v>4.3228259705643186</v>
      </c>
      <c r="I132">
        <f t="shared" si="11"/>
        <v>7.3074853557449631</v>
      </c>
      <c r="J132">
        <v>0</v>
      </c>
      <c r="K132" s="18">
        <v>0</v>
      </c>
      <c r="L132" s="18">
        <v>0</v>
      </c>
      <c r="M132" s="18">
        <v>0</v>
      </c>
      <c r="N132" s="18">
        <v>0</v>
      </c>
    </row>
    <row r="133" spans="1:14" x14ac:dyDescent="0.25">
      <c r="A133">
        <f>'R, r and ACFs'!F140</f>
        <v>1.96498260106552</v>
      </c>
      <c r="C133">
        <v>123</v>
      </c>
      <c r="D133">
        <f t="shared" si="6"/>
        <v>3.8611566224902165</v>
      </c>
      <c r="E133">
        <f t="shared" si="7"/>
        <v>46.765040020712718</v>
      </c>
      <c r="F133">
        <f t="shared" si="8"/>
        <v>0.34930349559333529</v>
      </c>
      <c r="G133">
        <f t="shared" si="9"/>
        <v>6.0416936727401529</v>
      </c>
      <c r="H133">
        <f t="shared" si="10"/>
        <v>0.35339966997994543</v>
      </c>
      <c r="I133">
        <f t="shared" si="11"/>
        <v>4.3228259705643186</v>
      </c>
      <c r="J133">
        <v>0</v>
      </c>
      <c r="K133" s="18">
        <v>0</v>
      </c>
      <c r="L133" s="18">
        <v>0</v>
      </c>
      <c r="M133" s="18">
        <v>0</v>
      </c>
      <c r="N133" s="18">
        <v>0</v>
      </c>
    </row>
    <row r="134" spans="1:14" x14ac:dyDescent="0.25">
      <c r="A134">
        <f>'R, r and ACFs'!F141</f>
        <v>3.1778337050606273</v>
      </c>
      <c r="C134">
        <v>124</v>
      </c>
      <c r="D134">
        <f t="shared" si="6"/>
        <v>10.098627057019355</v>
      </c>
      <c r="E134">
        <f t="shared" si="7"/>
        <v>3.8611566224902165</v>
      </c>
      <c r="F134">
        <f t="shared" si="8"/>
        <v>46.765040020712718</v>
      </c>
      <c r="G134">
        <f t="shared" si="9"/>
        <v>0.34930349559333529</v>
      </c>
      <c r="H134">
        <f t="shared" si="10"/>
        <v>6.0416936727401529</v>
      </c>
      <c r="I134">
        <f t="shared" si="11"/>
        <v>0.35339966997994543</v>
      </c>
      <c r="J134">
        <v>0</v>
      </c>
      <c r="K134" s="18">
        <v>0</v>
      </c>
      <c r="L134" s="18">
        <v>0</v>
      </c>
      <c r="M134" s="18">
        <v>0</v>
      </c>
      <c r="N134" s="18">
        <v>0</v>
      </c>
    </row>
    <row r="135" spans="1:14" x14ac:dyDescent="0.25">
      <c r="A135">
        <f>'R, r and ACFs'!F142</f>
        <v>3.7511397584614845</v>
      </c>
      <c r="C135">
        <v>125</v>
      </c>
      <c r="D135">
        <f t="shared" ref="D135:D198" si="12">A135^2</f>
        <v>14.071049487510484</v>
      </c>
      <c r="E135">
        <f t="shared" si="7"/>
        <v>10.098627057019355</v>
      </c>
      <c r="F135">
        <f t="shared" si="8"/>
        <v>3.8611566224902165</v>
      </c>
      <c r="G135">
        <f t="shared" si="9"/>
        <v>46.765040020712718</v>
      </c>
      <c r="H135">
        <f t="shared" si="10"/>
        <v>0.34930349559333529</v>
      </c>
      <c r="I135">
        <f t="shared" si="11"/>
        <v>6.0416936727401529</v>
      </c>
      <c r="J135">
        <v>0</v>
      </c>
      <c r="K135" s="18">
        <v>0</v>
      </c>
      <c r="L135" s="18">
        <v>0</v>
      </c>
      <c r="M135" s="18">
        <v>0</v>
      </c>
      <c r="N135" s="18">
        <v>0</v>
      </c>
    </row>
    <row r="136" spans="1:14" x14ac:dyDescent="0.25">
      <c r="A136">
        <f>'R, r and ACFs'!F143</f>
        <v>-7.5856165529881823</v>
      </c>
      <c r="C136">
        <v>126</v>
      </c>
      <c r="D136">
        <f t="shared" si="12"/>
        <v>57.541578488968312</v>
      </c>
      <c r="E136">
        <f t="shared" si="7"/>
        <v>14.071049487510484</v>
      </c>
      <c r="F136">
        <f t="shared" si="8"/>
        <v>10.098627057019355</v>
      </c>
      <c r="G136">
        <f t="shared" si="9"/>
        <v>3.8611566224902165</v>
      </c>
      <c r="H136">
        <f t="shared" si="10"/>
        <v>46.765040020712718</v>
      </c>
      <c r="I136">
        <f t="shared" si="11"/>
        <v>0.34930349559333529</v>
      </c>
      <c r="J136">
        <v>0</v>
      </c>
      <c r="K136" s="18">
        <v>0</v>
      </c>
      <c r="L136" s="18">
        <v>0</v>
      </c>
      <c r="M136" s="18">
        <v>0</v>
      </c>
      <c r="N136" s="18">
        <v>0</v>
      </c>
    </row>
    <row r="137" spans="1:14" x14ac:dyDescent="0.25">
      <c r="A137">
        <f>'R, r and ACFs'!F144</f>
        <v>4.484640487498547</v>
      </c>
      <c r="C137">
        <v>127</v>
      </c>
      <c r="D137">
        <f t="shared" si="12"/>
        <v>20.112000302111205</v>
      </c>
      <c r="E137">
        <f t="shared" si="7"/>
        <v>57.541578488968312</v>
      </c>
      <c r="F137">
        <f t="shared" si="8"/>
        <v>14.071049487510484</v>
      </c>
      <c r="G137">
        <f t="shared" si="9"/>
        <v>10.098627057019355</v>
      </c>
      <c r="H137">
        <f t="shared" si="10"/>
        <v>3.8611566224902165</v>
      </c>
      <c r="I137">
        <f t="shared" si="11"/>
        <v>46.765040020712718</v>
      </c>
      <c r="J137">
        <v>0</v>
      </c>
      <c r="K137" s="18">
        <v>0</v>
      </c>
      <c r="L137" s="18">
        <v>0</v>
      </c>
      <c r="M137" s="18">
        <v>0</v>
      </c>
      <c r="N137" s="18">
        <v>0</v>
      </c>
    </row>
    <row r="138" spans="1:14" x14ac:dyDescent="0.25">
      <c r="A138">
        <f>'R, r and ACFs'!F145</f>
        <v>0.49826333399580547</v>
      </c>
      <c r="C138">
        <v>128</v>
      </c>
      <c r="D138">
        <f t="shared" si="12"/>
        <v>0.24826635000461558</v>
      </c>
      <c r="E138">
        <f t="shared" si="7"/>
        <v>20.112000302111205</v>
      </c>
      <c r="F138">
        <f t="shared" si="8"/>
        <v>57.541578488968312</v>
      </c>
      <c r="G138">
        <f t="shared" si="9"/>
        <v>14.071049487510484</v>
      </c>
      <c r="H138">
        <f t="shared" si="10"/>
        <v>10.098627057019355</v>
      </c>
      <c r="I138">
        <f t="shared" si="11"/>
        <v>3.8611566224902165</v>
      </c>
      <c r="J138">
        <v>0</v>
      </c>
      <c r="K138" s="18">
        <v>0</v>
      </c>
      <c r="L138" s="18">
        <v>0</v>
      </c>
      <c r="M138" s="18">
        <v>0</v>
      </c>
      <c r="N138" s="18">
        <v>0</v>
      </c>
    </row>
    <row r="139" spans="1:14" x14ac:dyDescent="0.25">
      <c r="A139">
        <f>'R, r and ACFs'!F146</f>
        <v>-3.6557595733797577</v>
      </c>
      <c r="C139">
        <v>129</v>
      </c>
      <c r="D139">
        <f t="shared" si="12"/>
        <v>13.364578058357747</v>
      </c>
      <c r="E139">
        <f t="shared" si="7"/>
        <v>0.24826635000461558</v>
      </c>
      <c r="F139">
        <f t="shared" si="8"/>
        <v>20.112000302111205</v>
      </c>
      <c r="G139">
        <f t="shared" si="9"/>
        <v>57.541578488968312</v>
      </c>
      <c r="H139">
        <f t="shared" si="10"/>
        <v>14.071049487510484</v>
      </c>
      <c r="I139">
        <f t="shared" si="11"/>
        <v>10.098627057019355</v>
      </c>
      <c r="J139">
        <v>0</v>
      </c>
      <c r="K139" s="18">
        <v>0</v>
      </c>
      <c r="L139" s="18">
        <v>0</v>
      </c>
      <c r="M139" s="18">
        <v>0</v>
      </c>
      <c r="N139" s="18">
        <v>0</v>
      </c>
    </row>
    <row r="140" spans="1:14" x14ac:dyDescent="0.25">
      <c r="A140">
        <f>'R, r and ACFs'!F147</f>
        <v>1.1878240791572916</v>
      </c>
      <c r="C140">
        <v>130</v>
      </c>
      <c r="D140">
        <f t="shared" si="12"/>
        <v>1.4109260430258677</v>
      </c>
      <c r="E140">
        <f t="shared" ref="E140:E203" si="13">D139</f>
        <v>13.364578058357747</v>
      </c>
      <c r="F140">
        <f t="shared" ref="F140:F203" si="14">D138</f>
        <v>0.24826635000461558</v>
      </c>
      <c r="G140">
        <f t="shared" ref="G140:G203" si="15">D137</f>
        <v>20.112000302111205</v>
      </c>
      <c r="H140">
        <f t="shared" ref="H140:H203" si="16">D136</f>
        <v>57.541578488968312</v>
      </c>
      <c r="I140">
        <f t="shared" ref="I140:I203" si="17">D135</f>
        <v>14.071049487510484</v>
      </c>
      <c r="J140">
        <v>0</v>
      </c>
      <c r="K140" s="18">
        <v>0</v>
      </c>
      <c r="L140" s="18">
        <v>0</v>
      </c>
      <c r="M140" s="18">
        <v>0</v>
      </c>
      <c r="N140" s="18">
        <v>0</v>
      </c>
    </row>
    <row r="141" spans="1:14" x14ac:dyDescent="0.25">
      <c r="A141">
        <f>'R, r and ACFs'!F148</f>
        <v>4.0768793618603043</v>
      </c>
      <c r="C141">
        <v>131</v>
      </c>
      <c r="D141">
        <f t="shared" si="12"/>
        <v>16.620945331162481</v>
      </c>
      <c r="E141">
        <f t="shared" si="13"/>
        <v>1.4109260430258677</v>
      </c>
      <c r="F141">
        <f t="shared" si="14"/>
        <v>13.364578058357747</v>
      </c>
      <c r="G141">
        <f t="shared" si="15"/>
        <v>0.24826635000461558</v>
      </c>
      <c r="H141">
        <f t="shared" si="16"/>
        <v>20.112000302111205</v>
      </c>
      <c r="I141">
        <f t="shared" si="17"/>
        <v>57.541578488968312</v>
      </c>
      <c r="J141">
        <v>0</v>
      </c>
      <c r="K141" s="18">
        <v>0</v>
      </c>
      <c r="L141" s="18">
        <v>0</v>
      </c>
      <c r="M141" s="18">
        <v>0</v>
      </c>
      <c r="N141" s="18">
        <v>0</v>
      </c>
    </row>
    <row r="142" spans="1:14" x14ac:dyDescent="0.25">
      <c r="A142">
        <f>'R, r and ACFs'!F149</f>
        <v>4.3289607536280137</v>
      </c>
      <c r="C142">
        <v>132</v>
      </c>
      <c r="D142">
        <f t="shared" si="12"/>
        <v>18.73990120645162</v>
      </c>
      <c r="E142">
        <f t="shared" si="13"/>
        <v>16.620945331162481</v>
      </c>
      <c r="F142">
        <f t="shared" si="14"/>
        <v>1.4109260430258677</v>
      </c>
      <c r="G142">
        <f t="shared" si="15"/>
        <v>13.364578058357747</v>
      </c>
      <c r="H142">
        <f t="shared" si="16"/>
        <v>0.24826635000461558</v>
      </c>
      <c r="I142">
        <f t="shared" si="17"/>
        <v>20.112000302111205</v>
      </c>
      <c r="J142">
        <v>0</v>
      </c>
      <c r="K142" s="18">
        <v>0</v>
      </c>
      <c r="L142" s="18">
        <v>0</v>
      </c>
      <c r="M142" s="18">
        <v>0</v>
      </c>
      <c r="N142" s="18">
        <v>0</v>
      </c>
    </row>
    <row r="143" spans="1:14" x14ac:dyDescent="0.25">
      <c r="A143">
        <f>'R, r and ACFs'!F150</f>
        <v>4.2166127159515545</v>
      </c>
      <c r="C143">
        <v>133</v>
      </c>
      <c r="D143">
        <f t="shared" si="12"/>
        <v>17.779822796324346</v>
      </c>
      <c r="E143">
        <f t="shared" si="13"/>
        <v>18.73990120645162</v>
      </c>
      <c r="F143">
        <f t="shared" si="14"/>
        <v>16.620945331162481</v>
      </c>
      <c r="G143">
        <f t="shared" si="15"/>
        <v>1.4109260430258677</v>
      </c>
      <c r="H143">
        <f t="shared" si="16"/>
        <v>13.364578058357747</v>
      </c>
      <c r="I143">
        <f t="shared" si="17"/>
        <v>0.24826635000461558</v>
      </c>
      <c r="J143">
        <v>0</v>
      </c>
      <c r="K143" s="18">
        <v>0</v>
      </c>
      <c r="L143" s="18">
        <v>0</v>
      </c>
      <c r="M143" s="18">
        <v>0</v>
      </c>
      <c r="N143" s="18">
        <v>0</v>
      </c>
    </row>
    <row r="144" spans="1:14" x14ac:dyDescent="0.25">
      <c r="A144">
        <f>'R, r and ACFs'!F151</f>
        <v>3.9073678114566772</v>
      </c>
      <c r="C144">
        <v>134</v>
      </c>
      <c r="D144">
        <f t="shared" si="12"/>
        <v>15.267523214007744</v>
      </c>
      <c r="E144">
        <f t="shared" si="13"/>
        <v>17.779822796324346</v>
      </c>
      <c r="F144">
        <f t="shared" si="14"/>
        <v>18.73990120645162</v>
      </c>
      <c r="G144">
        <f t="shared" si="15"/>
        <v>16.620945331162481</v>
      </c>
      <c r="H144">
        <f t="shared" si="16"/>
        <v>1.4109260430258677</v>
      </c>
      <c r="I144">
        <f t="shared" si="17"/>
        <v>13.364578058357747</v>
      </c>
      <c r="J144">
        <v>0</v>
      </c>
      <c r="K144" s="18">
        <v>0</v>
      </c>
      <c r="L144" s="18">
        <v>0</v>
      </c>
      <c r="M144" s="18">
        <v>0</v>
      </c>
      <c r="N144" s="18">
        <v>0</v>
      </c>
    </row>
    <row r="145" spans="1:14" x14ac:dyDescent="0.25">
      <c r="A145">
        <f>'R, r and ACFs'!F152</f>
        <v>0.19635837538877374</v>
      </c>
      <c r="C145">
        <v>135</v>
      </c>
      <c r="D145">
        <f t="shared" si="12"/>
        <v>3.8556611585318583E-2</v>
      </c>
      <c r="E145">
        <f t="shared" si="13"/>
        <v>15.267523214007744</v>
      </c>
      <c r="F145">
        <f t="shared" si="14"/>
        <v>17.779822796324346</v>
      </c>
      <c r="G145">
        <f t="shared" si="15"/>
        <v>18.73990120645162</v>
      </c>
      <c r="H145">
        <f t="shared" si="16"/>
        <v>16.620945331162481</v>
      </c>
      <c r="I145">
        <f t="shared" si="17"/>
        <v>1.4109260430258677</v>
      </c>
      <c r="J145">
        <v>0</v>
      </c>
      <c r="K145" s="18">
        <v>0</v>
      </c>
      <c r="L145" s="18">
        <v>0</v>
      </c>
      <c r="M145" s="18">
        <v>0</v>
      </c>
      <c r="N145" s="18">
        <v>0</v>
      </c>
    </row>
    <row r="146" spans="1:14" x14ac:dyDescent="0.25">
      <c r="A146">
        <f>'R, r and ACFs'!F153</f>
        <v>3.8492493754850039</v>
      </c>
      <c r="C146">
        <v>136</v>
      </c>
      <c r="D146">
        <f t="shared" si="12"/>
        <v>14.816720754671692</v>
      </c>
      <c r="E146">
        <f t="shared" si="13"/>
        <v>3.8556611585318583E-2</v>
      </c>
      <c r="F146">
        <f t="shared" si="14"/>
        <v>15.267523214007744</v>
      </c>
      <c r="G146">
        <f t="shared" si="15"/>
        <v>17.779822796324346</v>
      </c>
      <c r="H146">
        <f t="shared" si="16"/>
        <v>18.73990120645162</v>
      </c>
      <c r="I146">
        <f t="shared" si="17"/>
        <v>16.620945331162481</v>
      </c>
      <c r="J146">
        <v>0</v>
      </c>
      <c r="K146" s="18">
        <v>0</v>
      </c>
      <c r="L146" s="18">
        <v>0</v>
      </c>
      <c r="M146" s="18">
        <v>0</v>
      </c>
      <c r="N146" s="18">
        <v>0</v>
      </c>
    </row>
    <row r="147" spans="1:14" x14ac:dyDescent="0.25">
      <c r="A147">
        <f>'R, r and ACFs'!F154</f>
        <v>6.7421633203743463</v>
      </c>
      <c r="C147">
        <v>137</v>
      </c>
      <c r="D147">
        <f t="shared" si="12"/>
        <v>45.456766238601233</v>
      </c>
      <c r="E147">
        <f t="shared" si="13"/>
        <v>14.816720754671692</v>
      </c>
      <c r="F147">
        <f t="shared" si="14"/>
        <v>3.8556611585318583E-2</v>
      </c>
      <c r="G147">
        <f t="shared" si="15"/>
        <v>15.267523214007744</v>
      </c>
      <c r="H147">
        <f t="shared" si="16"/>
        <v>17.779822796324346</v>
      </c>
      <c r="I147">
        <f t="shared" si="17"/>
        <v>18.73990120645162</v>
      </c>
      <c r="J147">
        <v>0</v>
      </c>
      <c r="K147" s="18">
        <v>0</v>
      </c>
      <c r="L147" s="18">
        <v>0</v>
      </c>
      <c r="M147" s="18">
        <v>0</v>
      </c>
      <c r="N147" s="18">
        <v>0</v>
      </c>
    </row>
    <row r="148" spans="1:14" x14ac:dyDescent="0.25">
      <c r="A148">
        <f>'R, r and ACFs'!F155</f>
        <v>7.3243885827169741</v>
      </c>
      <c r="C148">
        <v>138</v>
      </c>
      <c r="D148">
        <f t="shared" si="12"/>
        <v>53.646668110634764</v>
      </c>
      <c r="E148">
        <f t="shared" si="13"/>
        <v>45.456766238601233</v>
      </c>
      <c r="F148">
        <f t="shared" si="14"/>
        <v>14.816720754671692</v>
      </c>
      <c r="G148">
        <f t="shared" si="15"/>
        <v>3.8556611585318583E-2</v>
      </c>
      <c r="H148">
        <f t="shared" si="16"/>
        <v>15.267523214007744</v>
      </c>
      <c r="I148">
        <f t="shared" si="17"/>
        <v>17.779822796324346</v>
      </c>
      <c r="J148">
        <v>0</v>
      </c>
      <c r="K148" s="18">
        <v>0</v>
      </c>
      <c r="L148" s="18">
        <v>0</v>
      </c>
      <c r="M148" s="18">
        <v>0</v>
      </c>
      <c r="N148" s="18">
        <v>0</v>
      </c>
    </row>
    <row r="149" spans="1:14" x14ac:dyDescent="0.25">
      <c r="A149">
        <f>'R, r and ACFs'!F156</f>
        <v>-5.8116299210517735</v>
      </c>
      <c r="C149">
        <v>139</v>
      </c>
      <c r="D149">
        <f t="shared" si="12"/>
        <v>33.775042339264246</v>
      </c>
      <c r="E149">
        <f t="shared" si="13"/>
        <v>53.646668110634764</v>
      </c>
      <c r="F149">
        <f t="shared" si="14"/>
        <v>45.456766238601233</v>
      </c>
      <c r="G149">
        <f t="shared" si="15"/>
        <v>14.816720754671692</v>
      </c>
      <c r="H149">
        <f t="shared" si="16"/>
        <v>3.8556611585318583E-2</v>
      </c>
      <c r="I149">
        <f t="shared" si="17"/>
        <v>15.267523214007744</v>
      </c>
      <c r="J149">
        <v>0</v>
      </c>
      <c r="K149" s="18">
        <v>0</v>
      </c>
      <c r="L149" s="18">
        <v>0</v>
      </c>
      <c r="M149" s="18">
        <v>0</v>
      </c>
      <c r="N149" s="18">
        <v>0</v>
      </c>
    </row>
    <row r="150" spans="1:14" x14ac:dyDescent="0.25">
      <c r="A150">
        <f>'R, r and ACFs'!F157</f>
        <v>-2.738681436591254</v>
      </c>
      <c r="C150">
        <v>140</v>
      </c>
      <c r="D150">
        <f t="shared" si="12"/>
        <v>7.5003760111295348</v>
      </c>
      <c r="E150">
        <f t="shared" si="13"/>
        <v>33.775042339264246</v>
      </c>
      <c r="F150">
        <f t="shared" si="14"/>
        <v>53.646668110634764</v>
      </c>
      <c r="G150">
        <f t="shared" si="15"/>
        <v>45.456766238601233</v>
      </c>
      <c r="H150">
        <f t="shared" si="16"/>
        <v>14.816720754671692</v>
      </c>
      <c r="I150">
        <f t="shared" si="17"/>
        <v>3.8556611585318583E-2</v>
      </c>
      <c r="J150">
        <v>0</v>
      </c>
      <c r="K150" s="18">
        <v>0</v>
      </c>
      <c r="L150" s="18">
        <v>0</v>
      </c>
      <c r="M150" s="18">
        <v>0</v>
      </c>
      <c r="N150" s="18">
        <v>0</v>
      </c>
    </row>
    <row r="151" spans="1:14" x14ac:dyDescent="0.25">
      <c r="A151">
        <f>'R, r and ACFs'!F158</f>
        <v>-8.9632065208397513</v>
      </c>
      <c r="C151">
        <v>141</v>
      </c>
      <c r="D151">
        <f t="shared" si="12"/>
        <v>80.339071135224245</v>
      </c>
      <c r="E151">
        <f t="shared" si="13"/>
        <v>7.5003760111295348</v>
      </c>
      <c r="F151">
        <f t="shared" si="14"/>
        <v>33.775042339264246</v>
      </c>
      <c r="G151">
        <f t="shared" si="15"/>
        <v>53.646668110634764</v>
      </c>
      <c r="H151">
        <f t="shared" si="16"/>
        <v>45.456766238601233</v>
      </c>
      <c r="I151">
        <f t="shared" si="17"/>
        <v>14.816720754671692</v>
      </c>
      <c r="J151">
        <v>0</v>
      </c>
      <c r="K151" s="18">
        <v>0</v>
      </c>
      <c r="L151" s="18">
        <v>0</v>
      </c>
      <c r="M151" s="18">
        <v>0</v>
      </c>
      <c r="N151" s="18">
        <v>0</v>
      </c>
    </row>
    <row r="152" spans="1:14" x14ac:dyDescent="0.25">
      <c r="A152">
        <f>'R, r and ACFs'!F159</f>
        <v>6.4429498078477252</v>
      </c>
      <c r="C152">
        <v>142</v>
      </c>
      <c r="D152">
        <f t="shared" si="12"/>
        <v>41.511602226445042</v>
      </c>
      <c r="E152">
        <f t="shared" si="13"/>
        <v>80.339071135224245</v>
      </c>
      <c r="F152">
        <f t="shared" si="14"/>
        <v>7.5003760111295348</v>
      </c>
      <c r="G152">
        <f t="shared" si="15"/>
        <v>33.775042339264246</v>
      </c>
      <c r="H152">
        <f t="shared" si="16"/>
        <v>53.646668110634764</v>
      </c>
      <c r="I152">
        <f t="shared" si="17"/>
        <v>45.456766238601233</v>
      </c>
      <c r="J152">
        <v>0</v>
      </c>
      <c r="K152" s="18">
        <v>0</v>
      </c>
      <c r="L152" s="18">
        <v>0</v>
      </c>
      <c r="M152" s="18">
        <v>0</v>
      </c>
      <c r="N152" s="18">
        <v>0</v>
      </c>
    </row>
    <row r="153" spans="1:14" x14ac:dyDescent="0.25">
      <c r="A153">
        <f>'R, r and ACFs'!F160</f>
        <v>3.993609181325434</v>
      </c>
      <c r="C153">
        <v>143</v>
      </c>
      <c r="D153">
        <f t="shared" si="12"/>
        <v>15.948914293166803</v>
      </c>
      <c r="E153">
        <f t="shared" si="13"/>
        <v>41.511602226445042</v>
      </c>
      <c r="F153">
        <f t="shared" si="14"/>
        <v>80.339071135224245</v>
      </c>
      <c r="G153">
        <f t="shared" si="15"/>
        <v>7.5003760111295348</v>
      </c>
      <c r="H153">
        <f t="shared" si="16"/>
        <v>33.775042339264246</v>
      </c>
      <c r="I153">
        <f t="shared" si="17"/>
        <v>53.646668110634764</v>
      </c>
      <c r="J153">
        <v>0</v>
      </c>
      <c r="K153" s="18">
        <v>0</v>
      </c>
      <c r="L153" s="18">
        <v>0</v>
      </c>
      <c r="M153" s="18">
        <v>0</v>
      </c>
      <c r="N153" s="18">
        <v>0</v>
      </c>
    </row>
    <row r="154" spans="1:14" x14ac:dyDescent="0.25">
      <c r="A154">
        <f>'R, r and ACFs'!F161</f>
        <v>-3.832479688301861</v>
      </c>
      <c r="C154">
        <v>144</v>
      </c>
      <c r="D154">
        <f t="shared" si="12"/>
        <v>14.68790056124633</v>
      </c>
      <c r="E154">
        <f t="shared" si="13"/>
        <v>15.948914293166803</v>
      </c>
      <c r="F154">
        <f t="shared" si="14"/>
        <v>41.511602226445042</v>
      </c>
      <c r="G154">
        <f t="shared" si="15"/>
        <v>80.339071135224245</v>
      </c>
      <c r="H154">
        <f t="shared" si="16"/>
        <v>7.5003760111295348</v>
      </c>
      <c r="I154">
        <f t="shared" si="17"/>
        <v>33.775042339264246</v>
      </c>
      <c r="J154">
        <v>0</v>
      </c>
      <c r="K154" s="18">
        <v>0</v>
      </c>
      <c r="L154" s="18">
        <v>0</v>
      </c>
      <c r="M154" s="18">
        <v>0</v>
      </c>
      <c r="N154" s="18">
        <v>0</v>
      </c>
    </row>
    <row r="155" spans="1:14" x14ac:dyDescent="0.25">
      <c r="A155">
        <f>'R, r and ACFs'!F162</f>
        <v>4.9294993442011608</v>
      </c>
      <c r="C155">
        <v>145</v>
      </c>
      <c r="D155">
        <f t="shared" si="12"/>
        <v>24.299963784479672</v>
      </c>
      <c r="E155">
        <f t="shared" si="13"/>
        <v>14.68790056124633</v>
      </c>
      <c r="F155">
        <f t="shared" si="14"/>
        <v>15.948914293166803</v>
      </c>
      <c r="G155">
        <f t="shared" si="15"/>
        <v>41.511602226445042</v>
      </c>
      <c r="H155">
        <f t="shared" si="16"/>
        <v>80.339071135224245</v>
      </c>
      <c r="I155">
        <f t="shared" si="17"/>
        <v>7.5003760111295348</v>
      </c>
      <c r="J155">
        <v>0</v>
      </c>
      <c r="K155" s="18">
        <v>0</v>
      </c>
      <c r="L155" s="18">
        <v>0</v>
      </c>
      <c r="M155" s="18">
        <v>0</v>
      </c>
      <c r="N155" s="18">
        <v>0</v>
      </c>
    </row>
    <row r="156" spans="1:14" x14ac:dyDescent="0.25">
      <c r="A156">
        <f>'R, r and ACFs'!F163</f>
        <v>4.6365485000663371</v>
      </c>
      <c r="C156">
        <v>146</v>
      </c>
      <c r="D156">
        <f t="shared" si="12"/>
        <v>21.497581993467399</v>
      </c>
      <c r="E156">
        <f t="shared" si="13"/>
        <v>24.299963784479672</v>
      </c>
      <c r="F156">
        <f t="shared" si="14"/>
        <v>14.68790056124633</v>
      </c>
      <c r="G156">
        <f t="shared" si="15"/>
        <v>15.948914293166803</v>
      </c>
      <c r="H156">
        <f t="shared" si="16"/>
        <v>41.511602226445042</v>
      </c>
      <c r="I156">
        <f t="shared" si="17"/>
        <v>80.339071135224245</v>
      </c>
      <c r="J156">
        <v>0</v>
      </c>
      <c r="K156" s="18">
        <v>0</v>
      </c>
      <c r="L156" s="18">
        <v>0</v>
      </c>
      <c r="M156" s="18">
        <v>0</v>
      </c>
      <c r="N156" s="18">
        <v>0</v>
      </c>
    </row>
    <row r="157" spans="1:14" x14ac:dyDescent="0.25">
      <c r="A157">
        <f>'R, r and ACFs'!F164</f>
        <v>3.2600613946189974</v>
      </c>
      <c r="C157">
        <v>147</v>
      </c>
      <c r="D157">
        <f t="shared" si="12"/>
        <v>10.628000296685162</v>
      </c>
      <c r="E157">
        <f t="shared" si="13"/>
        <v>21.497581993467399</v>
      </c>
      <c r="F157">
        <f t="shared" si="14"/>
        <v>24.299963784479672</v>
      </c>
      <c r="G157">
        <f t="shared" si="15"/>
        <v>14.68790056124633</v>
      </c>
      <c r="H157">
        <f t="shared" si="16"/>
        <v>15.948914293166803</v>
      </c>
      <c r="I157">
        <f t="shared" si="17"/>
        <v>41.511602226445042</v>
      </c>
      <c r="J157">
        <v>0</v>
      </c>
      <c r="K157" s="18">
        <v>0</v>
      </c>
      <c r="L157" s="18">
        <v>0</v>
      </c>
      <c r="M157" s="18">
        <v>0</v>
      </c>
      <c r="N157" s="18">
        <v>0</v>
      </c>
    </row>
    <row r="158" spans="1:14" x14ac:dyDescent="0.25">
      <c r="A158">
        <f>'R, r and ACFs'!F165</f>
        <v>2.0973252063058458</v>
      </c>
      <c r="C158">
        <v>148</v>
      </c>
      <c r="D158">
        <f t="shared" si="12"/>
        <v>4.3987730210058587</v>
      </c>
      <c r="E158">
        <f t="shared" si="13"/>
        <v>10.628000296685162</v>
      </c>
      <c r="F158">
        <f t="shared" si="14"/>
        <v>21.497581993467399</v>
      </c>
      <c r="G158">
        <f t="shared" si="15"/>
        <v>24.299963784479672</v>
      </c>
      <c r="H158">
        <f t="shared" si="16"/>
        <v>14.68790056124633</v>
      </c>
      <c r="I158">
        <f t="shared" si="17"/>
        <v>15.948914293166803</v>
      </c>
      <c r="J158">
        <v>0</v>
      </c>
      <c r="K158" s="18">
        <v>0</v>
      </c>
      <c r="L158" s="18">
        <v>0</v>
      </c>
      <c r="M158" s="18">
        <v>0</v>
      </c>
      <c r="N158" s="18">
        <v>0</v>
      </c>
    </row>
    <row r="159" spans="1:14" x14ac:dyDescent="0.25">
      <c r="A159">
        <f>'R, r and ACFs'!F166</f>
        <v>-0.8430878285967407</v>
      </c>
      <c r="C159">
        <v>149</v>
      </c>
      <c r="D159">
        <f t="shared" si="12"/>
        <v>0.71079708672796726</v>
      </c>
      <c r="E159">
        <f t="shared" si="13"/>
        <v>4.3987730210058587</v>
      </c>
      <c r="F159">
        <f t="shared" si="14"/>
        <v>10.628000296685162</v>
      </c>
      <c r="G159">
        <f t="shared" si="15"/>
        <v>21.497581993467399</v>
      </c>
      <c r="H159">
        <f t="shared" si="16"/>
        <v>24.299963784479672</v>
      </c>
      <c r="I159">
        <f t="shared" si="17"/>
        <v>14.68790056124633</v>
      </c>
      <c r="J159">
        <v>0</v>
      </c>
      <c r="K159" s="18">
        <v>0</v>
      </c>
      <c r="L159" s="18">
        <v>0</v>
      </c>
      <c r="M159" s="18">
        <v>0</v>
      </c>
      <c r="N159" s="18">
        <v>0</v>
      </c>
    </row>
    <row r="160" spans="1:14" x14ac:dyDescent="0.25">
      <c r="A160">
        <f>'R, r and ACFs'!F167</f>
        <v>6.9218408571195367</v>
      </c>
      <c r="C160">
        <v>150</v>
      </c>
      <c r="D160">
        <f t="shared" si="12"/>
        <v>47.911880851289325</v>
      </c>
      <c r="E160">
        <f t="shared" si="13"/>
        <v>0.71079708672796726</v>
      </c>
      <c r="F160">
        <f t="shared" si="14"/>
        <v>4.3987730210058587</v>
      </c>
      <c r="G160">
        <f t="shared" si="15"/>
        <v>10.628000296685162</v>
      </c>
      <c r="H160">
        <f t="shared" si="16"/>
        <v>21.497581993467399</v>
      </c>
      <c r="I160">
        <f t="shared" si="17"/>
        <v>24.299963784479672</v>
      </c>
      <c r="J160">
        <v>0</v>
      </c>
      <c r="K160" s="18">
        <v>0</v>
      </c>
      <c r="L160" s="18">
        <v>0</v>
      </c>
      <c r="M160" s="18">
        <v>0</v>
      </c>
      <c r="N160" s="18">
        <v>0</v>
      </c>
    </row>
    <row r="161" spans="1:14" x14ac:dyDescent="0.25">
      <c r="A161">
        <f>'R, r and ACFs'!F168</f>
        <v>5.9399105867128537</v>
      </c>
      <c r="C161">
        <v>151</v>
      </c>
      <c r="D161">
        <f t="shared" si="12"/>
        <v>35.282537778143436</v>
      </c>
      <c r="E161">
        <f t="shared" si="13"/>
        <v>47.911880851289325</v>
      </c>
      <c r="F161">
        <f t="shared" si="14"/>
        <v>0.71079708672796726</v>
      </c>
      <c r="G161">
        <f t="shared" si="15"/>
        <v>4.3987730210058587</v>
      </c>
      <c r="H161">
        <f t="shared" si="16"/>
        <v>10.628000296685162</v>
      </c>
      <c r="I161">
        <f t="shared" si="17"/>
        <v>21.497581993467399</v>
      </c>
      <c r="J161">
        <v>0</v>
      </c>
      <c r="K161" s="18">
        <v>0</v>
      </c>
      <c r="L161" s="18">
        <v>0</v>
      </c>
      <c r="M161" s="18">
        <v>0</v>
      </c>
      <c r="N161" s="18">
        <v>0</v>
      </c>
    </row>
    <row r="162" spans="1:14" x14ac:dyDescent="0.25">
      <c r="A162">
        <f>'R, r and ACFs'!F169</f>
        <v>-6.4383856213247164</v>
      </c>
      <c r="C162">
        <v>152</v>
      </c>
      <c r="D162">
        <f t="shared" si="12"/>
        <v>41.452809408880853</v>
      </c>
      <c r="E162">
        <f t="shared" si="13"/>
        <v>35.282537778143436</v>
      </c>
      <c r="F162">
        <f t="shared" si="14"/>
        <v>47.911880851289325</v>
      </c>
      <c r="G162">
        <f t="shared" si="15"/>
        <v>0.71079708672796726</v>
      </c>
      <c r="H162">
        <f t="shared" si="16"/>
        <v>4.3987730210058587</v>
      </c>
      <c r="I162">
        <f t="shared" si="17"/>
        <v>10.628000296685162</v>
      </c>
      <c r="J162">
        <v>0</v>
      </c>
      <c r="K162" s="18">
        <v>0</v>
      </c>
      <c r="L162" s="18">
        <v>0</v>
      </c>
      <c r="M162" s="18">
        <v>0</v>
      </c>
      <c r="N162" s="18">
        <v>0</v>
      </c>
    </row>
    <row r="163" spans="1:14" x14ac:dyDescent="0.25">
      <c r="A163">
        <f>'R, r and ACFs'!F170</f>
        <v>3.9081233532085409</v>
      </c>
      <c r="C163">
        <v>153</v>
      </c>
      <c r="D163">
        <f t="shared" si="12"/>
        <v>15.27342814389397</v>
      </c>
      <c r="E163">
        <f t="shared" si="13"/>
        <v>41.452809408880853</v>
      </c>
      <c r="F163">
        <f t="shared" si="14"/>
        <v>35.282537778143436</v>
      </c>
      <c r="G163">
        <f t="shared" si="15"/>
        <v>47.911880851289325</v>
      </c>
      <c r="H163">
        <f t="shared" si="16"/>
        <v>0.71079708672796726</v>
      </c>
      <c r="I163">
        <f t="shared" si="17"/>
        <v>4.3987730210058587</v>
      </c>
      <c r="J163">
        <v>0</v>
      </c>
      <c r="K163" s="18">
        <v>0</v>
      </c>
      <c r="L163" s="18">
        <v>0</v>
      </c>
      <c r="M163" s="18">
        <v>0</v>
      </c>
      <c r="N163" s="18">
        <v>0</v>
      </c>
    </row>
    <row r="164" spans="1:14" x14ac:dyDescent="0.25">
      <c r="A164">
        <f>'R, r and ACFs'!F171</f>
        <v>0.45096427543535511</v>
      </c>
      <c r="C164">
        <v>154</v>
      </c>
      <c r="D164">
        <f t="shared" si="12"/>
        <v>0.20336877771893483</v>
      </c>
      <c r="E164">
        <f t="shared" si="13"/>
        <v>15.27342814389397</v>
      </c>
      <c r="F164">
        <f t="shared" si="14"/>
        <v>41.452809408880853</v>
      </c>
      <c r="G164">
        <f t="shared" si="15"/>
        <v>35.282537778143436</v>
      </c>
      <c r="H164">
        <f t="shared" si="16"/>
        <v>47.911880851289325</v>
      </c>
      <c r="I164">
        <f t="shared" si="17"/>
        <v>0.71079708672796726</v>
      </c>
      <c r="J164">
        <v>0</v>
      </c>
      <c r="K164" s="18">
        <v>0</v>
      </c>
      <c r="L164" s="18">
        <v>0</v>
      </c>
      <c r="M164" s="18">
        <v>0</v>
      </c>
      <c r="N164" s="18">
        <v>0</v>
      </c>
    </row>
    <row r="165" spans="1:14" x14ac:dyDescent="0.25">
      <c r="A165">
        <f>'R, r and ACFs'!F172</f>
        <v>3.1103689474632943</v>
      </c>
      <c r="C165">
        <v>155</v>
      </c>
      <c r="D165">
        <f t="shared" si="12"/>
        <v>9.6743949893439218</v>
      </c>
      <c r="E165">
        <f t="shared" si="13"/>
        <v>0.20336877771893483</v>
      </c>
      <c r="F165">
        <f t="shared" si="14"/>
        <v>15.27342814389397</v>
      </c>
      <c r="G165">
        <f t="shared" si="15"/>
        <v>41.452809408880853</v>
      </c>
      <c r="H165">
        <f t="shared" si="16"/>
        <v>35.282537778143436</v>
      </c>
      <c r="I165">
        <f t="shared" si="17"/>
        <v>47.911880851289325</v>
      </c>
      <c r="J165">
        <v>0</v>
      </c>
      <c r="K165" s="18">
        <v>0</v>
      </c>
      <c r="L165" s="18">
        <v>0</v>
      </c>
      <c r="M165" s="18">
        <v>0</v>
      </c>
      <c r="N165" s="18">
        <v>0</v>
      </c>
    </row>
    <row r="166" spans="1:14" x14ac:dyDescent="0.25">
      <c r="A166">
        <f>'R, r and ACFs'!F173</f>
        <v>2.4925954648813495</v>
      </c>
      <c r="C166">
        <v>156</v>
      </c>
      <c r="D166">
        <f t="shared" si="12"/>
        <v>6.213032151547071</v>
      </c>
      <c r="E166">
        <f t="shared" si="13"/>
        <v>9.6743949893439218</v>
      </c>
      <c r="F166">
        <f t="shared" si="14"/>
        <v>0.20336877771893483</v>
      </c>
      <c r="G166">
        <f t="shared" si="15"/>
        <v>15.27342814389397</v>
      </c>
      <c r="H166">
        <f t="shared" si="16"/>
        <v>41.452809408880853</v>
      </c>
      <c r="I166">
        <f t="shared" si="17"/>
        <v>35.282537778143436</v>
      </c>
      <c r="J166">
        <v>0</v>
      </c>
      <c r="K166" s="18">
        <v>0</v>
      </c>
      <c r="L166" s="18">
        <v>0</v>
      </c>
      <c r="M166" s="18">
        <v>0</v>
      </c>
      <c r="N166" s="18">
        <v>0</v>
      </c>
    </row>
    <row r="167" spans="1:14" x14ac:dyDescent="0.25">
      <c r="A167">
        <f>'R, r and ACFs'!F174</f>
        <v>-11.261179558512991</v>
      </c>
      <c r="C167">
        <v>157</v>
      </c>
      <c r="D167">
        <f t="shared" si="12"/>
        <v>126.81416504907084</v>
      </c>
      <c r="E167">
        <f t="shared" si="13"/>
        <v>6.213032151547071</v>
      </c>
      <c r="F167">
        <f t="shared" si="14"/>
        <v>9.6743949893439218</v>
      </c>
      <c r="G167">
        <f t="shared" si="15"/>
        <v>0.20336877771893483</v>
      </c>
      <c r="H167">
        <f t="shared" si="16"/>
        <v>15.27342814389397</v>
      </c>
      <c r="I167">
        <f t="shared" si="17"/>
        <v>41.452809408880853</v>
      </c>
      <c r="J167">
        <v>0</v>
      </c>
      <c r="K167" s="18">
        <v>0</v>
      </c>
      <c r="L167" s="18">
        <v>0</v>
      </c>
      <c r="M167" s="18">
        <v>0</v>
      </c>
      <c r="N167" s="18">
        <v>0</v>
      </c>
    </row>
    <row r="168" spans="1:14" x14ac:dyDescent="0.25">
      <c r="A168">
        <f>'R, r and ACFs'!F175</f>
        <v>2.0940248476433152</v>
      </c>
      <c r="C168">
        <v>158</v>
      </c>
      <c r="D168">
        <f t="shared" si="12"/>
        <v>4.3849400625476092</v>
      </c>
      <c r="E168">
        <f t="shared" si="13"/>
        <v>126.81416504907084</v>
      </c>
      <c r="F168">
        <f t="shared" si="14"/>
        <v>6.213032151547071</v>
      </c>
      <c r="G168">
        <f t="shared" si="15"/>
        <v>9.6743949893439218</v>
      </c>
      <c r="H168">
        <f t="shared" si="16"/>
        <v>0.20336877771893483</v>
      </c>
      <c r="I168">
        <f t="shared" si="17"/>
        <v>15.27342814389397</v>
      </c>
      <c r="J168">
        <v>0</v>
      </c>
      <c r="K168" s="18">
        <v>0</v>
      </c>
      <c r="L168" s="18">
        <v>0</v>
      </c>
      <c r="M168" s="18">
        <v>0</v>
      </c>
      <c r="N168" s="18">
        <v>0</v>
      </c>
    </row>
    <row r="169" spans="1:14" x14ac:dyDescent="0.25">
      <c r="A169">
        <f>'R, r and ACFs'!F176</f>
        <v>-9.4939071485267785</v>
      </c>
      <c r="C169">
        <v>159</v>
      </c>
      <c r="D169">
        <f t="shared" si="12"/>
        <v>90.134272944847865</v>
      </c>
      <c r="E169">
        <f t="shared" si="13"/>
        <v>4.3849400625476092</v>
      </c>
      <c r="F169">
        <f t="shared" si="14"/>
        <v>126.81416504907084</v>
      </c>
      <c r="G169">
        <f t="shared" si="15"/>
        <v>6.213032151547071</v>
      </c>
      <c r="H169">
        <f t="shared" si="16"/>
        <v>9.6743949893439218</v>
      </c>
      <c r="I169">
        <f t="shared" si="17"/>
        <v>0.20336877771893483</v>
      </c>
      <c r="J169">
        <v>0</v>
      </c>
      <c r="K169" s="18">
        <v>0</v>
      </c>
      <c r="L169" s="18">
        <v>0</v>
      </c>
      <c r="M169" s="18">
        <v>0</v>
      </c>
      <c r="N169" s="18">
        <v>0</v>
      </c>
    </row>
    <row r="170" spans="1:14" x14ac:dyDescent="0.25">
      <c r="A170">
        <f>'R, r and ACFs'!F177</f>
        <v>-1.0106548090781073</v>
      </c>
      <c r="C170">
        <v>160</v>
      </c>
      <c r="D170">
        <f t="shared" si="12"/>
        <v>1.0214231431127057</v>
      </c>
      <c r="E170">
        <f t="shared" si="13"/>
        <v>90.134272944847865</v>
      </c>
      <c r="F170">
        <f t="shared" si="14"/>
        <v>4.3849400625476092</v>
      </c>
      <c r="G170">
        <f t="shared" si="15"/>
        <v>126.81416504907084</v>
      </c>
      <c r="H170">
        <f t="shared" si="16"/>
        <v>6.213032151547071</v>
      </c>
      <c r="I170">
        <f t="shared" si="17"/>
        <v>9.6743949893439218</v>
      </c>
      <c r="J170">
        <v>0</v>
      </c>
      <c r="K170" s="18">
        <v>0</v>
      </c>
      <c r="L170" s="18">
        <v>0</v>
      </c>
      <c r="M170" s="18">
        <v>0</v>
      </c>
      <c r="N170" s="18">
        <v>0</v>
      </c>
    </row>
    <row r="171" spans="1:14" x14ac:dyDescent="0.25">
      <c r="A171">
        <f>'R, r and ACFs'!F178</f>
        <v>2.6711127864865047</v>
      </c>
      <c r="C171">
        <v>161</v>
      </c>
      <c r="D171">
        <f t="shared" si="12"/>
        <v>7.1348435181317003</v>
      </c>
      <c r="E171">
        <f t="shared" si="13"/>
        <v>1.0214231431127057</v>
      </c>
      <c r="F171">
        <f t="shared" si="14"/>
        <v>90.134272944847865</v>
      </c>
      <c r="G171">
        <f t="shared" si="15"/>
        <v>4.3849400625476092</v>
      </c>
      <c r="H171">
        <f t="shared" si="16"/>
        <v>126.81416504907084</v>
      </c>
      <c r="I171">
        <f t="shared" si="17"/>
        <v>6.213032151547071</v>
      </c>
      <c r="J171">
        <v>0</v>
      </c>
      <c r="K171" s="18">
        <v>0</v>
      </c>
      <c r="L171" s="18">
        <v>0</v>
      </c>
      <c r="M171" s="18">
        <v>0</v>
      </c>
      <c r="N171" s="18">
        <v>0</v>
      </c>
    </row>
    <row r="172" spans="1:14" x14ac:dyDescent="0.25">
      <c r="A172">
        <f>'R, r and ACFs'!F179</f>
        <v>5.6765462765717682</v>
      </c>
      <c r="C172">
        <v>162</v>
      </c>
      <c r="D172">
        <f t="shared" si="12"/>
        <v>32.223177630060803</v>
      </c>
      <c r="E172">
        <f t="shared" si="13"/>
        <v>7.1348435181317003</v>
      </c>
      <c r="F172">
        <f t="shared" si="14"/>
        <v>1.0214231431127057</v>
      </c>
      <c r="G172">
        <f t="shared" si="15"/>
        <v>90.134272944847865</v>
      </c>
      <c r="H172">
        <f t="shared" si="16"/>
        <v>4.3849400625476092</v>
      </c>
      <c r="I172">
        <f t="shared" si="17"/>
        <v>126.81416504907084</v>
      </c>
      <c r="J172">
        <v>0</v>
      </c>
      <c r="K172" s="18">
        <v>0</v>
      </c>
      <c r="L172" s="18">
        <v>0</v>
      </c>
      <c r="M172" s="18">
        <v>0</v>
      </c>
      <c r="N172" s="18">
        <v>0</v>
      </c>
    </row>
    <row r="173" spans="1:14" x14ac:dyDescent="0.25">
      <c r="A173">
        <f>'R, r and ACFs'!F180</f>
        <v>-4.4491481089803973</v>
      </c>
      <c r="C173">
        <v>163</v>
      </c>
      <c r="D173">
        <f t="shared" si="12"/>
        <v>19.794918895643846</v>
      </c>
      <c r="E173">
        <f t="shared" si="13"/>
        <v>32.223177630060803</v>
      </c>
      <c r="F173">
        <f t="shared" si="14"/>
        <v>7.1348435181317003</v>
      </c>
      <c r="G173">
        <f t="shared" si="15"/>
        <v>1.0214231431127057</v>
      </c>
      <c r="H173">
        <f t="shared" si="16"/>
        <v>90.134272944847865</v>
      </c>
      <c r="I173">
        <f t="shared" si="17"/>
        <v>4.3849400625476092</v>
      </c>
      <c r="J173">
        <v>0</v>
      </c>
      <c r="K173" s="18">
        <v>0</v>
      </c>
      <c r="L173" s="18">
        <v>0</v>
      </c>
      <c r="M173" s="18">
        <v>0</v>
      </c>
      <c r="N173" s="18">
        <v>0</v>
      </c>
    </row>
    <row r="174" spans="1:14" x14ac:dyDescent="0.25">
      <c r="A174">
        <f>'R, r and ACFs'!F181</f>
        <v>2.9969002457258211</v>
      </c>
      <c r="C174">
        <v>164</v>
      </c>
      <c r="D174">
        <f t="shared" si="12"/>
        <v>8.981411082831487</v>
      </c>
      <c r="E174">
        <f t="shared" si="13"/>
        <v>19.794918895643846</v>
      </c>
      <c r="F174">
        <f t="shared" si="14"/>
        <v>32.223177630060803</v>
      </c>
      <c r="G174">
        <f t="shared" si="15"/>
        <v>7.1348435181317003</v>
      </c>
      <c r="H174">
        <f t="shared" si="16"/>
        <v>1.0214231431127057</v>
      </c>
      <c r="I174">
        <f t="shared" si="17"/>
        <v>90.134272944847865</v>
      </c>
      <c r="J174">
        <v>0</v>
      </c>
      <c r="K174" s="18">
        <v>0</v>
      </c>
      <c r="L174" s="18">
        <v>0</v>
      </c>
      <c r="M174" s="18">
        <v>0</v>
      </c>
      <c r="N174" s="18">
        <v>0</v>
      </c>
    </row>
    <row r="175" spans="1:14" x14ac:dyDescent="0.25">
      <c r="A175">
        <f>'R, r and ACFs'!F182</f>
        <v>5.1232531770833676</v>
      </c>
      <c r="C175">
        <v>165</v>
      </c>
      <c r="D175">
        <f t="shared" si="12"/>
        <v>26.247723116494821</v>
      </c>
      <c r="E175">
        <f t="shared" si="13"/>
        <v>8.981411082831487</v>
      </c>
      <c r="F175">
        <f t="shared" si="14"/>
        <v>19.794918895643846</v>
      </c>
      <c r="G175">
        <f t="shared" si="15"/>
        <v>32.223177630060803</v>
      </c>
      <c r="H175">
        <f t="shared" si="16"/>
        <v>7.1348435181317003</v>
      </c>
      <c r="I175">
        <f t="shared" si="17"/>
        <v>1.0214231431127057</v>
      </c>
      <c r="J175">
        <v>0</v>
      </c>
      <c r="K175" s="18">
        <v>0</v>
      </c>
      <c r="L175" s="18">
        <v>0</v>
      </c>
      <c r="M175" s="18">
        <v>0</v>
      </c>
      <c r="N175" s="18">
        <v>0</v>
      </c>
    </row>
    <row r="176" spans="1:14" x14ac:dyDescent="0.25">
      <c r="A176">
        <f>'R, r and ACFs'!F183</f>
        <v>-2.8264031643673189</v>
      </c>
      <c r="C176">
        <v>166</v>
      </c>
      <c r="D176">
        <f t="shared" si="12"/>
        <v>7.9885548475455934</v>
      </c>
      <c r="E176">
        <f t="shared" si="13"/>
        <v>26.247723116494821</v>
      </c>
      <c r="F176">
        <f t="shared" si="14"/>
        <v>8.981411082831487</v>
      </c>
      <c r="G176">
        <f t="shared" si="15"/>
        <v>19.794918895643846</v>
      </c>
      <c r="H176">
        <f t="shared" si="16"/>
        <v>32.223177630060803</v>
      </c>
      <c r="I176">
        <f t="shared" si="17"/>
        <v>7.1348435181317003</v>
      </c>
      <c r="J176">
        <v>0</v>
      </c>
      <c r="K176" s="18">
        <v>0</v>
      </c>
      <c r="L176" s="18">
        <v>0</v>
      </c>
      <c r="M176" s="18">
        <v>0</v>
      </c>
      <c r="N176" s="18">
        <v>0</v>
      </c>
    </row>
    <row r="177" spans="1:14" x14ac:dyDescent="0.25">
      <c r="A177">
        <f>'R, r and ACFs'!F184</f>
        <v>1.674711298061923</v>
      </c>
      <c r="C177">
        <v>167</v>
      </c>
      <c r="D177">
        <f t="shared" si="12"/>
        <v>2.804657931856251</v>
      </c>
      <c r="E177">
        <f t="shared" si="13"/>
        <v>7.9885548475455934</v>
      </c>
      <c r="F177">
        <f t="shared" si="14"/>
        <v>26.247723116494821</v>
      </c>
      <c r="G177">
        <f t="shared" si="15"/>
        <v>8.981411082831487</v>
      </c>
      <c r="H177">
        <f t="shared" si="16"/>
        <v>19.794918895643846</v>
      </c>
      <c r="I177">
        <f t="shared" si="17"/>
        <v>32.223177630060803</v>
      </c>
      <c r="J177">
        <v>0</v>
      </c>
      <c r="K177" s="18">
        <v>0</v>
      </c>
      <c r="L177" s="18">
        <v>0</v>
      </c>
      <c r="M177" s="18">
        <v>0</v>
      </c>
      <c r="N177" s="18">
        <v>0</v>
      </c>
    </row>
    <row r="178" spans="1:14" x14ac:dyDescent="0.25">
      <c r="A178">
        <f>'R, r and ACFs'!F185</f>
        <v>-0.45902963058988927</v>
      </c>
      <c r="C178">
        <v>168</v>
      </c>
      <c r="D178">
        <f t="shared" si="12"/>
        <v>0.2107082017594902</v>
      </c>
      <c r="E178">
        <f t="shared" si="13"/>
        <v>2.804657931856251</v>
      </c>
      <c r="F178">
        <f t="shared" si="14"/>
        <v>7.9885548475455934</v>
      </c>
      <c r="G178">
        <f t="shared" si="15"/>
        <v>26.247723116494821</v>
      </c>
      <c r="H178">
        <f t="shared" si="16"/>
        <v>8.981411082831487</v>
      </c>
      <c r="I178">
        <f t="shared" si="17"/>
        <v>19.794918895643846</v>
      </c>
      <c r="J178">
        <v>0</v>
      </c>
      <c r="K178" s="18">
        <v>0</v>
      </c>
      <c r="L178" s="18">
        <v>0</v>
      </c>
      <c r="M178" s="18">
        <v>0</v>
      </c>
      <c r="N178" s="18">
        <v>0</v>
      </c>
    </row>
    <row r="179" spans="1:14" x14ac:dyDescent="0.25">
      <c r="A179">
        <f>'R, r and ACFs'!F186</f>
        <v>-4.5407976392952589</v>
      </c>
      <c r="C179">
        <v>169</v>
      </c>
      <c r="D179">
        <f t="shared" si="12"/>
        <v>20.618843201029396</v>
      </c>
      <c r="E179">
        <f t="shared" si="13"/>
        <v>0.2107082017594902</v>
      </c>
      <c r="F179">
        <f t="shared" si="14"/>
        <v>2.804657931856251</v>
      </c>
      <c r="G179">
        <f t="shared" si="15"/>
        <v>7.9885548475455934</v>
      </c>
      <c r="H179">
        <f t="shared" si="16"/>
        <v>26.247723116494821</v>
      </c>
      <c r="I179">
        <f t="shared" si="17"/>
        <v>8.981411082831487</v>
      </c>
      <c r="J179">
        <v>0</v>
      </c>
      <c r="K179" s="18">
        <v>0</v>
      </c>
      <c r="L179" s="18">
        <v>0</v>
      </c>
      <c r="M179" s="18">
        <v>0</v>
      </c>
      <c r="N179" s="18">
        <v>0</v>
      </c>
    </row>
    <row r="180" spans="1:14" x14ac:dyDescent="0.25">
      <c r="A180">
        <f>'R, r and ACFs'!F187</f>
        <v>-1.8875507543343015</v>
      </c>
      <c r="C180">
        <v>170</v>
      </c>
      <c r="D180">
        <f t="shared" si="12"/>
        <v>3.5628478501879908</v>
      </c>
      <c r="E180">
        <f t="shared" si="13"/>
        <v>20.618843201029396</v>
      </c>
      <c r="F180">
        <f t="shared" si="14"/>
        <v>0.2107082017594902</v>
      </c>
      <c r="G180">
        <f t="shared" si="15"/>
        <v>2.804657931856251</v>
      </c>
      <c r="H180">
        <f t="shared" si="16"/>
        <v>7.9885548475455934</v>
      </c>
      <c r="I180">
        <f t="shared" si="17"/>
        <v>26.247723116494821</v>
      </c>
      <c r="J180">
        <v>0</v>
      </c>
      <c r="K180" s="18">
        <v>0</v>
      </c>
      <c r="L180" s="18">
        <v>0</v>
      </c>
      <c r="M180" s="18">
        <v>0</v>
      </c>
      <c r="N180" s="18">
        <v>0</v>
      </c>
    </row>
    <row r="181" spans="1:14" x14ac:dyDescent="0.25">
      <c r="A181">
        <f>'R, r and ACFs'!F188</f>
        <v>-3.832719440781005</v>
      </c>
      <c r="C181">
        <v>171</v>
      </c>
      <c r="D181">
        <f t="shared" si="12"/>
        <v>14.68973831174066</v>
      </c>
      <c r="E181">
        <f t="shared" si="13"/>
        <v>3.5628478501879908</v>
      </c>
      <c r="F181">
        <f t="shared" si="14"/>
        <v>20.618843201029396</v>
      </c>
      <c r="G181">
        <f t="shared" si="15"/>
        <v>0.2107082017594902</v>
      </c>
      <c r="H181">
        <f t="shared" si="16"/>
        <v>2.804657931856251</v>
      </c>
      <c r="I181">
        <f t="shared" si="17"/>
        <v>7.9885548475455934</v>
      </c>
      <c r="J181">
        <v>0</v>
      </c>
      <c r="K181" s="18">
        <v>0</v>
      </c>
      <c r="L181" s="18">
        <v>0</v>
      </c>
      <c r="M181" s="18">
        <v>0</v>
      </c>
      <c r="N181" s="18">
        <v>0</v>
      </c>
    </row>
    <row r="182" spans="1:14" x14ac:dyDescent="0.25">
      <c r="A182">
        <f>'R, r and ACFs'!F189</f>
        <v>5.4767353420582063</v>
      </c>
      <c r="C182">
        <v>172</v>
      </c>
      <c r="D182">
        <f t="shared" si="12"/>
        <v>29.994630006949418</v>
      </c>
      <c r="E182">
        <f t="shared" si="13"/>
        <v>14.68973831174066</v>
      </c>
      <c r="F182">
        <f t="shared" si="14"/>
        <v>3.5628478501879908</v>
      </c>
      <c r="G182">
        <f t="shared" si="15"/>
        <v>20.618843201029396</v>
      </c>
      <c r="H182">
        <f t="shared" si="16"/>
        <v>0.2107082017594902</v>
      </c>
      <c r="I182">
        <f t="shared" si="17"/>
        <v>2.804657931856251</v>
      </c>
      <c r="J182">
        <v>0</v>
      </c>
      <c r="K182" s="18">
        <v>0</v>
      </c>
      <c r="L182" s="18">
        <v>0</v>
      </c>
      <c r="M182" s="18">
        <v>0</v>
      </c>
      <c r="N182" s="18">
        <v>0</v>
      </c>
    </row>
    <row r="183" spans="1:14" x14ac:dyDescent="0.25">
      <c r="A183">
        <f>'R, r and ACFs'!F190</f>
        <v>-0.2328785957598036</v>
      </c>
      <c r="C183">
        <v>173</v>
      </c>
      <c r="D183">
        <f t="shared" si="12"/>
        <v>5.4232440363058014E-2</v>
      </c>
      <c r="E183">
        <f t="shared" si="13"/>
        <v>29.994630006949418</v>
      </c>
      <c r="F183">
        <f t="shared" si="14"/>
        <v>14.68973831174066</v>
      </c>
      <c r="G183">
        <f t="shared" si="15"/>
        <v>3.5628478501879908</v>
      </c>
      <c r="H183">
        <f t="shared" si="16"/>
        <v>20.618843201029396</v>
      </c>
      <c r="I183">
        <f t="shared" si="17"/>
        <v>0.2107082017594902</v>
      </c>
      <c r="J183">
        <v>0</v>
      </c>
      <c r="K183" s="18">
        <v>0</v>
      </c>
      <c r="L183" s="18">
        <v>0</v>
      </c>
      <c r="M183" s="18">
        <v>0</v>
      </c>
      <c r="N183" s="18">
        <v>0</v>
      </c>
    </row>
    <row r="184" spans="1:14" x14ac:dyDescent="0.25">
      <c r="A184">
        <f>'R, r and ACFs'!F191</f>
        <v>-0.75427091062404594</v>
      </c>
      <c r="C184">
        <v>174</v>
      </c>
      <c r="D184">
        <f t="shared" si="12"/>
        <v>0.56892460661362754</v>
      </c>
      <c r="E184">
        <f t="shared" si="13"/>
        <v>5.4232440363058014E-2</v>
      </c>
      <c r="F184">
        <f t="shared" si="14"/>
        <v>29.994630006949418</v>
      </c>
      <c r="G184">
        <f t="shared" si="15"/>
        <v>14.68973831174066</v>
      </c>
      <c r="H184">
        <f t="shared" si="16"/>
        <v>3.5628478501879908</v>
      </c>
      <c r="I184">
        <f t="shared" si="17"/>
        <v>20.618843201029396</v>
      </c>
      <c r="J184">
        <v>0</v>
      </c>
      <c r="K184" s="18">
        <v>0</v>
      </c>
      <c r="L184" s="18">
        <v>0</v>
      </c>
      <c r="M184" s="18">
        <v>0</v>
      </c>
      <c r="N184" s="18">
        <v>0</v>
      </c>
    </row>
    <row r="185" spans="1:14" x14ac:dyDescent="0.25">
      <c r="A185">
        <f>'R, r and ACFs'!F192</f>
        <v>-3.0865839276281686</v>
      </c>
      <c r="C185">
        <v>175</v>
      </c>
      <c r="D185">
        <f t="shared" si="12"/>
        <v>9.5270003422925313</v>
      </c>
      <c r="E185">
        <f t="shared" si="13"/>
        <v>0.56892460661362754</v>
      </c>
      <c r="F185">
        <f t="shared" si="14"/>
        <v>5.4232440363058014E-2</v>
      </c>
      <c r="G185">
        <f t="shared" si="15"/>
        <v>29.994630006949418</v>
      </c>
      <c r="H185">
        <f t="shared" si="16"/>
        <v>14.68973831174066</v>
      </c>
      <c r="I185">
        <f t="shared" si="17"/>
        <v>3.5628478501879908</v>
      </c>
      <c r="J185">
        <v>0</v>
      </c>
      <c r="K185" s="18">
        <v>0</v>
      </c>
      <c r="L185" s="18">
        <v>0</v>
      </c>
      <c r="M185" s="18">
        <v>0</v>
      </c>
      <c r="N185" s="18">
        <v>0</v>
      </c>
    </row>
    <row r="186" spans="1:14" x14ac:dyDescent="0.25">
      <c r="A186">
        <f>'R, r and ACFs'!F193</f>
        <v>-2.2833810960227794</v>
      </c>
      <c r="C186">
        <v>176</v>
      </c>
      <c r="D186">
        <f t="shared" si="12"/>
        <v>5.2138292296741895</v>
      </c>
      <c r="E186">
        <f t="shared" si="13"/>
        <v>9.5270003422925313</v>
      </c>
      <c r="F186">
        <f t="shared" si="14"/>
        <v>0.56892460661362754</v>
      </c>
      <c r="G186">
        <f t="shared" si="15"/>
        <v>5.4232440363058014E-2</v>
      </c>
      <c r="H186">
        <f t="shared" si="16"/>
        <v>29.994630006949418</v>
      </c>
      <c r="I186">
        <f t="shared" si="17"/>
        <v>14.68973831174066</v>
      </c>
      <c r="J186">
        <v>0</v>
      </c>
      <c r="K186" s="18">
        <v>0</v>
      </c>
      <c r="L186" s="18">
        <v>0</v>
      </c>
      <c r="M186" s="18">
        <v>0</v>
      </c>
      <c r="N186" s="18">
        <v>0</v>
      </c>
    </row>
    <row r="187" spans="1:14" x14ac:dyDescent="0.25">
      <c r="A187">
        <f>'R, r and ACFs'!F194</f>
        <v>4.5098721425288275</v>
      </c>
      <c r="C187">
        <v>177</v>
      </c>
      <c r="D187">
        <f t="shared" si="12"/>
        <v>20.338946741957557</v>
      </c>
      <c r="E187">
        <f t="shared" si="13"/>
        <v>5.2138292296741895</v>
      </c>
      <c r="F187">
        <f t="shared" si="14"/>
        <v>9.5270003422925313</v>
      </c>
      <c r="G187">
        <f t="shared" si="15"/>
        <v>0.56892460661362754</v>
      </c>
      <c r="H187">
        <f t="shared" si="16"/>
        <v>5.4232440363058014E-2</v>
      </c>
      <c r="I187">
        <f t="shared" si="17"/>
        <v>29.994630006949418</v>
      </c>
      <c r="J187">
        <v>0</v>
      </c>
      <c r="K187" s="18">
        <v>0</v>
      </c>
      <c r="L187" s="18">
        <v>0</v>
      </c>
      <c r="M187" s="18">
        <v>0</v>
      </c>
      <c r="N187" s="18">
        <v>0</v>
      </c>
    </row>
    <row r="188" spans="1:14" x14ac:dyDescent="0.25">
      <c r="A188">
        <f>'R, r and ACFs'!F195</f>
        <v>1.4097118711706664</v>
      </c>
      <c r="C188">
        <v>178</v>
      </c>
      <c r="D188">
        <f t="shared" si="12"/>
        <v>1.9872875597195017</v>
      </c>
      <c r="E188">
        <f t="shared" si="13"/>
        <v>20.338946741957557</v>
      </c>
      <c r="F188">
        <f t="shared" si="14"/>
        <v>5.2138292296741895</v>
      </c>
      <c r="G188">
        <f t="shared" si="15"/>
        <v>9.5270003422925313</v>
      </c>
      <c r="H188">
        <f t="shared" si="16"/>
        <v>0.56892460661362754</v>
      </c>
      <c r="I188">
        <f t="shared" si="17"/>
        <v>5.4232440363058014E-2</v>
      </c>
      <c r="J188">
        <v>0</v>
      </c>
      <c r="K188" s="18">
        <v>0</v>
      </c>
      <c r="L188" s="18">
        <v>0</v>
      </c>
      <c r="M188" s="18">
        <v>0</v>
      </c>
      <c r="N188" s="18">
        <v>0</v>
      </c>
    </row>
    <row r="189" spans="1:14" x14ac:dyDescent="0.25">
      <c r="A189">
        <f>'R, r and ACFs'!F196</f>
        <v>1.7284366639136608</v>
      </c>
      <c r="C189">
        <v>179</v>
      </c>
      <c r="D189">
        <f t="shared" si="12"/>
        <v>2.9874933011609852</v>
      </c>
      <c r="E189">
        <f t="shared" si="13"/>
        <v>1.9872875597195017</v>
      </c>
      <c r="F189">
        <f t="shared" si="14"/>
        <v>20.338946741957557</v>
      </c>
      <c r="G189">
        <f t="shared" si="15"/>
        <v>5.2138292296741895</v>
      </c>
      <c r="H189">
        <f t="shared" si="16"/>
        <v>9.5270003422925313</v>
      </c>
      <c r="I189">
        <f t="shared" si="17"/>
        <v>0.56892460661362754</v>
      </c>
      <c r="J189">
        <v>0</v>
      </c>
      <c r="K189" s="18">
        <v>0</v>
      </c>
      <c r="L189" s="18">
        <v>0</v>
      </c>
      <c r="M189" s="18">
        <v>0</v>
      </c>
      <c r="N189" s="18">
        <v>0</v>
      </c>
    </row>
    <row r="190" spans="1:14" x14ac:dyDescent="0.25">
      <c r="A190">
        <f>'R, r and ACFs'!F197</f>
        <v>0.40189332631795804</v>
      </c>
      <c r="C190">
        <v>180</v>
      </c>
      <c r="D190">
        <f t="shared" si="12"/>
        <v>0.16151824573891271</v>
      </c>
      <c r="E190">
        <f t="shared" si="13"/>
        <v>2.9874933011609852</v>
      </c>
      <c r="F190">
        <f t="shared" si="14"/>
        <v>1.9872875597195017</v>
      </c>
      <c r="G190">
        <f t="shared" si="15"/>
        <v>20.338946741957557</v>
      </c>
      <c r="H190">
        <f t="shared" si="16"/>
        <v>5.2138292296741895</v>
      </c>
      <c r="I190">
        <f t="shared" si="17"/>
        <v>9.5270003422925313</v>
      </c>
      <c r="J190">
        <v>0</v>
      </c>
      <c r="K190" s="18">
        <v>0</v>
      </c>
      <c r="L190" s="18">
        <v>0</v>
      </c>
      <c r="M190" s="18">
        <v>0</v>
      </c>
      <c r="N190" s="18">
        <v>0</v>
      </c>
    </row>
    <row r="191" spans="1:14" x14ac:dyDescent="0.25">
      <c r="A191">
        <f>'R, r and ACFs'!F198</f>
        <v>-0.51964024524277419</v>
      </c>
      <c r="C191">
        <v>181</v>
      </c>
      <c r="D191">
        <f t="shared" si="12"/>
        <v>0.27002598447597048</v>
      </c>
      <c r="E191">
        <f t="shared" si="13"/>
        <v>0.16151824573891271</v>
      </c>
      <c r="F191">
        <f t="shared" si="14"/>
        <v>2.9874933011609852</v>
      </c>
      <c r="G191">
        <f t="shared" si="15"/>
        <v>1.9872875597195017</v>
      </c>
      <c r="H191">
        <f t="shared" si="16"/>
        <v>20.338946741957557</v>
      </c>
      <c r="I191">
        <f t="shared" si="17"/>
        <v>5.2138292296741895</v>
      </c>
      <c r="J191">
        <v>0</v>
      </c>
      <c r="K191" s="18">
        <v>0</v>
      </c>
      <c r="L191" s="18">
        <v>0</v>
      </c>
      <c r="M191" s="18">
        <v>0</v>
      </c>
      <c r="N191" s="18">
        <v>0</v>
      </c>
    </row>
    <row r="192" spans="1:14" x14ac:dyDescent="0.25">
      <c r="A192">
        <f>'R, r and ACFs'!F199</f>
        <v>-3.9146047968459308</v>
      </c>
      <c r="C192">
        <v>182</v>
      </c>
      <c r="D192">
        <f t="shared" si="12"/>
        <v>15.32413071548917</v>
      </c>
      <c r="E192">
        <f t="shared" si="13"/>
        <v>0.27002598447597048</v>
      </c>
      <c r="F192">
        <f t="shared" si="14"/>
        <v>0.16151824573891271</v>
      </c>
      <c r="G192">
        <f t="shared" si="15"/>
        <v>2.9874933011609852</v>
      </c>
      <c r="H192">
        <f t="shared" si="16"/>
        <v>1.9872875597195017</v>
      </c>
      <c r="I192">
        <f t="shared" si="17"/>
        <v>20.338946741957557</v>
      </c>
      <c r="J192">
        <v>0</v>
      </c>
      <c r="K192" s="18">
        <v>0</v>
      </c>
      <c r="L192" s="18">
        <v>0</v>
      </c>
      <c r="M192" s="18">
        <v>0</v>
      </c>
      <c r="N192" s="18">
        <v>0</v>
      </c>
    </row>
    <row r="193" spans="1:14" x14ac:dyDescent="0.25">
      <c r="A193">
        <f>'R, r and ACFs'!F200</f>
        <v>2.0076519904538426</v>
      </c>
      <c r="C193">
        <v>183</v>
      </c>
      <c r="D193">
        <f t="shared" si="12"/>
        <v>4.0306665147732756</v>
      </c>
      <c r="E193">
        <f t="shared" si="13"/>
        <v>15.32413071548917</v>
      </c>
      <c r="F193">
        <f t="shared" si="14"/>
        <v>0.27002598447597048</v>
      </c>
      <c r="G193">
        <f t="shared" si="15"/>
        <v>0.16151824573891271</v>
      </c>
      <c r="H193">
        <f t="shared" si="16"/>
        <v>2.9874933011609852</v>
      </c>
      <c r="I193">
        <f t="shared" si="17"/>
        <v>1.9872875597195017</v>
      </c>
      <c r="J193">
        <v>0</v>
      </c>
      <c r="K193" s="18">
        <v>0</v>
      </c>
      <c r="L193" s="18">
        <v>0</v>
      </c>
      <c r="M193" s="18">
        <v>0</v>
      </c>
      <c r="N193" s="18">
        <v>0</v>
      </c>
    </row>
    <row r="194" spans="1:14" x14ac:dyDescent="0.25">
      <c r="A194">
        <f>'R, r and ACFs'!F201</f>
        <v>-2.1051584206685714</v>
      </c>
      <c r="C194">
        <v>184</v>
      </c>
      <c r="D194">
        <f t="shared" si="12"/>
        <v>4.4316919761117939</v>
      </c>
      <c r="E194">
        <f t="shared" si="13"/>
        <v>4.0306665147732756</v>
      </c>
      <c r="F194">
        <f t="shared" si="14"/>
        <v>15.32413071548917</v>
      </c>
      <c r="G194">
        <f t="shared" si="15"/>
        <v>0.27002598447597048</v>
      </c>
      <c r="H194">
        <f t="shared" si="16"/>
        <v>0.16151824573891271</v>
      </c>
      <c r="I194">
        <f t="shared" si="17"/>
        <v>2.9874933011609852</v>
      </c>
      <c r="J194">
        <v>0</v>
      </c>
      <c r="K194" s="18">
        <v>0</v>
      </c>
      <c r="L194" s="18">
        <v>0</v>
      </c>
      <c r="M194" s="18">
        <v>0</v>
      </c>
      <c r="N194" s="18">
        <v>0</v>
      </c>
    </row>
    <row r="195" spans="1:14" x14ac:dyDescent="0.25">
      <c r="A195">
        <f>'R, r and ACFs'!F202</f>
        <v>-6.8984907928196213</v>
      </c>
      <c r="C195">
        <v>185</v>
      </c>
      <c r="D195">
        <f t="shared" si="12"/>
        <v>47.589175218617086</v>
      </c>
      <c r="E195">
        <f t="shared" si="13"/>
        <v>4.4316919761117939</v>
      </c>
      <c r="F195">
        <f t="shared" si="14"/>
        <v>4.0306665147732756</v>
      </c>
      <c r="G195">
        <f t="shared" si="15"/>
        <v>15.32413071548917</v>
      </c>
      <c r="H195">
        <f t="shared" si="16"/>
        <v>0.27002598447597048</v>
      </c>
      <c r="I195">
        <f t="shared" si="17"/>
        <v>0.16151824573891271</v>
      </c>
      <c r="J195">
        <v>0</v>
      </c>
      <c r="K195" s="18">
        <v>0</v>
      </c>
      <c r="L195" s="18">
        <v>0</v>
      </c>
      <c r="M195" s="18">
        <v>0</v>
      </c>
      <c r="N195" s="18">
        <v>0</v>
      </c>
    </row>
    <row r="196" spans="1:14" x14ac:dyDescent="0.25">
      <c r="A196">
        <f>'R, r and ACFs'!F203</f>
        <v>-0.84527880431903379</v>
      </c>
      <c r="C196">
        <v>186</v>
      </c>
      <c r="D196">
        <f t="shared" si="12"/>
        <v>0.71449625703101538</v>
      </c>
      <c r="E196">
        <f t="shared" si="13"/>
        <v>47.589175218617086</v>
      </c>
      <c r="F196">
        <f t="shared" si="14"/>
        <v>4.4316919761117939</v>
      </c>
      <c r="G196">
        <f t="shared" si="15"/>
        <v>4.0306665147732756</v>
      </c>
      <c r="H196">
        <f t="shared" si="16"/>
        <v>15.32413071548917</v>
      </c>
      <c r="I196">
        <f t="shared" si="17"/>
        <v>0.27002598447597048</v>
      </c>
      <c r="J196">
        <v>0</v>
      </c>
      <c r="K196" s="18">
        <v>0</v>
      </c>
      <c r="L196" s="18">
        <v>0</v>
      </c>
      <c r="M196" s="18">
        <v>0</v>
      </c>
      <c r="N196" s="18">
        <v>0</v>
      </c>
    </row>
    <row r="197" spans="1:14" x14ac:dyDescent="0.25">
      <c r="A197">
        <f>'R, r and ACFs'!F204</f>
        <v>3.3340793178116432</v>
      </c>
      <c r="C197">
        <v>187</v>
      </c>
      <c r="D197">
        <f t="shared" si="12"/>
        <v>11.116084897459352</v>
      </c>
      <c r="E197">
        <f t="shared" si="13"/>
        <v>0.71449625703101538</v>
      </c>
      <c r="F197">
        <f t="shared" si="14"/>
        <v>47.589175218617086</v>
      </c>
      <c r="G197">
        <f t="shared" si="15"/>
        <v>4.4316919761117939</v>
      </c>
      <c r="H197">
        <f t="shared" si="16"/>
        <v>4.0306665147732756</v>
      </c>
      <c r="I197">
        <f t="shared" si="17"/>
        <v>15.32413071548917</v>
      </c>
      <c r="J197">
        <v>0</v>
      </c>
      <c r="K197" s="18">
        <v>0</v>
      </c>
      <c r="L197" s="18">
        <v>0</v>
      </c>
      <c r="M197" s="18">
        <v>0</v>
      </c>
      <c r="N197" s="18">
        <v>0</v>
      </c>
    </row>
    <row r="198" spans="1:14" x14ac:dyDescent="0.25">
      <c r="A198">
        <f>'R, r and ACFs'!F205</f>
        <v>-1.7060425998640421</v>
      </c>
      <c r="C198">
        <v>188</v>
      </c>
      <c r="D198">
        <f t="shared" si="12"/>
        <v>2.9105813525508597</v>
      </c>
      <c r="E198">
        <f t="shared" si="13"/>
        <v>11.116084897459352</v>
      </c>
      <c r="F198">
        <f t="shared" si="14"/>
        <v>0.71449625703101538</v>
      </c>
      <c r="G198">
        <f t="shared" si="15"/>
        <v>47.589175218617086</v>
      </c>
      <c r="H198">
        <f t="shared" si="16"/>
        <v>4.4316919761117939</v>
      </c>
      <c r="I198">
        <f t="shared" si="17"/>
        <v>4.0306665147732756</v>
      </c>
      <c r="J198">
        <v>0</v>
      </c>
      <c r="K198" s="18">
        <v>0</v>
      </c>
      <c r="L198" s="18">
        <v>0</v>
      </c>
      <c r="M198" s="18">
        <v>0</v>
      </c>
      <c r="N198" s="18">
        <v>0</v>
      </c>
    </row>
    <row r="199" spans="1:14" x14ac:dyDescent="0.25">
      <c r="A199">
        <f>'R, r and ACFs'!F206</f>
        <v>-5.5825188798500216</v>
      </c>
      <c r="C199">
        <v>189</v>
      </c>
      <c r="D199">
        <f t="shared" ref="D199:D262" si="18">A199^2</f>
        <v>31.16451704388194</v>
      </c>
      <c r="E199">
        <f t="shared" si="13"/>
        <v>2.9105813525508597</v>
      </c>
      <c r="F199">
        <f t="shared" si="14"/>
        <v>11.116084897459352</v>
      </c>
      <c r="G199">
        <f t="shared" si="15"/>
        <v>0.71449625703101538</v>
      </c>
      <c r="H199">
        <f t="shared" si="16"/>
        <v>47.589175218617086</v>
      </c>
      <c r="I199">
        <f t="shared" si="17"/>
        <v>4.4316919761117939</v>
      </c>
      <c r="J199">
        <v>0</v>
      </c>
      <c r="K199" s="18">
        <v>0</v>
      </c>
      <c r="L199" s="18">
        <v>0</v>
      </c>
      <c r="M199" s="18">
        <v>0</v>
      </c>
      <c r="N199" s="18">
        <v>0</v>
      </c>
    </row>
    <row r="200" spans="1:14" x14ac:dyDescent="0.25">
      <c r="A200">
        <f>'R, r and ACFs'!F207</f>
        <v>-12.326089057751902</v>
      </c>
      <c r="C200">
        <v>190</v>
      </c>
      <c r="D200">
        <f t="shared" si="18"/>
        <v>151.93247145963119</v>
      </c>
      <c r="E200">
        <f t="shared" si="13"/>
        <v>31.16451704388194</v>
      </c>
      <c r="F200">
        <f t="shared" si="14"/>
        <v>2.9105813525508597</v>
      </c>
      <c r="G200">
        <f t="shared" si="15"/>
        <v>11.116084897459352</v>
      </c>
      <c r="H200">
        <f t="shared" si="16"/>
        <v>0.71449625703101538</v>
      </c>
      <c r="I200">
        <f t="shared" si="17"/>
        <v>47.589175218617086</v>
      </c>
      <c r="J200">
        <v>0</v>
      </c>
      <c r="K200" s="18">
        <v>0</v>
      </c>
      <c r="L200" s="18">
        <v>0</v>
      </c>
      <c r="M200" s="18">
        <v>0</v>
      </c>
      <c r="N200" s="18">
        <v>0</v>
      </c>
    </row>
    <row r="201" spans="1:14" x14ac:dyDescent="0.25">
      <c r="A201">
        <f>'R, r and ACFs'!F208</f>
        <v>-3.1366589993000691</v>
      </c>
      <c r="C201">
        <v>191</v>
      </c>
      <c r="D201">
        <f t="shared" si="18"/>
        <v>9.8386296778901112</v>
      </c>
      <c r="E201">
        <f t="shared" si="13"/>
        <v>151.93247145963119</v>
      </c>
      <c r="F201">
        <f t="shared" si="14"/>
        <v>31.16451704388194</v>
      </c>
      <c r="G201">
        <f t="shared" si="15"/>
        <v>2.9105813525508597</v>
      </c>
      <c r="H201">
        <f t="shared" si="16"/>
        <v>11.116084897459352</v>
      </c>
      <c r="I201">
        <f t="shared" si="17"/>
        <v>0.71449625703101538</v>
      </c>
      <c r="J201">
        <v>0</v>
      </c>
      <c r="K201" s="18">
        <v>0</v>
      </c>
      <c r="L201" s="18">
        <v>0</v>
      </c>
      <c r="M201" s="18">
        <v>0</v>
      </c>
      <c r="N201" s="18">
        <v>0</v>
      </c>
    </row>
    <row r="202" spans="1:14" x14ac:dyDescent="0.25">
      <c r="A202">
        <f>'R, r and ACFs'!F209</f>
        <v>15.427829667240717</v>
      </c>
      <c r="C202">
        <v>192</v>
      </c>
      <c r="D202">
        <f t="shared" si="18"/>
        <v>238.01792824139281</v>
      </c>
      <c r="E202">
        <f t="shared" si="13"/>
        <v>9.8386296778901112</v>
      </c>
      <c r="F202">
        <f t="shared" si="14"/>
        <v>151.93247145963119</v>
      </c>
      <c r="G202">
        <f t="shared" si="15"/>
        <v>31.16451704388194</v>
      </c>
      <c r="H202">
        <f t="shared" si="16"/>
        <v>2.9105813525508597</v>
      </c>
      <c r="I202">
        <f t="shared" si="17"/>
        <v>11.116084897459352</v>
      </c>
      <c r="J202">
        <v>0</v>
      </c>
      <c r="K202" s="18">
        <v>0</v>
      </c>
      <c r="L202" s="18">
        <v>0</v>
      </c>
      <c r="M202" s="18">
        <v>0</v>
      </c>
      <c r="N202" s="18">
        <v>0</v>
      </c>
    </row>
    <row r="203" spans="1:14" x14ac:dyDescent="0.25">
      <c r="A203">
        <f>'R, r and ACFs'!F210</f>
        <v>3.8145708154166758</v>
      </c>
      <c r="C203">
        <v>193</v>
      </c>
      <c r="D203">
        <f t="shared" si="18"/>
        <v>14.550950505828643</v>
      </c>
      <c r="E203">
        <f t="shared" si="13"/>
        <v>238.01792824139281</v>
      </c>
      <c r="F203">
        <f t="shared" si="14"/>
        <v>9.8386296778901112</v>
      </c>
      <c r="G203">
        <f t="shared" si="15"/>
        <v>151.93247145963119</v>
      </c>
      <c r="H203">
        <f t="shared" si="16"/>
        <v>31.16451704388194</v>
      </c>
      <c r="I203">
        <f t="shared" si="17"/>
        <v>2.9105813525508597</v>
      </c>
      <c r="J203">
        <v>0</v>
      </c>
      <c r="K203" s="18">
        <v>0</v>
      </c>
      <c r="L203" s="18">
        <v>0</v>
      </c>
      <c r="M203" s="18">
        <v>0</v>
      </c>
      <c r="N203" s="18">
        <v>0</v>
      </c>
    </row>
    <row r="204" spans="1:14" x14ac:dyDescent="0.25">
      <c r="A204">
        <f>'R, r and ACFs'!F211</f>
        <v>-1.6359936534577266</v>
      </c>
      <c r="C204">
        <v>194</v>
      </c>
      <c r="D204">
        <f t="shared" si="18"/>
        <v>2.6764752341539602</v>
      </c>
      <c r="E204">
        <f t="shared" ref="E204:E267" si="19">D203</f>
        <v>14.550950505828643</v>
      </c>
      <c r="F204">
        <f t="shared" ref="F204:F267" si="20">D202</f>
        <v>238.01792824139281</v>
      </c>
      <c r="G204">
        <f t="shared" ref="G204:G267" si="21">D201</f>
        <v>9.8386296778901112</v>
      </c>
      <c r="H204">
        <f t="shared" ref="H204:H267" si="22">D200</f>
        <v>151.93247145963119</v>
      </c>
      <c r="I204">
        <f t="shared" ref="I204:I267" si="23">D199</f>
        <v>31.16451704388194</v>
      </c>
      <c r="J204">
        <v>0</v>
      </c>
      <c r="K204" s="18">
        <v>0</v>
      </c>
      <c r="L204" s="18">
        <v>0</v>
      </c>
      <c r="M204" s="18">
        <v>0</v>
      </c>
      <c r="N204" s="18">
        <v>0</v>
      </c>
    </row>
    <row r="205" spans="1:14" x14ac:dyDescent="0.25">
      <c r="A205">
        <f>'R, r and ACFs'!F212</f>
        <v>22.761792558785768</v>
      </c>
      <c r="C205">
        <v>195</v>
      </c>
      <c r="D205">
        <f t="shared" si="18"/>
        <v>518.09920048919514</v>
      </c>
      <c r="E205">
        <f t="shared" si="19"/>
        <v>2.6764752341539602</v>
      </c>
      <c r="F205">
        <f t="shared" si="20"/>
        <v>14.550950505828643</v>
      </c>
      <c r="G205">
        <f t="shared" si="21"/>
        <v>238.01792824139281</v>
      </c>
      <c r="H205">
        <f t="shared" si="22"/>
        <v>9.8386296778901112</v>
      </c>
      <c r="I205">
        <f t="shared" si="23"/>
        <v>151.93247145963119</v>
      </c>
      <c r="J205">
        <v>1</v>
      </c>
      <c r="K205" s="18">
        <v>0</v>
      </c>
      <c r="L205" s="18">
        <v>0</v>
      </c>
      <c r="M205" s="18">
        <v>0</v>
      </c>
      <c r="N205" s="18">
        <v>0</v>
      </c>
    </row>
    <row r="206" spans="1:14" x14ac:dyDescent="0.25">
      <c r="A206">
        <f>'R, r and ACFs'!F213</f>
        <v>-6.8945021305859262</v>
      </c>
      <c r="C206">
        <v>196</v>
      </c>
      <c r="D206">
        <f t="shared" si="18"/>
        <v>47.534159628653875</v>
      </c>
      <c r="E206">
        <f t="shared" si="19"/>
        <v>518.09920048919514</v>
      </c>
      <c r="F206">
        <f t="shared" si="20"/>
        <v>2.6764752341539602</v>
      </c>
      <c r="G206">
        <f t="shared" si="21"/>
        <v>14.550950505828643</v>
      </c>
      <c r="H206">
        <f t="shared" si="22"/>
        <v>238.01792824139281</v>
      </c>
      <c r="I206">
        <f t="shared" si="23"/>
        <v>9.8386296778901112</v>
      </c>
      <c r="J206">
        <v>0</v>
      </c>
      <c r="K206" s="18">
        <v>0</v>
      </c>
      <c r="L206" s="18">
        <v>0</v>
      </c>
      <c r="M206" s="18">
        <v>0</v>
      </c>
      <c r="N206" s="18">
        <v>0</v>
      </c>
    </row>
    <row r="207" spans="1:14" x14ac:dyDescent="0.25">
      <c r="A207">
        <f>'R, r and ACFs'!F214</f>
        <v>5.8602187700316231</v>
      </c>
      <c r="C207">
        <v>197</v>
      </c>
      <c r="D207">
        <f t="shared" si="18"/>
        <v>34.342164032630947</v>
      </c>
      <c r="E207">
        <f t="shared" si="19"/>
        <v>47.534159628653875</v>
      </c>
      <c r="F207">
        <f t="shared" si="20"/>
        <v>518.09920048919514</v>
      </c>
      <c r="G207">
        <f t="shared" si="21"/>
        <v>2.6764752341539602</v>
      </c>
      <c r="H207">
        <f t="shared" si="22"/>
        <v>14.550950505828643</v>
      </c>
      <c r="I207">
        <f t="shared" si="23"/>
        <v>238.01792824139281</v>
      </c>
      <c r="J207">
        <v>0</v>
      </c>
      <c r="K207" s="18">
        <v>0</v>
      </c>
      <c r="L207" s="18">
        <v>0</v>
      </c>
      <c r="M207" s="18">
        <v>0</v>
      </c>
      <c r="N207" s="18">
        <v>0</v>
      </c>
    </row>
    <row r="208" spans="1:14" x14ac:dyDescent="0.25">
      <c r="A208">
        <f>'R, r and ACFs'!F215</f>
        <v>-2.8579810214270021</v>
      </c>
      <c r="C208">
        <v>198</v>
      </c>
      <c r="D208">
        <f t="shared" si="18"/>
        <v>8.1680555188369297</v>
      </c>
      <c r="E208">
        <f t="shared" si="19"/>
        <v>34.342164032630947</v>
      </c>
      <c r="F208">
        <f t="shared" si="20"/>
        <v>47.534159628653875</v>
      </c>
      <c r="G208">
        <f t="shared" si="21"/>
        <v>518.09920048919514</v>
      </c>
      <c r="H208">
        <f t="shared" si="22"/>
        <v>2.6764752341539602</v>
      </c>
      <c r="I208">
        <f t="shared" si="23"/>
        <v>14.550950505828643</v>
      </c>
      <c r="J208">
        <v>0</v>
      </c>
      <c r="K208" s="18">
        <v>0</v>
      </c>
      <c r="L208" s="18">
        <v>0</v>
      </c>
      <c r="M208" s="18">
        <v>0</v>
      </c>
      <c r="N208" s="18">
        <v>0</v>
      </c>
    </row>
    <row r="209" spans="1:14" x14ac:dyDescent="0.25">
      <c r="A209">
        <f>'R, r and ACFs'!F216</f>
        <v>0.24673791464599101</v>
      </c>
      <c r="C209">
        <v>199</v>
      </c>
      <c r="D209">
        <f t="shared" si="18"/>
        <v>6.0879598523852343E-2</v>
      </c>
      <c r="E209">
        <f t="shared" si="19"/>
        <v>8.1680555188369297</v>
      </c>
      <c r="F209">
        <f t="shared" si="20"/>
        <v>34.342164032630947</v>
      </c>
      <c r="G209">
        <f t="shared" si="21"/>
        <v>47.534159628653875</v>
      </c>
      <c r="H209">
        <f t="shared" si="22"/>
        <v>518.09920048919514</v>
      </c>
      <c r="I209">
        <f t="shared" si="23"/>
        <v>2.6764752341539602</v>
      </c>
      <c r="J209">
        <v>0</v>
      </c>
      <c r="K209" s="18">
        <v>0</v>
      </c>
      <c r="L209" s="18">
        <v>0</v>
      </c>
      <c r="M209" s="18">
        <v>0</v>
      </c>
      <c r="N209" s="18">
        <v>0</v>
      </c>
    </row>
    <row r="210" spans="1:14" x14ac:dyDescent="0.25">
      <c r="A210">
        <f>'R, r and ACFs'!F217</f>
        <v>-6.7680143808730868</v>
      </c>
      <c r="C210">
        <v>200</v>
      </c>
      <c r="D210">
        <f t="shared" si="18"/>
        <v>45.806018659704911</v>
      </c>
      <c r="E210">
        <f t="shared" si="19"/>
        <v>6.0879598523852343E-2</v>
      </c>
      <c r="F210">
        <f t="shared" si="20"/>
        <v>8.1680555188369297</v>
      </c>
      <c r="G210">
        <f t="shared" si="21"/>
        <v>34.342164032630947</v>
      </c>
      <c r="H210">
        <f t="shared" si="22"/>
        <v>47.534159628653875</v>
      </c>
      <c r="I210">
        <f t="shared" si="23"/>
        <v>518.09920048919514</v>
      </c>
      <c r="J210">
        <v>0</v>
      </c>
      <c r="K210" s="18">
        <v>0</v>
      </c>
      <c r="L210" s="18">
        <v>0</v>
      </c>
      <c r="M210" s="18">
        <v>0</v>
      </c>
      <c r="N210" s="18">
        <v>0</v>
      </c>
    </row>
    <row r="211" spans="1:14" x14ac:dyDescent="0.25">
      <c r="A211">
        <f>'R, r and ACFs'!F218</f>
        <v>-0.90902821499877873</v>
      </c>
      <c r="C211">
        <v>201</v>
      </c>
      <c r="D211">
        <f t="shared" si="18"/>
        <v>0.8263322956638659</v>
      </c>
      <c r="E211">
        <f t="shared" si="19"/>
        <v>45.806018659704911</v>
      </c>
      <c r="F211">
        <f t="shared" si="20"/>
        <v>6.0879598523852343E-2</v>
      </c>
      <c r="G211">
        <f t="shared" si="21"/>
        <v>8.1680555188369297</v>
      </c>
      <c r="H211">
        <f t="shared" si="22"/>
        <v>34.342164032630947</v>
      </c>
      <c r="I211">
        <f t="shared" si="23"/>
        <v>47.534159628653875</v>
      </c>
      <c r="J211">
        <v>0</v>
      </c>
      <c r="K211" s="18">
        <v>0</v>
      </c>
      <c r="L211" s="18">
        <v>0</v>
      </c>
      <c r="M211" s="18">
        <v>0</v>
      </c>
      <c r="N211" s="18">
        <v>0</v>
      </c>
    </row>
    <row r="212" spans="1:14" x14ac:dyDescent="0.25">
      <c r="A212">
        <f>'R, r and ACFs'!F219</f>
        <v>5.0541217149265627</v>
      </c>
      <c r="C212">
        <v>202</v>
      </c>
      <c r="D212">
        <f t="shared" si="18"/>
        <v>25.54414630929222</v>
      </c>
      <c r="E212">
        <f t="shared" si="19"/>
        <v>0.8263322956638659</v>
      </c>
      <c r="F212">
        <f t="shared" si="20"/>
        <v>45.806018659704911</v>
      </c>
      <c r="G212">
        <f t="shared" si="21"/>
        <v>6.0879598523852343E-2</v>
      </c>
      <c r="H212">
        <f t="shared" si="22"/>
        <v>8.1680555188369297</v>
      </c>
      <c r="I212">
        <f t="shared" si="23"/>
        <v>34.342164032630947</v>
      </c>
      <c r="J212">
        <v>0</v>
      </c>
      <c r="K212" s="18">
        <v>0</v>
      </c>
      <c r="L212" s="18">
        <v>0</v>
      </c>
      <c r="M212" s="18">
        <v>0</v>
      </c>
      <c r="N212" s="18">
        <v>0</v>
      </c>
    </row>
    <row r="213" spans="1:14" x14ac:dyDescent="0.25">
      <c r="A213">
        <f>'R, r and ACFs'!F220</f>
        <v>4.1787396090864339</v>
      </c>
      <c r="C213">
        <v>203</v>
      </c>
      <c r="D213">
        <f t="shared" si="18"/>
        <v>17.461864720547844</v>
      </c>
      <c r="E213">
        <f t="shared" si="19"/>
        <v>25.54414630929222</v>
      </c>
      <c r="F213">
        <f t="shared" si="20"/>
        <v>0.8263322956638659</v>
      </c>
      <c r="G213">
        <f t="shared" si="21"/>
        <v>45.806018659704911</v>
      </c>
      <c r="H213">
        <f t="shared" si="22"/>
        <v>6.0879598523852343E-2</v>
      </c>
      <c r="I213">
        <f t="shared" si="23"/>
        <v>8.1680555188369297</v>
      </c>
      <c r="J213">
        <v>0</v>
      </c>
      <c r="K213" s="18">
        <v>0</v>
      </c>
      <c r="L213" s="18">
        <v>0</v>
      </c>
      <c r="M213" s="18">
        <v>0</v>
      </c>
      <c r="N213" s="18">
        <v>0</v>
      </c>
    </row>
    <row r="214" spans="1:14" x14ac:dyDescent="0.25">
      <c r="A214">
        <f>'R, r and ACFs'!F221</f>
        <v>-2.6444391003834848</v>
      </c>
      <c r="C214">
        <v>204</v>
      </c>
      <c r="D214">
        <f t="shared" si="18"/>
        <v>6.9930581556370148</v>
      </c>
      <c r="E214">
        <f t="shared" si="19"/>
        <v>17.461864720547844</v>
      </c>
      <c r="F214">
        <f t="shared" si="20"/>
        <v>25.54414630929222</v>
      </c>
      <c r="G214">
        <f t="shared" si="21"/>
        <v>0.8263322956638659</v>
      </c>
      <c r="H214">
        <f t="shared" si="22"/>
        <v>45.806018659704911</v>
      </c>
      <c r="I214">
        <f t="shared" si="23"/>
        <v>6.0879598523852343E-2</v>
      </c>
      <c r="J214">
        <v>0</v>
      </c>
      <c r="K214" s="18">
        <v>0</v>
      </c>
      <c r="L214" s="18">
        <v>0</v>
      </c>
      <c r="M214" s="18">
        <v>0</v>
      </c>
      <c r="N214" s="18">
        <v>0</v>
      </c>
    </row>
    <row r="215" spans="1:14" x14ac:dyDescent="0.25">
      <c r="A215">
        <f>'R, r and ACFs'!F222</f>
        <v>1.1996529320994533</v>
      </c>
      <c r="C215">
        <v>205</v>
      </c>
      <c r="D215">
        <f t="shared" si="18"/>
        <v>1.4391671574948155</v>
      </c>
      <c r="E215">
        <f t="shared" si="19"/>
        <v>6.9930581556370148</v>
      </c>
      <c r="F215">
        <f t="shared" si="20"/>
        <v>17.461864720547844</v>
      </c>
      <c r="G215">
        <f t="shared" si="21"/>
        <v>25.54414630929222</v>
      </c>
      <c r="H215">
        <f t="shared" si="22"/>
        <v>0.8263322956638659</v>
      </c>
      <c r="I215">
        <f t="shared" si="23"/>
        <v>45.806018659704911</v>
      </c>
      <c r="J215">
        <v>0</v>
      </c>
      <c r="K215" s="18">
        <v>0</v>
      </c>
      <c r="L215" s="18">
        <v>0</v>
      </c>
      <c r="M215" s="18">
        <v>0</v>
      </c>
      <c r="N215" s="18">
        <v>0</v>
      </c>
    </row>
    <row r="216" spans="1:14" x14ac:dyDescent="0.25">
      <c r="A216">
        <f>'R, r and ACFs'!F223</f>
        <v>4.1345698042606616</v>
      </c>
      <c r="C216">
        <v>206</v>
      </c>
      <c r="D216">
        <f t="shared" si="18"/>
        <v>17.094667466304045</v>
      </c>
      <c r="E216">
        <f t="shared" si="19"/>
        <v>1.4391671574948155</v>
      </c>
      <c r="F216">
        <f t="shared" si="20"/>
        <v>6.9930581556370148</v>
      </c>
      <c r="G216">
        <f t="shared" si="21"/>
        <v>17.461864720547844</v>
      </c>
      <c r="H216">
        <f t="shared" si="22"/>
        <v>25.54414630929222</v>
      </c>
      <c r="I216">
        <f t="shared" si="23"/>
        <v>0.8263322956638659</v>
      </c>
      <c r="J216">
        <v>0</v>
      </c>
      <c r="K216" s="18">
        <v>0</v>
      </c>
      <c r="L216" s="18">
        <v>0</v>
      </c>
      <c r="M216" s="18">
        <v>0</v>
      </c>
      <c r="N216" s="18">
        <v>0</v>
      </c>
    </row>
    <row r="217" spans="1:14" x14ac:dyDescent="0.25">
      <c r="A217">
        <f>'R, r and ACFs'!F224</f>
        <v>-4.841929994491819</v>
      </c>
      <c r="C217">
        <v>207</v>
      </c>
      <c r="D217">
        <f t="shared" si="18"/>
        <v>23.444286071559546</v>
      </c>
      <c r="E217">
        <f t="shared" si="19"/>
        <v>17.094667466304045</v>
      </c>
      <c r="F217">
        <f t="shared" si="20"/>
        <v>1.4391671574948155</v>
      </c>
      <c r="G217">
        <f t="shared" si="21"/>
        <v>6.9930581556370148</v>
      </c>
      <c r="H217">
        <f t="shared" si="22"/>
        <v>17.461864720547844</v>
      </c>
      <c r="I217">
        <f t="shared" si="23"/>
        <v>25.54414630929222</v>
      </c>
      <c r="J217">
        <v>0</v>
      </c>
      <c r="K217" s="18">
        <v>0</v>
      </c>
      <c r="L217" s="18">
        <v>0</v>
      </c>
      <c r="M217" s="18">
        <v>0</v>
      </c>
      <c r="N217" s="18">
        <v>0</v>
      </c>
    </row>
    <row r="218" spans="1:14" x14ac:dyDescent="0.25">
      <c r="A218">
        <f>'R, r and ACFs'!F225</f>
        <v>-0.96790525038860831</v>
      </c>
      <c r="C218">
        <v>208</v>
      </c>
      <c r="D218">
        <f t="shared" si="18"/>
        <v>0.93684057372983454</v>
      </c>
      <c r="E218">
        <f t="shared" si="19"/>
        <v>23.444286071559546</v>
      </c>
      <c r="F218">
        <f t="shared" si="20"/>
        <v>17.094667466304045</v>
      </c>
      <c r="G218">
        <f t="shared" si="21"/>
        <v>1.4391671574948155</v>
      </c>
      <c r="H218">
        <f t="shared" si="22"/>
        <v>6.9930581556370148</v>
      </c>
      <c r="I218">
        <f t="shared" si="23"/>
        <v>17.461864720547844</v>
      </c>
      <c r="J218">
        <v>0</v>
      </c>
      <c r="K218" s="18">
        <v>0</v>
      </c>
      <c r="L218" s="18">
        <v>0</v>
      </c>
      <c r="M218" s="18">
        <v>0</v>
      </c>
      <c r="N218" s="18">
        <v>0</v>
      </c>
    </row>
    <row r="219" spans="1:14" x14ac:dyDescent="0.25">
      <c r="A219">
        <f>'R, r and ACFs'!F226</f>
        <v>3.2354210352747095</v>
      </c>
      <c r="C219">
        <v>209</v>
      </c>
      <c r="D219">
        <f t="shared" si="18"/>
        <v>10.467949275498073</v>
      </c>
      <c r="E219">
        <f t="shared" si="19"/>
        <v>0.93684057372983454</v>
      </c>
      <c r="F219">
        <f t="shared" si="20"/>
        <v>23.444286071559546</v>
      </c>
      <c r="G219">
        <f t="shared" si="21"/>
        <v>17.094667466304045</v>
      </c>
      <c r="H219">
        <f t="shared" si="22"/>
        <v>1.4391671574948155</v>
      </c>
      <c r="I219">
        <f t="shared" si="23"/>
        <v>6.9930581556370148</v>
      </c>
      <c r="J219">
        <v>0</v>
      </c>
      <c r="K219" s="18">
        <v>0</v>
      </c>
      <c r="L219" s="18">
        <v>0</v>
      </c>
      <c r="M219" s="18">
        <v>0</v>
      </c>
      <c r="N219" s="18">
        <v>0</v>
      </c>
    </row>
    <row r="220" spans="1:14" x14ac:dyDescent="0.25">
      <c r="A220">
        <f>'R, r and ACFs'!F227</f>
        <v>2.4084926475618227</v>
      </c>
      <c r="C220">
        <v>210</v>
      </c>
      <c r="D220">
        <f t="shared" si="18"/>
        <v>5.8008368333593578</v>
      </c>
      <c r="E220">
        <f t="shared" si="19"/>
        <v>10.467949275498073</v>
      </c>
      <c r="F220">
        <f t="shared" si="20"/>
        <v>0.93684057372983454</v>
      </c>
      <c r="G220">
        <f t="shared" si="21"/>
        <v>23.444286071559546</v>
      </c>
      <c r="H220">
        <f t="shared" si="22"/>
        <v>17.094667466304045</v>
      </c>
      <c r="I220">
        <f t="shared" si="23"/>
        <v>1.4391671574948155</v>
      </c>
      <c r="J220">
        <v>0</v>
      </c>
      <c r="K220" s="18">
        <v>0</v>
      </c>
      <c r="L220" s="18">
        <v>0</v>
      </c>
      <c r="M220" s="18">
        <v>0</v>
      </c>
      <c r="N220" s="18">
        <v>0</v>
      </c>
    </row>
    <row r="221" spans="1:14" x14ac:dyDescent="0.25">
      <c r="A221">
        <f>'R, r and ACFs'!F228</f>
        <v>12.531987134820927</v>
      </c>
      <c r="C221">
        <v>211</v>
      </c>
      <c r="D221">
        <f t="shared" si="18"/>
        <v>157.05070154731723</v>
      </c>
      <c r="E221">
        <f t="shared" si="19"/>
        <v>5.8008368333593578</v>
      </c>
      <c r="F221">
        <f t="shared" si="20"/>
        <v>10.467949275498073</v>
      </c>
      <c r="G221">
        <f t="shared" si="21"/>
        <v>0.93684057372983454</v>
      </c>
      <c r="H221">
        <f t="shared" si="22"/>
        <v>23.444286071559546</v>
      </c>
      <c r="I221">
        <f t="shared" si="23"/>
        <v>17.094667466304045</v>
      </c>
      <c r="J221">
        <v>0</v>
      </c>
      <c r="K221" s="18">
        <v>0</v>
      </c>
      <c r="L221" s="18">
        <v>0</v>
      </c>
      <c r="M221" s="18">
        <v>0</v>
      </c>
      <c r="N221" s="18">
        <v>0</v>
      </c>
    </row>
    <row r="222" spans="1:14" x14ac:dyDescent="0.25">
      <c r="A222">
        <f>'R, r and ACFs'!F229</f>
        <v>-0.94752996503006703</v>
      </c>
      <c r="C222">
        <v>212</v>
      </c>
      <c r="D222">
        <f t="shared" si="18"/>
        <v>0.89781303462988005</v>
      </c>
      <c r="E222">
        <f t="shared" si="19"/>
        <v>157.05070154731723</v>
      </c>
      <c r="F222">
        <f t="shared" si="20"/>
        <v>5.8008368333593578</v>
      </c>
      <c r="G222">
        <f t="shared" si="21"/>
        <v>10.467949275498073</v>
      </c>
      <c r="H222">
        <f t="shared" si="22"/>
        <v>0.93684057372983454</v>
      </c>
      <c r="I222">
        <f t="shared" si="23"/>
        <v>23.444286071559546</v>
      </c>
      <c r="J222">
        <v>0</v>
      </c>
      <c r="K222" s="18">
        <v>0</v>
      </c>
      <c r="L222" s="18">
        <v>0</v>
      </c>
      <c r="M222" s="18">
        <v>0</v>
      </c>
      <c r="N222" s="18">
        <v>0</v>
      </c>
    </row>
    <row r="223" spans="1:14" x14ac:dyDescent="0.25">
      <c r="A223">
        <f>'R, r and ACFs'!F230</f>
        <v>5.1226615803286846</v>
      </c>
      <c r="C223">
        <v>213</v>
      </c>
      <c r="D223">
        <f t="shared" si="18"/>
        <v>26.241661666575578</v>
      </c>
      <c r="E223">
        <f t="shared" si="19"/>
        <v>0.89781303462988005</v>
      </c>
      <c r="F223">
        <f t="shared" si="20"/>
        <v>157.05070154731723</v>
      </c>
      <c r="G223">
        <f t="shared" si="21"/>
        <v>5.8008368333593578</v>
      </c>
      <c r="H223">
        <f t="shared" si="22"/>
        <v>10.467949275498073</v>
      </c>
      <c r="I223">
        <f t="shared" si="23"/>
        <v>0.93684057372983454</v>
      </c>
      <c r="J223">
        <v>0</v>
      </c>
      <c r="K223" s="18">
        <v>0</v>
      </c>
      <c r="L223" s="18">
        <v>0</v>
      </c>
      <c r="M223" s="18">
        <v>0</v>
      </c>
      <c r="N223" s="18">
        <v>0</v>
      </c>
    </row>
    <row r="224" spans="1:14" x14ac:dyDescent="0.25">
      <c r="A224">
        <f>'R, r and ACFs'!F231</f>
        <v>0.80424482243818629</v>
      </c>
      <c r="C224">
        <v>214</v>
      </c>
      <c r="D224">
        <f t="shared" si="18"/>
        <v>0.64680973441862977</v>
      </c>
      <c r="E224">
        <f t="shared" si="19"/>
        <v>26.241661666575578</v>
      </c>
      <c r="F224">
        <f t="shared" si="20"/>
        <v>0.89781303462988005</v>
      </c>
      <c r="G224">
        <f t="shared" si="21"/>
        <v>157.05070154731723</v>
      </c>
      <c r="H224">
        <f t="shared" si="22"/>
        <v>5.8008368333593578</v>
      </c>
      <c r="I224">
        <f t="shared" si="23"/>
        <v>10.467949275498073</v>
      </c>
      <c r="J224">
        <v>0</v>
      </c>
      <c r="K224" s="18">
        <v>0</v>
      </c>
      <c r="L224" s="18">
        <v>0</v>
      </c>
      <c r="M224" s="18">
        <v>0</v>
      </c>
      <c r="N224" s="18">
        <v>0</v>
      </c>
    </row>
    <row r="225" spans="1:14" x14ac:dyDescent="0.25">
      <c r="A225">
        <f>'R, r and ACFs'!F232</f>
        <v>-2.3780400260807282</v>
      </c>
      <c r="C225">
        <v>215</v>
      </c>
      <c r="D225">
        <f t="shared" si="18"/>
        <v>5.6550743656420304</v>
      </c>
      <c r="E225">
        <f t="shared" si="19"/>
        <v>0.64680973441862977</v>
      </c>
      <c r="F225">
        <f t="shared" si="20"/>
        <v>26.241661666575578</v>
      </c>
      <c r="G225">
        <f t="shared" si="21"/>
        <v>0.89781303462988005</v>
      </c>
      <c r="H225">
        <f t="shared" si="22"/>
        <v>157.05070154731723</v>
      </c>
      <c r="I225">
        <f t="shared" si="23"/>
        <v>5.8008368333593578</v>
      </c>
      <c r="J225">
        <v>0</v>
      </c>
      <c r="K225" s="18">
        <v>0</v>
      </c>
      <c r="L225" s="18">
        <v>0</v>
      </c>
      <c r="M225" s="18">
        <v>0</v>
      </c>
      <c r="N225" s="18">
        <v>0</v>
      </c>
    </row>
    <row r="226" spans="1:14" x14ac:dyDescent="0.25">
      <c r="A226">
        <f>'R, r and ACFs'!F233</f>
        <v>2.2697986460112665</v>
      </c>
      <c r="C226">
        <v>216</v>
      </c>
      <c r="D226">
        <f t="shared" si="18"/>
        <v>5.1519858934345786</v>
      </c>
      <c r="E226">
        <f t="shared" si="19"/>
        <v>5.6550743656420304</v>
      </c>
      <c r="F226">
        <f t="shared" si="20"/>
        <v>0.64680973441862977</v>
      </c>
      <c r="G226">
        <f t="shared" si="21"/>
        <v>26.241661666575578</v>
      </c>
      <c r="H226">
        <f t="shared" si="22"/>
        <v>0.89781303462988005</v>
      </c>
      <c r="I226">
        <f t="shared" si="23"/>
        <v>157.05070154731723</v>
      </c>
      <c r="J226">
        <v>0</v>
      </c>
      <c r="K226" s="18">
        <v>0</v>
      </c>
      <c r="L226" s="18">
        <v>0</v>
      </c>
      <c r="M226" s="18">
        <v>0</v>
      </c>
      <c r="N226" s="18">
        <v>0</v>
      </c>
    </row>
    <row r="227" spans="1:14" x14ac:dyDescent="0.25">
      <c r="A227">
        <f>'R, r and ACFs'!F234</f>
        <v>6.4626638702879529</v>
      </c>
      <c r="C227">
        <v>217</v>
      </c>
      <c r="D227">
        <f t="shared" si="18"/>
        <v>41.766024300325263</v>
      </c>
      <c r="E227">
        <f t="shared" si="19"/>
        <v>5.1519858934345786</v>
      </c>
      <c r="F227">
        <f t="shared" si="20"/>
        <v>5.6550743656420304</v>
      </c>
      <c r="G227">
        <f t="shared" si="21"/>
        <v>0.64680973441862977</v>
      </c>
      <c r="H227">
        <f t="shared" si="22"/>
        <v>26.241661666575578</v>
      </c>
      <c r="I227">
        <f t="shared" si="23"/>
        <v>0.89781303462988005</v>
      </c>
      <c r="J227">
        <v>0</v>
      </c>
      <c r="K227" s="18">
        <v>0</v>
      </c>
      <c r="L227" s="18">
        <v>0</v>
      </c>
      <c r="M227" s="18">
        <v>0</v>
      </c>
      <c r="N227" s="18">
        <v>0</v>
      </c>
    </row>
    <row r="228" spans="1:14" x14ac:dyDescent="0.25">
      <c r="A228">
        <f>'R, r and ACFs'!F235</f>
        <v>5.7749312378527753</v>
      </c>
      <c r="C228">
        <v>218</v>
      </c>
      <c r="D228">
        <f t="shared" si="18"/>
        <v>33.349830801927787</v>
      </c>
      <c r="E228">
        <f t="shared" si="19"/>
        <v>41.766024300325263</v>
      </c>
      <c r="F228">
        <f t="shared" si="20"/>
        <v>5.1519858934345786</v>
      </c>
      <c r="G228">
        <f t="shared" si="21"/>
        <v>5.6550743656420304</v>
      </c>
      <c r="H228">
        <f t="shared" si="22"/>
        <v>0.64680973441862977</v>
      </c>
      <c r="I228">
        <f t="shared" si="23"/>
        <v>26.241661666575578</v>
      </c>
      <c r="J228">
        <v>0</v>
      </c>
      <c r="K228" s="18">
        <v>0</v>
      </c>
      <c r="L228" s="18">
        <v>0</v>
      </c>
      <c r="M228" s="18">
        <v>0</v>
      </c>
      <c r="N228" s="18">
        <v>0</v>
      </c>
    </row>
    <row r="229" spans="1:14" x14ac:dyDescent="0.25">
      <c r="A229">
        <f>'R, r and ACFs'!F236</f>
        <v>4.8150138635148432</v>
      </c>
      <c r="C229">
        <v>219</v>
      </c>
      <c r="D229">
        <f t="shared" si="18"/>
        <v>23.184358505840137</v>
      </c>
      <c r="E229">
        <f t="shared" si="19"/>
        <v>33.349830801927787</v>
      </c>
      <c r="F229">
        <f t="shared" si="20"/>
        <v>41.766024300325263</v>
      </c>
      <c r="G229">
        <f t="shared" si="21"/>
        <v>5.1519858934345786</v>
      </c>
      <c r="H229">
        <f t="shared" si="22"/>
        <v>5.6550743656420304</v>
      </c>
      <c r="I229">
        <f t="shared" si="23"/>
        <v>0.64680973441862977</v>
      </c>
      <c r="J229">
        <v>0</v>
      </c>
      <c r="K229" s="18">
        <v>0</v>
      </c>
      <c r="L229" s="18">
        <v>0</v>
      </c>
      <c r="M229" s="18">
        <v>0</v>
      </c>
      <c r="N229" s="18">
        <v>0</v>
      </c>
    </row>
    <row r="230" spans="1:14" x14ac:dyDescent="0.25">
      <c r="A230">
        <f>'R, r and ACFs'!F237</f>
        <v>6.3268515494301205</v>
      </c>
      <c r="C230">
        <v>220</v>
      </c>
      <c r="D230">
        <f t="shared" si="18"/>
        <v>40.029050528526319</v>
      </c>
      <c r="E230">
        <f t="shared" si="19"/>
        <v>23.184358505840137</v>
      </c>
      <c r="F230">
        <f t="shared" si="20"/>
        <v>33.349830801927787</v>
      </c>
      <c r="G230">
        <f t="shared" si="21"/>
        <v>41.766024300325263</v>
      </c>
      <c r="H230">
        <f t="shared" si="22"/>
        <v>5.1519858934345786</v>
      </c>
      <c r="I230">
        <f t="shared" si="23"/>
        <v>5.6550743656420304</v>
      </c>
      <c r="J230">
        <v>0</v>
      </c>
      <c r="K230" s="18">
        <v>0</v>
      </c>
      <c r="L230" s="18">
        <v>0</v>
      </c>
      <c r="M230" s="18">
        <v>0</v>
      </c>
      <c r="N230" s="18">
        <v>0</v>
      </c>
    </row>
    <row r="231" spans="1:14" x14ac:dyDescent="0.25">
      <c r="A231">
        <f>'R, r and ACFs'!F238</f>
        <v>-3.9177645091781912</v>
      </c>
      <c r="C231">
        <v>221</v>
      </c>
      <c r="D231">
        <f t="shared" si="18"/>
        <v>15.348878749376233</v>
      </c>
      <c r="E231">
        <f t="shared" si="19"/>
        <v>40.029050528526319</v>
      </c>
      <c r="F231">
        <f t="shared" si="20"/>
        <v>23.184358505840137</v>
      </c>
      <c r="G231">
        <f t="shared" si="21"/>
        <v>33.349830801927787</v>
      </c>
      <c r="H231">
        <f t="shared" si="22"/>
        <v>41.766024300325263</v>
      </c>
      <c r="I231">
        <f t="shared" si="23"/>
        <v>5.1519858934345786</v>
      </c>
      <c r="J231">
        <v>0</v>
      </c>
      <c r="K231" s="18">
        <v>0</v>
      </c>
      <c r="L231" s="18">
        <v>0</v>
      </c>
      <c r="M231" s="18">
        <v>0</v>
      </c>
      <c r="N231" s="18">
        <v>0</v>
      </c>
    </row>
    <row r="232" spans="1:14" x14ac:dyDescent="0.25">
      <c r="A232">
        <f>'R, r and ACFs'!F239</f>
        <v>5.2822763369412922</v>
      </c>
      <c r="C232">
        <v>222</v>
      </c>
      <c r="D232">
        <f t="shared" si="18"/>
        <v>27.902443299809917</v>
      </c>
      <c r="E232">
        <f t="shared" si="19"/>
        <v>15.348878749376233</v>
      </c>
      <c r="F232">
        <f t="shared" si="20"/>
        <v>40.029050528526319</v>
      </c>
      <c r="G232">
        <f t="shared" si="21"/>
        <v>23.184358505840137</v>
      </c>
      <c r="H232">
        <f t="shared" si="22"/>
        <v>33.349830801927787</v>
      </c>
      <c r="I232">
        <f t="shared" si="23"/>
        <v>41.766024300325263</v>
      </c>
      <c r="J232">
        <v>0</v>
      </c>
      <c r="K232" s="18">
        <v>0</v>
      </c>
      <c r="L232" s="18">
        <v>0</v>
      </c>
      <c r="M232" s="18">
        <v>0</v>
      </c>
      <c r="N232" s="18">
        <v>0</v>
      </c>
    </row>
    <row r="233" spans="1:14" x14ac:dyDescent="0.25">
      <c r="A233">
        <f>'R, r and ACFs'!F240</f>
        <v>-2.5036155206541051</v>
      </c>
      <c r="C233">
        <v>223</v>
      </c>
      <c r="D233">
        <f t="shared" si="18"/>
        <v>6.268090675260126</v>
      </c>
      <c r="E233">
        <f t="shared" si="19"/>
        <v>27.902443299809917</v>
      </c>
      <c r="F233">
        <f t="shared" si="20"/>
        <v>15.348878749376233</v>
      </c>
      <c r="G233">
        <f t="shared" si="21"/>
        <v>40.029050528526319</v>
      </c>
      <c r="H233">
        <f t="shared" si="22"/>
        <v>23.184358505840137</v>
      </c>
      <c r="I233">
        <f t="shared" si="23"/>
        <v>33.349830801927787</v>
      </c>
      <c r="J233">
        <v>0</v>
      </c>
      <c r="K233" s="18">
        <v>0</v>
      </c>
      <c r="L233" s="18">
        <v>0</v>
      </c>
      <c r="M233" s="18">
        <v>0</v>
      </c>
      <c r="N233" s="18">
        <v>0</v>
      </c>
    </row>
    <row r="234" spans="1:14" x14ac:dyDescent="0.25">
      <c r="A234">
        <f>'R, r and ACFs'!F241</f>
        <v>-4.1404768477393095</v>
      </c>
      <c r="C234">
        <v>224</v>
      </c>
      <c r="D234">
        <f t="shared" si="18"/>
        <v>17.143548526665249</v>
      </c>
      <c r="E234">
        <f t="shared" si="19"/>
        <v>6.268090675260126</v>
      </c>
      <c r="F234">
        <f t="shared" si="20"/>
        <v>27.902443299809917</v>
      </c>
      <c r="G234">
        <f t="shared" si="21"/>
        <v>15.348878749376233</v>
      </c>
      <c r="H234">
        <f t="shared" si="22"/>
        <v>40.029050528526319</v>
      </c>
      <c r="I234">
        <f t="shared" si="23"/>
        <v>23.184358505840137</v>
      </c>
      <c r="J234">
        <v>0</v>
      </c>
      <c r="K234" s="18">
        <v>0</v>
      </c>
      <c r="L234" s="18">
        <v>0</v>
      </c>
      <c r="M234" s="18">
        <v>0</v>
      </c>
      <c r="N234" s="18">
        <v>0</v>
      </c>
    </row>
    <row r="235" spans="1:14" x14ac:dyDescent="0.25">
      <c r="A235">
        <f>'R, r and ACFs'!F242</f>
        <v>1.0920889273518297</v>
      </c>
      <c r="C235">
        <v>225</v>
      </c>
      <c r="D235">
        <f t="shared" si="18"/>
        <v>1.19265822524447</v>
      </c>
      <c r="E235">
        <f t="shared" si="19"/>
        <v>17.143548526665249</v>
      </c>
      <c r="F235">
        <f t="shared" si="20"/>
        <v>6.268090675260126</v>
      </c>
      <c r="G235">
        <f t="shared" si="21"/>
        <v>27.902443299809917</v>
      </c>
      <c r="H235">
        <f t="shared" si="22"/>
        <v>15.348878749376233</v>
      </c>
      <c r="I235">
        <f t="shared" si="23"/>
        <v>40.029050528526319</v>
      </c>
      <c r="J235">
        <v>0</v>
      </c>
      <c r="K235" s="18">
        <v>0</v>
      </c>
      <c r="L235" s="18">
        <v>0</v>
      </c>
      <c r="M235" s="18">
        <v>0</v>
      </c>
      <c r="N235" s="18">
        <v>0</v>
      </c>
    </row>
    <row r="236" spans="1:14" x14ac:dyDescent="0.25">
      <c r="A236">
        <f>'R, r and ACFs'!F243</f>
        <v>-2.0409492604929884</v>
      </c>
      <c r="C236">
        <v>226</v>
      </c>
      <c r="D236">
        <f t="shared" si="18"/>
        <v>4.1654738839068761</v>
      </c>
      <c r="E236">
        <f t="shared" si="19"/>
        <v>1.19265822524447</v>
      </c>
      <c r="F236">
        <f t="shared" si="20"/>
        <v>17.143548526665249</v>
      </c>
      <c r="G236">
        <f t="shared" si="21"/>
        <v>6.268090675260126</v>
      </c>
      <c r="H236">
        <f t="shared" si="22"/>
        <v>27.902443299809917</v>
      </c>
      <c r="I236">
        <f t="shared" si="23"/>
        <v>15.348878749376233</v>
      </c>
      <c r="J236">
        <v>0</v>
      </c>
      <c r="K236" s="18">
        <v>0</v>
      </c>
      <c r="L236" s="18">
        <v>0</v>
      </c>
      <c r="M236" s="18">
        <v>0</v>
      </c>
      <c r="N236" s="18">
        <v>0</v>
      </c>
    </row>
    <row r="237" spans="1:14" x14ac:dyDescent="0.25">
      <c r="A237">
        <f>'R, r and ACFs'!F244</f>
        <v>-1.523872049648308</v>
      </c>
      <c r="C237">
        <v>227</v>
      </c>
      <c r="D237">
        <f t="shared" si="18"/>
        <v>2.3221860236993352</v>
      </c>
      <c r="E237">
        <f t="shared" si="19"/>
        <v>4.1654738839068761</v>
      </c>
      <c r="F237">
        <f t="shared" si="20"/>
        <v>1.19265822524447</v>
      </c>
      <c r="G237">
        <f t="shared" si="21"/>
        <v>17.143548526665249</v>
      </c>
      <c r="H237">
        <f t="shared" si="22"/>
        <v>6.268090675260126</v>
      </c>
      <c r="I237">
        <f t="shared" si="23"/>
        <v>27.902443299809917</v>
      </c>
      <c r="J237">
        <v>0</v>
      </c>
      <c r="K237" s="18">
        <v>0</v>
      </c>
      <c r="L237" s="18">
        <v>0</v>
      </c>
      <c r="M237" s="18">
        <v>0</v>
      </c>
      <c r="N237" s="18">
        <v>0</v>
      </c>
    </row>
    <row r="238" spans="1:14" x14ac:dyDescent="0.25">
      <c r="A238">
        <f>'R, r and ACFs'!F245</f>
        <v>2.0903068733621364</v>
      </c>
      <c r="C238">
        <v>228</v>
      </c>
      <c r="D238">
        <f t="shared" si="18"/>
        <v>4.3693828248249904</v>
      </c>
      <c r="E238">
        <f t="shared" si="19"/>
        <v>2.3221860236993352</v>
      </c>
      <c r="F238">
        <f t="shared" si="20"/>
        <v>4.1654738839068761</v>
      </c>
      <c r="G238">
        <f t="shared" si="21"/>
        <v>1.19265822524447</v>
      </c>
      <c r="H238">
        <f t="shared" si="22"/>
        <v>17.143548526665249</v>
      </c>
      <c r="I238">
        <f t="shared" si="23"/>
        <v>6.268090675260126</v>
      </c>
      <c r="J238">
        <v>0</v>
      </c>
      <c r="K238" s="18">
        <v>0</v>
      </c>
      <c r="L238" s="18">
        <v>0</v>
      </c>
      <c r="M238" s="18">
        <v>0</v>
      </c>
      <c r="N238" s="18">
        <v>0</v>
      </c>
    </row>
    <row r="239" spans="1:14" x14ac:dyDescent="0.25">
      <c r="A239">
        <f>'R, r and ACFs'!F246</f>
        <v>1.2487420476715487</v>
      </c>
      <c r="C239">
        <v>229</v>
      </c>
      <c r="D239">
        <f t="shared" si="18"/>
        <v>1.5593567016229324</v>
      </c>
      <c r="E239">
        <f t="shared" si="19"/>
        <v>4.3693828248249904</v>
      </c>
      <c r="F239">
        <f t="shared" si="20"/>
        <v>2.3221860236993352</v>
      </c>
      <c r="G239">
        <f t="shared" si="21"/>
        <v>4.1654738839068761</v>
      </c>
      <c r="H239">
        <f t="shared" si="22"/>
        <v>1.19265822524447</v>
      </c>
      <c r="I239">
        <f t="shared" si="23"/>
        <v>17.143548526665249</v>
      </c>
      <c r="J239">
        <v>0</v>
      </c>
      <c r="K239" s="18">
        <v>0</v>
      </c>
      <c r="L239" s="18">
        <v>0</v>
      </c>
      <c r="M239" s="18">
        <v>0</v>
      </c>
      <c r="N239" s="18">
        <v>0</v>
      </c>
    </row>
    <row r="240" spans="1:14" x14ac:dyDescent="0.25">
      <c r="A240">
        <f>'R, r and ACFs'!F247</f>
        <v>4.191434664425894</v>
      </c>
      <c r="C240">
        <v>230</v>
      </c>
      <c r="D240">
        <f t="shared" si="18"/>
        <v>17.568124546151008</v>
      </c>
      <c r="E240">
        <f t="shared" si="19"/>
        <v>1.5593567016229324</v>
      </c>
      <c r="F240">
        <f t="shared" si="20"/>
        <v>4.3693828248249904</v>
      </c>
      <c r="G240">
        <f t="shared" si="21"/>
        <v>2.3221860236993352</v>
      </c>
      <c r="H240">
        <f t="shared" si="22"/>
        <v>4.1654738839068761</v>
      </c>
      <c r="I240">
        <f t="shared" si="23"/>
        <v>1.19265822524447</v>
      </c>
      <c r="J240">
        <v>0</v>
      </c>
      <c r="K240" s="18">
        <v>0</v>
      </c>
      <c r="L240" s="18">
        <v>0</v>
      </c>
      <c r="M240" s="18">
        <v>0</v>
      </c>
      <c r="N240" s="18">
        <v>0</v>
      </c>
    </row>
    <row r="241" spans="1:14" x14ac:dyDescent="0.25">
      <c r="A241">
        <f>'R, r and ACFs'!F248</f>
        <v>1.0609629209659805</v>
      </c>
      <c r="C241">
        <v>231</v>
      </c>
      <c r="D241">
        <f t="shared" si="18"/>
        <v>1.1256423196646654</v>
      </c>
      <c r="E241">
        <f t="shared" si="19"/>
        <v>17.568124546151008</v>
      </c>
      <c r="F241">
        <f t="shared" si="20"/>
        <v>1.5593567016229324</v>
      </c>
      <c r="G241">
        <f t="shared" si="21"/>
        <v>4.3693828248249904</v>
      </c>
      <c r="H241">
        <f t="shared" si="22"/>
        <v>2.3221860236993352</v>
      </c>
      <c r="I241">
        <f t="shared" si="23"/>
        <v>4.1654738839068761</v>
      </c>
      <c r="J241">
        <v>0</v>
      </c>
      <c r="K241" s="18">
        <v>0</v>
      </c>
      <c r="L241" s="18">
        <v>0</v>
      </c>
      <c r="M241" s="18">
        <v>0</v>
      </c>
      <c r="N241" s="18">
        <v>0</v>
      </c>
    </row>
    <row r="242" spans="1:14" x14ac:dyDescent="0.25">
      <c r="A242">
        <f>'R, r and ACFs'!F249</f>
        <v>-0.27785730605326836</v>
      </c>
      <c r="C242">
        <v>232</v>
      </c>
      <c r="D242">
        <f t="shared" si="18"/>
        <v>7.7204682527179644E-2</v>
      </c>
      <c r="E242">
        <f t="shared" si="19"/>
        <v>1.1256423196646654</v>
      </c>
      <c r="F242">
        <f t="shared" si="20"/>
        <v>17.568124546151008</v>
      </c>
      <c r="G242">
        <f t="shared" si="21"/>
        <v>1.5593567016229324</v>
      </c>
      <c r="H242">
        <f t="shared" si="22"/>
        <v>4.3693828248249904</v>
      </c>
      <c r="I242">
        <f t="shared" si="23"/>
        <v>2.3221860236993352</v>
      </c>
      <c r="J242">
        <v>0</v>
      </c>
      <c r="K242" s="18">
        <v>0</v>
      </c>
      <c r="L242" s="18">
        <v>0</v>
      </c>
      <c r="M242" s="18">
        <v>0</v>
      </c>
      <c r="N242" s="18">
        <v>0</v>
      </c>
    </row>
    <row r="243" spans="1:14" x14ac:dyDescent="0.25">
      <c r="A243">
        <f>'R, r and ACFs'!F250</f>
        <v>-0.15060849818314379</v>
      </c>
      <c r="C243">
        <v>233</v>
      </c>
      <c r="D243">
        <f t="shared" si="18"/>
        <v>2.2682919724982025E-2</v>
      </c>
      <c r="E243">
        <f t="shared" si="19"/>
        <v>7.7204682527179644E-2</v>
      </c>
      <c r="F243">
        <f t="shared" si="20"/>
        <v>1.1256423196646654</v>
      </c>
      <c r="G243">
        <f t="shared" si="21"/>
        <v>17.568124546151008</v>
      </c>
      <c r="H243">
        <f t="shared" si="22"/>
        <v>1.5593567016229324</v>
      </c>
      <c r="I243">
        <f t="shared" si="23"/>
        <v>4.3693828248249904</v>
      </c>
      <c r="J243">
        <v>0</v>
      </c>
      <c r="K243" s="18">
        <v>0</v>
      </c>
      <c r="L243" s="18">
        <v>0</v>
      </c>
      <c r="M243" s="18">
        <v>0</v>
      </c>
      <c r="N243" s="18">
        <v>0</v>
      </c>
    </row>
    <row r="244" spans="1:14" x14ac:dyDescent="0.25">
      <c r="A244">
        <f>'R, r and ACFs'!F251</f>
        <v>1.0201483608611801</v>
      </c>
      <c r="C244">
        <v>234</v>
      </c>
      <c r="D244">
        <f t="shared" si="18"/>
        <v>1.0407026781677526</v>
      </c>
      <c r="E244">
        <f t="shared" si="19"/>
        <v>2.2682919724982025E-2</v>
      </c>
      <c r="F244">
        <f t="shared" si="20"/>
        <v>7.7204682527179644E-2</v>
      </c>
      <c r="G244">
        <f t="shared" si="21"/>
        <v>1.1256423196646654</v>
      </c>
      <c r="H244">
        <f t="shared" si="22"/>
        <v>17.568124546151008</v>
      </c>
      <c r="I244">
        <f t="shared" si="23"/>
        <v>1.5593567016229324</v>
      </c>
      <c r="J244">
        <v>0</v>
      </c>
      <c r="K244" s="18">
        <v>0</v>
      </c>
      <c r="L244" s="18">
        <v>0</v>
      </c>
      <c r="M244" s="18">
        <v>0</v>
      </c>
      <c r="N244" s="18">
        <v>0</v>
      </c>
    </row>
    <row r="245" spans="1:14" x14ac:dyDescent="0.25">
      <c r="A245">
        <f>'R, r and ACFs'!F252</f>
        <v>4.6071510206190842</v>
      </c>
      <c r="C245">
        <v>235</v>
      </c>
      <c r="D245">
        <f t="shared" si="18"/>
        <v>21.225840526791469</v>
      </c>
      <c r="E245">
        <f t="shared" si="19"/>
        <v>1.0407026781677526</v>
      </c>
      <c r="F245">
        <f t="shared" si="20"/>
        <v>2.2682919724982025E-2</v>
      </c>
      <c r="G245">
        <f t="shared" si="21"/>
        <v>7.7204682527179644E-2</v>
      </c>
      <c r="H245">
        <f t="shared" si="22"/>
        <v>1.1256423196646654</v>
      </c>
      <c r="I245">
        <f t="shared" si="23"/>
        <v>17.568124546151008</v>
      </c>
      <c r="J245">
        <v>0</v>
      </c>
      <c r="K245" s="18">
        <v>0</v>
      </c>
      <c r="L245" s="18">
        <v>0</v>
      </c>
      <c r="M245" s="18">
        <v>0</v>
      </c>
      <c r="N245" s="18">
        <v>0</v>
      </c>
    </row>
    <row r="246" spans="1:14" x14ac:dyDescent="0.25">
      <c r="A246">
        <f>'R, r and ACFs'!F253</f>
        <v>-0.31131803631080579</v>
      </c>
      <c r="C246">
        <v>236</v>
      </c>
      <c r="D246">
        <f t="shared" si="18"/>
        <v>9.6918919732416189E-2</v>
      </c>
      <c r="E246">
        <f t="shared" si="19"/>
        <v>21.225840526791469</v>
      </c>
      <c r="F246">
        <f t="shared" si="20"/>
        <v>1.0407026781677526</v>
      </c>
      <c r="G246">
        <f t="shared" si="21"/>
        <v>2.2682919724982025E-2</v>
      </c>
      <c r="H246">
        <f t="shared" si="22"/>
        <v>7.7204682527179644E-2</v>
      </c>
      <c r="I246">
        <f t="shared" si="23"/>
        <v>1.1256423196646654</v>
      </c>
      <c r="J246">
        <v>0</v>
      </c>
      <c r="K246" s="18">
        <v>0</v>
      </c>
      <c r="L246" s="18">
        <v>0</v>
      </c>
      <c r="M246" s="18">
        <v>0</v>
      </c>
      <c r="N246" s="18">
        <v>0</v>
      </c>
    </row>
    <row r="247" spans="1:14" x14ac:dyDescent="0.25">
      <c r="A247">
        <f>'R, r and ACFs'!F254</f>
        <v>3.2646788153592556</v>
      </c>
      <c r="C247">
        <v>237</v>
      </c>
      <c r="D247">
        <f t="shared" si="18"/>
        <v>10.658127767455513</v>
      </c>
      <c r="E247">
        <f t="shared" si="19"/>
        <v>9.6918919732416189E-2</v>
      </c>
      <c r="F247">
        <f t="shared" si="20"/>
        <v>21.225840526791469</v>
      </c>
      <c r="G247">
        <f t="shared" si="21"/>
        <v>1.0407026781677526</v>
      </c>
      <c r="H247">
        <f t="shared" si="22"/>
        <v>2.2682919724982025E-2</v>
      </c>
      <c r="I247">
        <f t="shared" si="23"/>
        <v>7.7204682527179644E-2</v>
      </c>
      <c r="J247">
        <v>0</v>
      </c>
      <c r="K247" s="18">
        <v>0</v>
      </c>
      <c r="L247" s="18">
        <v>0</v>
      </c>
      <c r="M247" s="18">
        <v>0</v>
      </c>
      <c r="N247" s="18">
        <v>0</v>
      </c>
    </row>
    <row r="248" spans="1:14" x14ac:dyDescent="0.25">
      <c r="A248">
        <f>'R, r and ACFs'!F255</f>
        <v>3.867951846318217</v>
      </c>
      <c r="C248">
        <v>238</v>
      </c>
      <c r="D248">
        <f t="shared" si="18"/>
        <v>14.961051485436503</v>
      </c>
      <c r="E248">
        <f t="shared" si="19"/>
        <v>10.658127767455513</v>
      </c>
      <c r="F248">
        <f t="shared" si="20"/>
        <v>9.6918919732416189E-2</v>
      </c>
      <c r="G248">
        <f t="shared" si="21"/>
        <v>21.225840526791469</v>
      </c>
      <c r="H248">
        <f t="shared" si="22"/>
        <v>1.0407026781677526</v>
      </c>
      <c r="I248">
        <f t="shared" si="23"/>
        <v>2.2682919724982025E-2</v>
      </c>
      <c r="J248">
        <v>0</v>
      </c>
      <c r="K248" s="18">
        <v>0</v>
      </c>
      <c r="L248" s="18">
        <v>0</v>
      </c>
      <c r="M248" s="18">
        <v>0</v>
      </c>
      <c r="N248" s="18">
        <v>0</v>
      </c>
    </row>
    <row r="249" spans="1:14" x14ac:dyDescent="0.25">
      <c r="A249">
        <f>'R, r and ACFs'!F256</f>
        <v>-7.3340106847835793</v>
      </c>
      <c r="C249">
        <v>239</v>
      </c>
      <c r="D249">
        <f t="shared" si="18"/>
        <v>53.787712724519707</v>
      </c>
      <c r="E249">
        <f t="shared" si="19"/>
        <v>14.961051485436503</v>
      </c>
      <c r="F249">
        <f t="shared" si="20"/>
        <v>10.658127767455513</v>
      </c>
      <c r="G249">
        <f t="shared" si="21"/>
        <v>9.6918919732416189E-2</v>
      </c>
      <c r="H249">
        <f t="shared" si="22"/>
        <v>21.225840526791469</v>
      </c>
      <c r="I249">
        <f t="shared" si="23"/>
        <v>1.0407026781677526</v>
      </c>
      <c r="J249">
        <v>0</v>
      </c>
      <c r="K249" s="18">
        <v>0</v>
      </c>
      <c r="L249" s="18">
        <v>0</v>
      </c>
      <c r="M249" s="18">
        <v>0</v>
      </c>
      <c r="N249" s="18">
        <v>0</v>
      </c>
    </row>
    <row r="250" spans="1:14" x14ac:dyDescent="0.25">
      <c r="A250">
        <f>'R, r and ACFs'!F257</f>
        <v>0.85166928916397144</v>
      </c>
      <c r="C250">
        <v>240</v>
      </c>
      <c r="D250">
        <f t="shared" si="18"/>
        <v>0.72534057810506436</v>
      </c>
      <c r="E250">
        <f t="shared" si="19"/>
        <v>53.787712724519707</v>
      </c>
      <c r="F250">
        <f t="shared" si="20"/>
        <v>14.961051485436503</v>
      </c>
      <c r="G250">
        <f t="shared" si="21"/>
        <v>10.658127767455513</v>
      </c>
      <c r="H250">
        <f t="shared" si="22"/>
        <v>9.6918919732416189E-2</v>
      </c>
      <c r="I250">
        <f t="shared" si="23"/>
        <v>21.225840526791469</v>
      </c>
      <c r="J250">
        <v>0</v>
      </c>
      <c r="K250" s="18">
        <v>0</v>
      </c>
      <c r="L250" s="18">
        <v>0</v>
      </c>
      <c r="M250" s="18">
        <v>0</v>
      </c>
      <c r="N250" s="18">
        <v>0</v>
      </c>
    </row>
    <row r="251" spans="1:14" x14ac:dyDescent="0.25">
      <c r="A251">
        <f>'R, r and ACFs'!F258</f>
        <v>-7.7844602975594199</v>
      </c>
      <c r="C251">
        <v>241</v>
      </c>
      <c r="D251">
        <f t="shared" si="18"/>
        <v>60.597822124278892</v>
      </c>
      <c r="E251">
        <f t="shared" si="19"/>
        <v>0.72534057810506436</v>
      </c>
      <c r="F251">
        <f t="shared" si="20"/>
        <v>53.787712724519707</v>
      </c>
      <c r="G251">
        <f t="shared" si="21"/>
        <v>14.961051485436503</v>
      </c>
      <c r="H251">
        <f t="shared" si="22"/>
        <v>10.658127767455513</v>
      </c>
      <c r="I251">
        <f t="shared" si="23"/>
        <v>9.6918919732416189E-2</v>
      </c>
      <c r="J251">
        <v>0</v>
      </c>
      <c r="K251" s="18">
        <v>0</v>
      </c>
      <c r="L251" s="18">
        <v>0</v>
      </c>
      <c r="M251" s="18">
        <v>0</v>
      </c>
      <c r="N251" s="18">
        <v>0</v>
      </c>
    </row>
    <row r="252" spans="1:14" x14ac:dyDescent="0.25">
      <c r="A252">
        <f>'R, r and ACFs'!F259</f>
        <v>3.2649591759010179</v>
      </c>
      <c r="C252">
        <v>242</v>
      </c>
      <c r="D252">
        <f t="shared" si="18"/>
        <v>10.659958420300255</v>
      </c>
      <c r="E252">
        <f t="shared" si="19"/>
        <v>60.597822124278892</v>
      </c>
      <c r="F252">
        <f t="shared" si="20"/>
        <v>0.72534057810506436</v>
      </c>
      <c r="G252">
        <f t="shared" si="21"/>
        <v>53.787712724519707</v>
      </c>
      <c r="H252">
        <f t="shared" si="22"/>
        <v>14.961051485436503</v>
      </c>
      <c r="I252">
        <f t="shared" si="23"/>
        <v>10.658127767455513</v>
      </c>
      <c r="J252">
        <v>0</v>
      </c>
      <c r="K252" s="18">
        <v>0</v>
      </c>
      <c r="L252" s="18">
        <v>0</v>
      </c>
      <c r="M252" s="18">
        <v>0</v>
      </c>
      <c r="N252" s="18">
        <v>0</v>
      </c>
    </row>
    <row r="253" spans="1:14" x14ac:dyDescent="0.25">
      <c r="A253">
        <f>'R, r and ACFs'!F260</f>
        <v>4.644939440984504</v>
      </c>
      <c r="C253">
        <v>243</v>
      </c>
      <c r="D253">
        <f t="shared" si="18"/>
        <v>21.575462410413436</v>
      </c>
      <c r="E253">
        <f t="shared" si="19"/>
        <v>10.659958420300255</v>
      </c>
      <c r="F253">
        <f t="shared" si="20"/>
        <v>60.597822124278892</v>
      </c>
      <c r="G253">
        <f t="shared" si="21"/>
        <v>0.72534057810506436</v>
      </c>
      <c r="H253">
        <f t="shared" si="22"/>
        <v>53.787712724519707</v>
      </c>
      <c r="I253">
        <f t="shared" si="23"/>
        <v>14.961051485436503</v>
      </c>
      <c r="J253">
        <v>0</v>
      </c>
      <c r="K253" s="18">
        <v>0</v>
      </c>
      <c r="L253" s="18">
        <v>0</v>
      </c>
      <c r="M253" s="18">
        <v>0</v>
      </c>
      <c r="N253" s="18">
        <v>0</v>
      </c>
    </row>
    <row r="254" spans="1:14" x14ac:dyDescent="0.25">
      <c r="A254">
        <f>'R, r and ACFs'!F261</f>
        <v>0.365019515305196</v>
      </c>
      <c r="C254">
        <v>244</v>
      </c>
      <c r="D254">
        <f t="shared" si="18"/>
        <v>0.13323924655364022</v>
      </c>
      <c r="E254">
        <f t="shared" si="19"/>
        <v>21.575462410413436</v>
      </c>
      <c r="F254">
        <f t="shared" si="20"/>
        <v>10.659958420300255</v>
      </c>
      <c r="G254">
        <f t="shared" si="21"/>
        <v>60.597822124278892</v>
      </c>
      <c r="H254">
        <f t="shared" si="22"/>
        <v>0.72534057810506436</v>
      </c>
      <c r="I254">
        <f t="shared" si="23"/>
        <v>53.787712724519707</v>
      </c>
      <c r="J254">
        <v>0</v>
      </c>
      <c r="K254" s="18">
        <v>0</v>
      </c>
      <c r="L254" s="18">
        <v>0</v>
      </c>
      <c r="M254" s="18">
        <v>0</v>
      </c>
      <c r="N254" s="18">
        <v>0</v>
      </c>
    </row>
    <row r="255" spans="1:14" x14ac:dyDescent="0.25">
      <c r="A255">
        <f>'R, r and ACFs'!F262</f>
        <v>-6.9018296165764159</v>
      </c>
      <c r="C255">
        <v>245</v>
      </c>
      <c r="D255">
        <f t="shared" si="18"/>
        <v>47.635252056251353</v>
      </c>
      <c r="E255">
        <f t="shared" si="19"/>
        <v>0.13323924655364022</v>
      </c>
      <c r="F255">
        <f t="shared" si="20"/>
        <v>21.575462410413436</v>
      </c>
      <c r="G255">
        <f t="shared" si="21"/>
        <v>10.659958420300255</v>
      </c>
      <c r="H255">
        <f t="shared" si="22"/>
        <v>60.597822124278892</v>
      </c>
      <c r="I255">
        <f t="shared" si="23"/>
        <v>0.72534057810506436</v>
      </c>
      <c r="J255">
        <v>0</v>
      </c>
      <c r="K255" s="18">
        <v>0</v>
      </c>
      <c r="L255" s="18">
        <v>0</v>
      </c>
      <c r="M255" s="18">
        <v>0</v>
      </c>
      <c r="N255" s="18">
        <v>0</v>
      </c>
    </row>
    <row r="256" spans="1:14" x14ac:dyDescent="0.25">
      <c r="A256">
        <f>'R, r and ACFs'!F263</f>
        <v>0.20042539364998826</v>
      </c>
      <c r="C256">
        <v>246</v>
      </c>
      <c r="D256">
        <f t="shared" si="18"/>
        <v>4.0170338419752753E-2</v>
      </c>
      <c r="E256">
        <f t="shared" si="19"/>
        <v>47.635252056251353</v>
      </c>
      <c r="F256">
        <f t="shared" si="20"/>
        <v>0.13323924655364022</v>
      </c>
      <c r="G256">
        <f t="shared" si="21"/>
        <v>21.575462410413436</v>
      </c>
      <c r="H256">
        <f t="shared" si="22"/>
        <v>10.659958420300255</v>
      </c>
      <c r="I256">
        <f t="shared" si="23"/>
        <v>60.597822124278892</v>
      </c>
      <c r="J256">
        <v>0</v>
      </c>
      <c r="K256" s="18">
        <v>0</v>
      </c>
      <c r="L256" s="18">
        <v>0</v>
      </c>
      <c r="M256" s="18">
        <v>0</v>
      </c>
      <c r="N256" s="18">
        <v>0</v>
      </c>
    </row>
    <row r="257" spans="1:14" x14ac:dyDescent="0.25">
      <c r="A257">
        <f>'R, r and ACFs'!F264</f>
        <v>-2.0800142039106926</v>
      </c>
      <c r="C257">
        <v>247</v>
      </c>
      <c r="D257">
        <f t="shared" si="18"/>
        <v>4.3264590884702319</v>
      </c>
      <c r="E257">
        <f t="shared" si="19"/>
        <v>4.0170338419752753E-2</v>
      </c>
      <c r="F257">
        <f t="shared" si="20"/>
        <v>47.635252056251353</v>
      </c>
      <c r="G257">
        <f t="shared" si="21"/>
        <v>0.13323924655364022</v>
      </c>
      <c r="H257">
        <f t="shared" si="22"/>
        <v>21.575462410413436</v>
      </c>
      <c r="I257">
        <f t="shared" si="23"/>
        <v>10.659958420300255</v>
      </c>
      <c r="J257">
        <v>0</v>
      </c>
      <c r="K257" s="18">
        <v>0</v>
      </c>
      <c r="L257" s="18">
        <v>0</v>
      </c>
      <c r="M257" s="18">
        <v>0</v>
      </c>
      <c r="N257" s="18">
        <v>0</v>
      </c>
    </row>
    <row r="258" spans="1:14" x14ac:dyDescent="0.25">
      <c r="A258">
        <f>'R, r and ACFs'!F265</f>
        <v>-0.66140823526269599</v>
      </c>
      <c r="C258">
        <v>248</v>
      </c>
      <c r="D258">
        <f t="shared" si="18"/>
        <v>0.43746085367331378</v>
      </c>
      <c r="E258">
        <f t="shared" si="19"/>
        <v>4.3264590884702319</v>
      </c>
      <c r="F258">
        <f t="shared" si="20"/>
        <v>4.0170338419752753E-2</v>
      </c>
      <c r="G258">
        <f t="shared" si="21"/>
        <v>47.635252056251353</v>
      </c>
      <c r="H258">
        <f t="shared" si="22"/>
        <v>0.13323924655364022</v>
      </c>
      <c r="I258">
        <f t="shared" si="23"/>
        <v>21.575462410413436</v>
      </c>
      <c r="J258">
        <v>0</v>
      </c>
      <c r="K258" s="18">
        <v>0</v>
      </c>
      <c r="L258" s="18">
        <v>0</v>
      </c>
      <c r="M258" s="18">
        <v>0</v>
      </c>
      <c r="N258" s="18">
        <v>0</v>
      </c>
    </row>
    <row r="259" spans="1:14" x14ac:dyDescent="0.25">
      <c r="A259">
        <f>'R, r and ACFs'!F266</f>
        <v>-1.4081948674452143</v>
      </c>
      <c r="C259">
        <v>249</v>
      </c>
      <c r="D259">
        <f t="shared" si="18"/>
        <v>1.9830127846990446</v>
      </c>
      <c r="E259">
        <f t="shared" si="19"/>
        <v>0.43746085367331378</v>
      </c>
      <c r="F259">
        <f t="shared" si="20"/>
        <v>4.3264590884702319</v>
      </c>
      <c r="G259">
        <f t="shared" si="21"/>
        <v>4.0170338419752753E-2</v>
      </c>
      <c r="H259">
        <f t="shared" si="22"/>
        <v>47.635252056251353</v>
      </c>
      <c r="I259">
        <f t="shared" si="23"/>
        <v>0.13323924655364022</v>
      </c>
      <c r="J259">
        <v>0</v>
      </c>
      <c r="K259" s="18">
        <v>0</v>
      </c>
      <c r="L259" s="18">
        <v>0</v>
      </c>
      <c r="M259" s="18">
        <v>0</v>
      </c>
      <c r="N259" s="18">
        <v>0</v>
      </c>
    </row>
    <row r="260" spans="1:14" x14ac:dyDescent="0.25">
      <c r="A260">
        <f>'R, r and ACFs'!F267</f>
        <v>-7.1925985547958398</v>
      </c>
      <c r="C260">
        <v>250</v>
      </c>
      <c r="D260">
        <f t="shared" si="18"/>
        <v>51.7334739704512</v>
      </c>
      <c r="E260">
        <f t="shared" si="19"/>
        <v>1.9830127846990446</v>
      </c>
      <c r="F260">
        <f t="shared" si="20"/>
        <v>0.43746085367331378</v>
      </c>
      <c r="G260">
        <f t="shared" si="21"/>
        <v>4.3264590884702319</v>
      </c>
      <c r="H260">
        <f t="shared" si="22"/>
        <v>4.0170338419752753E-2</v>
      </c>
      <c r="I260">
        <f t="shared" si="23"/>
        <v>47.635252056251353</v>
      </c>
      <c r="J260">
        <v>0</v>
      </c>
      <c r="K260" s="18">
        <v>0</v>
      </c>
      <c r="L260" s="18">
        <v>0</v>
      </c>
      <c r="M260" s="18">
        <v>0</v>
      </c>
      <c r="N260" s="18">
        <v>0</v>
      </c>
    </row>
    <row r="261" spans="1:14" x14ac:dyDescent="0.25">
      <c r="A261">
        <f>'R, r and ACFs'!F268</f>
        <v>-17.680594409696688</v>
      </c>
      <c r="C261">
        <v>251</v>
      </c>
      <c r="D261">
        <f t="shared" si="18"/>
        <v>312.60341868019776</v>
      </c>
      <c r="E261">
        <f t="shared" si="19"/>
        <v>51.7334739704512</v>
      </c>
      <c r="F261">
        <f t="shared" si="20"/>
        <v>1.9830127846990446</v>
      </c>
      <c r="G261">
        <f t="shared" si="21"/>
        <v>0.43746085367331378</v>
      </c>
      <c r="H261">
        <f t="shared" si="22"/>
        <v>4.3264590884702319</v>
      </c>
      <c r="I261">
        <f t="shared" si="23"/>
        <v>4.0170338419752753E-2</v>
      </c>
      <c r="J261">
        <v>0</v>
      </c>
      <c r="K261" s="18">
        <v>1</v>
      </c>
      <c r="L261" s="18">
        <v>0</v>
      </c>
      <c r="M261" s="18">
        <v>0</v>
      </c>
      <c r="N261" s="18">
        <v>0</v>
      </c>
    </row>
    <row r="262" spans="1:14" x14ac:dyDescent="0.25">
      <c r="A262">
        <f>'R, r and ACFs'!F269</f>
        <v>13.552134494939356</v>
      </c>
      <c r="C262">
        <v>252</v>
      </c>
      <c r="D262">
        <f t="shared" si="18"/>
        <v>183.66034936892518</v>
      </c>
      <c r="E262">
        <f t="shared" si="19"/>
        <v>312.60341868019776</v>
      </c>
      <c r="F262">
        <f t="shared" si="20"/>
        <v>51.7334739704512</v>
      </c>
      <c r="G262">
        <f t="shared" si="21"/>
        <v>1.9830127846990446</v>
      </c>
      <c r="H262">
        <f t="shared" si="22"/>
        <v>0.43746085367331378</v>
      </c>
      <c r="I262">
        <f t="shared" si="23"/>
        <v>4.3264590884702319</v>
      </c>
      <c r="J262">
        <v>0</v>
      </c>
      <c r="K262" s="18">
        <v>0</v>
      </c>
      <c r="L262" s="18">
        <v>0</v>
      </c>
      <c r="M262" s="18">
        <v>0</v>
      </c>
      <c r="N262" s="18">
        <v>0</v>
      </c>
    </row>
    <row r="263" spans="1:14" x14ac:dyDescent="0.25">
      <c r="A263">
        <f>'R, r and ACFs'!F270</f>
        <v>-0.40039553375601011</v>
      </c>
      <c r="C263">
        <v>253</v>
      </c>
      <c r="D263">
        <f t="shared" ref="D263:D326" si="24">A263^2</f>
        <v>0.16031658345176023</v>
      </c>
      <c r="E263">
        <f t="shared" si="19"/>
        <v>183.66034936892518</v>
      </c>
      <c r="F263">
        <f t="shared" si="20"/>
        <v>312.60341868019776</v>
      </c>
      <c r="G263">
        <f t="shared" si="21"/>
        <v>51.7334739704512</v>
      </c>
      <c r="H263">
        <f t="shared" si="22"/>
        <v>1.9830127846990446</v>
      </c>
      <c r="I263">
        <f t="shared" si="23"/>
        <v>0.43746085367331378</v>
      </c>
      <c r="J263">
        <v>0</v>
      </c>
      <c r="K263" s="18">
        <v>0</v>
      </c>
      <c r="L263" s="18">
        <v>0</v>
      </c>
      <c r="M263" s="18">
        <v>0</v>
      </c>
      <c r="N263" s="18">
        <v>0</v>
      </c>
    </row>
    <row r="264" spans="1:14" x14ac:dyDescent="0.25">
      <c r="A264">
        <f>'R, r and ACFs'!F271</f>
        <v>-0.25201237397249943</v>
      </c>
      <c r="C264">
        <v>254</v>
      </c>
      <c r="D264">
        <f t="shared" si="24"/>
        <v>6.3510236635254902E-2</v>
      </c>
      <c r="E264">
        <f t="shared" si="19"/>
        <v>0.16031658345176023</v>
      </c>
      <c r="F264">
        <f t="shared" si="20"/>
        <v>183.66034936892518</v>
      </c>
      <c r="G264">
        <f t="shared" si="21"/>
        <v>312.60341868019776</v>
      </c>
      <c r="H264">
        <f t="shared" si="22"/>
        <v>51.7334739704512</v>
      </c>
      <c r="I264">
        <f t="shared" si="23"/>
        <v>1.9830127846990446</v>
      </c>
      <c r="J264">
        <v>0</v>
      </c>
      <c r="K264" s="18">
        <v>0</v>
      </c>
      <c r="L264" s="18">
        <v>0</v>
      </c>
      <c r="M264" s="18">
        <v>0</v>
      </c>
      <c r="N264" s="18">
        <v>0</v>
      </c>
    </row>
    <row r="265" spans="1:14" x14ac:dyDescent="0.25">
      <c r="A265">
        <f>'R, r and ACFs'!F272</f>
        <v>10.553450265151779</v>
      </c>
      <c r="C265">
        <v>255</v>
      </c>
      <c r="D265">
        <f t="shared" si="24"/>
        <v>111.37531249903216</v>
      </c>
      <c r="E265">
        <f t="shared" si="19"/>
        <v>6.3510236635254902E-2</v>
      </c>
      <c r="F265">
        <f t="shared" si="20"/>
        <v>0.16031658345176023</v>
      </c>
      <c r="G265">
        <f t="shared" si="21"/>
        <v>183.66034936892518</v>
      </c>
      <c r="H265">
        <f t="shared" si="22"/>
        <v>312.60341868019776</v>
      </c>
      <c r="I265">
        <f t="shared" si="23"/>
        <v>51.7334739704512</v>
      </c>
      <c r="J265">
        <v>0</v>
      </c>
      <c r="K265" s="18">
        <v>0</v>
      </c>
      <c r="L265" s="18">
        <v>0</v>
      </c>
      <c r="M265" s="18">
        <v>0</v>
      </c>
      <c r="N265" s="18">
        <v>0</v>
      </c>
    </row>
    <row r="266" spans="1:14" x14ac:dyDescent="0.25">
      <c r="A266">
        <f>'R, r and ACFs'!F273</f>
        <v>-4.8039765347729979</v>
      </c>
      <c r="C266">
        <v>256</v>
      </c>
      <c r="D266">
        <f t="shared" si="24"/>
        <v>23.07819054664958</v>
      </c>
      <c r="E266">
        <f t="shared" si="19"/>
        <v>111.37531249903216</v>
      </c>
      <c r="F266">
        <f t="shared" si="20"/>
        <v>6.3510236635254902E-2</v>
      </c>
      <c r="G266">
        <f t="shared" si="21"/>
        <v>0.16031658345176023</v>
      </c>
      <c r="H266">
        <f t="shared" si="22"/>
        <v>183.66034936892518</v>
      </c>
      <c r="I266">
        <f t="shared" si="23"/>
        <v>312.60341868019776</v>
      </c>
      <c r="J266">
        <v>0</v>
      </c>
      <c r="K266" s="18">
        <v>0</v>
      </c>
      <c r="L266" s="18">
        <v>0</v>
      </c>
      <c r="M266" s="18">
        <v>0</v>
      </c>
      <c r="N266" s="18">
        <v>0</v>
      </c>
    </row>
    <row r="267" spans="1:14" x14ac:dyDescent="0.25">
      <c r="A267">
        <f>'R, r and ACFs'!F274</f>
        <v>-0.66237989480426362</v>
      </c>
      <c r="C267">
        <v>257</v>
      </c>
      <c r="D267">
        <f t="shared" si="24"/>
        <v>0.43874712504090735</v>
      </c>
      <c r="E267">
        <f t="shared" si="19"/>
        <v>23.07819054664958</v>
      </c>
      <c r="F267">
        <f t="shared" si="20"/>
        <v>111.37531249903216</v>
      </c>
      <c r="G267">
        <f t="shared" si="21"/>
        <v>6.3510236635254902E-2</v>
      </c>
      <c r="H267">
        <f t="shared" si="22"/>
        <v>0.16031658345176023</v>
      </c>
      <c r="I267">
        <f t="shared" si="23"/>
        <v>183.66034936892518</v>
      </c>
      <c r="J267">
        <v>0</v>
      </c>
      <c r="K267" s="18">
        <v>0</v>
      </c>
      <c r="L267" s="18">
        <v>0</v>
      </c>
      <c r="M267" s="18">
        <v>0</v>
      </c>
      <c r="N267" s="18">
        <v>0</v>
      </c>
    </row>
    <row r="268" spans="1:14" x14ac:dyDescent="0.25">
      <c r="A268">
        <f>'R, r and ACFs'!F275</f>
        <v>-7.0672102083675652</v>
      </c>
      <c r="C268">
        <v>258</v>
      </c>
      <c r="D268">
        <f t="shared" si="24"/>
        <v>49.945460129254727</v>
      </c>
      <c r="E268">
        <f t="shared" ref="E268:E331" si="25">D267</f>
        <v>0.43874712504090735</v>
      </c>
      <c r="F268">
        <f t="shared" ref="F268:F331" si="26">D266</f>
        <v>23.07819054664958</v>
      </c>
      <c r="G268">
        <f t="shared" ref="G268:G331" si="27">D265</f>
        <v>111.37531249903216</v>
      </c>
      <c r="H268">
        <f t="shared" ref="H268:H331" si="28">D264</f>
        <v>6.3510236635254902E-2</v>
      </c>
      <c r="I268">
        <f t="shared" ref="I268:I331" si="29">D263</f>
        <v>0.16031658345176023</v>
      </c>
      <c r="J268">
        <v>0</v>
      </c>
      <c r="K268" s="18">
        <v>0</v>
      </c>
      <c r="L268" s="18">
        <v>0</v>
      </c>
      <c r="M268" s="18">
        <v>0</v>
      </c>
      <c r="N268" s="18">
        <v>0</v>
      </c>
    </row>
    <row r="269" spans="1:14" x14ac:dyDescent="0.25">
      <c r="A269">
        <f>'R, r and ACFs'!F276</f>
        <v>-0.45552232381293284</v>
      </c>
      <c r="C269">
        <v>259</v>
      </c>
      <c r="D269">
        <f t="shared" si="24"/>
        <v>0.20750058749193445</v>
      </c>
      <c r="E269">
        <f t="shared" si="25"/>
        <v>49.945460129254727</v>
      </c>
      <c r="F269">
        <f t="shared" si="26"/>
        <v>0.43874712504090735</v>
      </c>
      <c r="G269">
        <f t="shared" si="27"/>
        <v>23.07819054664958</v>
      </c>
      <c r="H269">
        <f t="shared" si="28"/>
        <v>111.37531249903216</v>
      </c>
      <c r="I269">
        <f t="shared" si="29"/>
        <v>6.3510236635254902E-2</v>
      </c>
      <c r="J269">
        <v>0</v>
      </c>
      <c r="K269" s="18">
        <v>0</v>
      </c>
      <c r="L269" s="18">
        <v>0</v>
      </c>
      <c r="M269" s="18">
        <v>0</v>
      </c>
      <c r="N269" s="18">
        <v>0</v>
      </c>
    </row>
    <row r="270" spans="1:14" x14ac:dyDescent="0.25">
      <c r="A270">
        <f>'R, r and ACFs'!F277</f>
        <v>5.0679080697166805</v>
      </c>
      <c r="C270">
        <v>260</v>
      </c>
      <c r="D270">
        <f t="shared" si="24"/>
        <v>25.683692203099451</v>
      </c>
      <c r="E270">
        <f t="shared" si="25"/>
        <v>0.20750058749193445</v>
      </c>
      <c r="F270">
        <f t="shared" si="26"/>
        <v>49.945460129254727</v>
      </c>
      <c r="G270">
        <f t="shared" si="27"/>
        <v>0.43874712504090735</v>
      </c>
      <c r="H270">
        <f t="shared" si="28"/>
        <v>23.07819054664958</v>
      </c>
      <c r="I270">
        <f t="shared" si="29"/>
        <v>111.37531249903216</v>
      </c>
      <c r="J270">
        <v>0</v>
      </c>
      <c r="K270" s="18">
        <v>0</v>
      </c>
      <c r="L270" s="18">
        <v>0</v>
      </c>
      <c r="M270" s="18">
        <v>0</v>
      </c>
      <c r="N270" s="18">
        <v>0</v>
      </c>
    </row>
    <row r="271" spans="1:14" x14ac:dyDescent="0.25">
      <c r="A271">
        <f>'R, r and ACFs'!F278</f>
        <v>-3.2327770814741608</v>
      </c>
      <c r="C271">
        <v>261</v>
      </c>
      <c r="D271">
        <f t="shared" si="24"/>
        <v>10.450847658504593</v>
      </c>
      <c r="E271">
        <f t="shared" si="25"/>
        <v>25.683692203099451</v>
      </c>
      <c r="F271">
        <f t="shared" si="26"/>
        <v>0.20750058749193445</v>
      </c>
      <c r="G271">
        <f t="shared" si="27"/>
        <v>49.945460129254727</v>
      </c>
      <c r="H271">
        <f t="shared" si="28"/>
        <v>0.43874712504090735</v>
      </c>
      <c r="I271">
        <f t="shared" si="29"/>
        <v>23.07819054664958</v>
      </c>
      <c r="J271">
        <v>0</v>
      </c>
      <c r="K271" s="18">
        <v>0</v>
      </c>
      <c r="L271" s="18">
        <v>0</v>
      </c>
      <c r="M271" s="18">
        <v>0</v>
      </c>
      <c r="N271" s="18">
        <v>0</v>
      </c>
    </row>
    <row r="272" spans="1:14" x14ac:dyDescent="0.25">
      <c r="A272">
        <f>'R, r and ACFs'!F279</f>
        <v>6.9843584187257068</v>
      </c>
      <c r="C272">
        <v>262</v>
      </c>
      <c r="D272">
        <f t="shared" si="24"/>
        <v>48.781262521224654</v>
      </c>
      <c r="E272">
        <f t="shared" si="25"/>
        <v>10.450847658504593</v>
      </c>
      <c r="F272">
        <f t="shared" si="26"/>
        <v>25.683692203099451</v>
      </c>
      <c r="G272">
        <f t="shared" si="27"/>
        <v>0.20750058749193445</v>
      </c>
      <c r="H272">
        <f t="shared" si="28"/>
        <v>49.945460129254727</v>
      </c>
      <c r="I272">
        <f t="shared" si="29"/>
        <v>0.43874712504090735</v>
      </c>
      <c r="J272">
        <v>0</v>
      </c>
      <c r="K272" s="18">
        <v>0</v>
      </c>
      <c r="L272" s="18">
        <v>0</v>
      </c>
      <c r="M272" s="18">
        <v>0</v>
      </c>
      <c r="N272" s="18">
        <v>0</v>
      </c>
    </row>
    <row r="273" spans="1:14" x14ac:dyDescent="0.25">
      <c r="A273">
        <f>'R, r and ACFs'!F280</f>
        <v>-1.0256264246759816</v>
      </c>
      <c r="C273">
        <v>263</v>
      </c>
      <c r="D273">
        <f t="shared" si="24"/>
        <v>1.051909562993637</v>
      </c>
      <c r="E273">
        <f t="shared" si="25"/>
        <v>48.781262521224654</v>
      </c>
      <c r="F273">
        <f t="shared" si="26"/>
        <v>10.450847658504593</v>
      </c>
      <c r="G273">
        <f t="shared" si="27"/>
        <v>25.683692203099451</v>
      </c>
      <c r="H273">
        <f t="shared" si="28"/>
        <v>0.20750058749193445</v>
      </c>
      <c r="I273">
        <f t="shared" si="29"/>
        <v>49.945460129254727</v>
      </c>
      <c r="J273">
        <v>0</v>
      </c>
      <c r="K273" s="18">
        <v>0</v>
      </c>
      <c r="L273" s="18">
        <v>0</v>
      </c>
      <c r="M273" s="18">
        <v>0</v>
      </c>
      <c r="N273" s="18">
        <v>0</v>
      </c>
    </row>
    <row r="274" spans="1:14" x14ac:dyDescent="0.25">
      <c r="A274">
        <f>'R, r and ACFs'!F281</f>
        <v>7.8882072258551137</v>
      </c>
      <c r="C274">
        <v>264</v>
      </c>
      <c r="D274">
        <f t="shared" si="24"/>
        <v>62.223813238032825</v>
      </c>
      <c r="E274">
        <f t="shared" si="25"/>
        <v>1.051909562993637</v>
      </c>
      <c r="F274">
        <f t="shared" si="26"/>
        <v>48.781262521224654</v>
      </c>
      <c r="G274">
        <f t="shared" si="27"/>
        <v>10.450847658504593</v>
      </c>
      <c r="H274">
        <f t="shared" si="28"/>
        <v>25.683692203099451</v>
      </c>
      <c r="I274">
        <f t="shared" si="29"/>
        <v>0.20750058749193445</v>
      </c>
      <c r="J274">
        <v>0</v>
      </c>
      <c r="K274" s="18">
        <v>0</v>
      </c>
      <c r="L274" s="18">
        <v>0</v>
      </c>
      <c r="M274" s="18">
        <v>0</v>
      </c>
      <c r="N274" s="18">
        <v>0</v>
      </c>
    </row>
    <row r="275" spans="1:14" x14ac:dyDescent="0.25">
      <c r="A275">
        <f>'R, r and ACFs'!F282</f>
        <v>-0.39368022443044731</v>
      </c>
      <c r="C275">
        <v>265</v>
      </c>
      <c r="D275">
        <f t="shared" si="24"/>
        <v>0.15498411910760737</v>
      </c>
      <c r="E275">
        <f t="shared" si="25"/>
        <v>62.223813238032825</v>
      </c>
      <c r="F275">
        <f t="shared" si="26"/>
        <v>1.051909562993637</v>
      </c>
      <c r="G275">
        <f t="shared" si="27"/>
        <v>48.781262521224654</v>
      </c>
      <c r="H275">
        <f t="shared" si="28"/>
        <v>10.450847658504593</v>
      </c>
      <c r="I275">
        <f t="shared" si="29"/>
        <v>25.683692203099451</v>
      </c>
      <c r="J275">
        <v>0</v>
      </c>
      <c r="K275" s="18">
        <v>0</v>
      </c>
      <c r="L275" s="18">
        <v>0</v>
      </c>
      <c r="M275" s="18">
        <v>0</v>
      </c>
      <c r="N275" s="18">
        <v>0</v>
      </c>
    </row>
    <row r="276" spans="1:14" x14ac:dyDescent="0.25">
      <c r="A276">
        <f>'R, r and ACFs'!F283</f>
        <v>-0.54633974460632762</v>
      </c>
      <c r="C276">
        <v>266</v>
      </c>
      <c r="D276">
        <f t="shared" si="24"/>
        <v>0.29848711653650728</v>
      </c>
      <c r="E276">
        <f t="shared" si="25"/>
        <v>0.15498411910760737</v>
      </c>
      <c r="F276">
        <f t="shared" si="26"/>
        <v>62.223813238032825</v>
      </c>
      <c r="G276">
        <f t="shared" si="27"/>
        <v>1.051909562993637</v>
      </c>
      <c r="H276">
        <f t="shared" si="28"/>
        <v>48.781262521224654</v>
      </c>
      <c r="I276">
        <f t="shared" si="29"/>
        <v>10.450847658504593</v>
      </c>
      <c r="J276">
        <v>0</v>
      </c>
      <c r="K276" s="18">
        <v>0</v>
      </c>
      <c r="L276" s="18">
        <v>0</v>
      </c>
      <c r="M276" s="18">
        <v>0</v>
      </c>
      <c r="N276" s="18">
        <v>0</v>
      </c>
    </row>
    <row r="277" spans="1:14" x14ac:dyDescent="0.25">
      <c r="A277">
        <f>'R, r and ACFs'!F284</f>
        <v>4.4029372251204899</v>
      </c>
      <c r="C277">
        <v>267</v>
      </c>
      <c r="D277">
        <f t="shared" si="24"/>
        <v>19.385856208351719</v>
      </c>
      <c r="E277">
        <f t="shared" si="25"/>
        <v>0.29848711653650728</v>
      </c>
      <c r="F277">
        <f t="shared" si="26"/>
        <v>0.15498411910760737</v>
      </c>
      <c r="G277">
        <f t="shared" si="27"/>
        <v>62.223813238032825</v>
      </c>
      <c r="H277">
        <f t="shared" si="28"/>
        <v>1.051909562993637</v>
      </c>
      <c r="I277">
        <f t="shared" si="29"/>
        <v>48.781262521224654</v>
      </c>
      <c r="J277">
        <v>0</v>
      </c>
      <c r="K277" s="18">
        <v>0</v>
      </c>
      <c r="L277" s="18">
        <v>0</v>
      </c>
      <c r="M277" s="18">
        <v>0</v>
      </c>
      <c r="N277" s="18">
        <v>0</v>
      </c>
    </row>
    <row r="278" spans="1:14" x14ac:dyDescent="0.25">
      <c r="A278">
        <f>'R, r and ACFs'!F285</f>
        <v>0.96923180873036174</v>
      </c>
      <c r="C278">
        <v>268</v>
      </c>
      <c r="D278">
        <f t="shared" si="24"/>
        <v>0.9394102990547285</v>
      </c>
      <c r="E278">
        <f t="shared" si="25"/>
        <v>19.385856208351719</v>
      </c>
      <c r="F278">
        <f t="shared" si="26"/>
        <v>0.29848711653650728</v>
      </c>
      <c r="G278">
        <f t="shared" si="27"/>
        <v>0.15498411910760737</v>
      </c>
      <c r="H278">
        <f t="shared" si="28"/>
        <v>62.223813238032825</v>
      </c>
      <c r="I278">
        <f t="shared" si="29"/>
        <v>1.051909562993637</v>
      </c>
      <c r="J278">
        <v>0</v>
      </c>
      <c r="K278" s="18">
        <v>0</v>
      </c>
      <c r="L278" s="18">
        <v>0</v>
      </c>
      <c r="M278" s="18">
        <v>0</v>
      </c>
      <c r="N278" s="18">
        <v>0</v>
      </c>
    </row>
    <row r="279" spans="1:14" x14ac:dyDescent="0.25">
      <c r="A279">
        <f>'R, r and ACFs'!F286</f>
        <v>-4.020712401728796E-2</v>
      </c>
      <c r="C279">
        <v>269</v>
      </c>
      <c r="D279">
        <f t="shared" si="24"/>
        <v>1.6166128217415742E-3</v>
      </c>
      <c r="E279">
        <f t="shared" si="25"/>
        <v>0.9394102990547285</v>
      </c>
      <c r="F279">
        <f t="shared" si="26"/>
        <v>19.385856208351719</v>
      </c>
      <c r="G279">
        <f t="shared" si="27"/>
        <v>0.29848711653650728</v>
      </c>
      <c r="H279">
        <f t="shared" si="28"/>
        <v>0.15498411910760737</v>
      </c>
      <c r="I279">
        <f t="shared" si="29"/>
        <v>62.223813238032825</v>
      </c>
      <c r="J279">
        <v>0</v>
      </c>
      <c r="K279" s="18">
        <v>0</v>
      </c>
      <c r="L279" s="18">
        <v>0</v>
      </c>
      <c r="M279" s="18">
        <v>0</v>
      </c>
      <c r="N279" s="18">
        <v>0</v>
      </c>
    </row>
    <row r="280" spans="1:14" x14ac:dyDescent="0.25">
      <c r="A280">
        <f>'R, r and ACFs'!F287</f>
        <v>-1.9997224219171976</v>
      </c>
      <c r="C280">
        <v>270</v>
      </c>
      <c r="D280">
        <f t="shared" si="24"/>
        <v>3.9988897647183825</v>
      </c>
      <c r="E280">
        <f t="shared" si="25"/>
        <v>1.6166128217415742E-3</v>
      </c>
      <c r="F280">
        <f t="shared" si="26"/>
        <v>0.9394102990547285</v>
      </c>
      <c r="G280">
        <f t="shared" si="27"/>
        <v>19.385856208351719</v>
      </c>
      <c r="H280">
        <f t="shared" si="28"/>
        <v>0.29848711653650728</v>
      </c>
      <c r="I280">
        <f t="shared" si="29"/>
        <v>0.15498411910760737</v>
      </c>
      <c r="J280">
        <v>0</v>
      </c>
      <c r="K280" s="18">
        <v>0</v>
      </c>
      <c r="L280" s="18">
        <v>0</v>
      </c>
      <c r="M280" s="18">
        <v>0</v>
      </c>
      <c r="N280" s="18">
        <v>0</v>
      </c>
    </row>
    <row r="281" spans="1:14" x14ac:dyDescent="0.25">
      <c r="A281">
        <f>'R, r and ACFs'!F288</f>
        <v>-2.238972963623072</v>
      </c>
      <c r="C281">
        <v>271</v>
      </c>
      <c r="D281">
        <f t="shared" si="24"/>
        <v>5.0129999318350817</v>
      </c>
      <c r="E281">
        <f t="shared" si="25"/>
        <v>3.9988897647183825</v>
      </c>
      <c r="F281">
        <f t="shared" si="26"/>
        <v>1.6166128217415742E-3</v>
      </c>
      <c r="G281">
        <f t="shared" si="27"/>
        <v>0.9394102990547285</v>
      </c>
      <c r="H281">
        <f t="shared" si="28"/>
        <v>19.385856208351719</v>
      </c>
      <c r="I281">
        <f t="shared" si="29"/>
        <v>0.29848711653650728</v>
      </c>
      <c r="J281">
        <v>0</v>
      </c>
      <c r="K281" s="18">
        <v>0</v>
      </c>
      <c r="L281" s="18">
        <v>0</v>
      </c>
      <c r="M281" s="18">
        <v>0</v>
      </c>
      <c r="N281" s="18">
        <v>0</v>
      </c>
    </row>
    <row r="282" spans="1:14" x14ac:dyDescent="0.25">
      <c r="A282">
        <f>'R, r and ACFs'!F289</f>
        <v>2.407113796832844</v>
      </c>
      <c r="C282">
        <v>272</v>
      </c>
      <c r="D282">
        <f t="shared" si="24"/>
        <v>5.7941968309030303</v>
      </c>
      <c r="E282">
        <f t="shared" si="25"/>
        <v>5.0129999318350817</v>
      </c>
      <c r="F282">
        <f t="shared" si="26"/>
        <v>3.9988897647183825</v>
      </c>
      <c r="G282">
        <f t="shared" si="27"/>
        <v>1.6166128217415742E-3</v>
      </c>
      <c r="H282">
        <f t="shared" si="28"/>
        <v>0.9394102990547285</v>
      </c>
      <c r="I282">
        <f t="shared" si="29"/>
        <v>19.385856208351719</v>
      </c>
      <c r="J282">
        <v>0</v>
      </c>
      <c r="K282" s="18">
        <v>0</v>
      </c>
      <c r="L282" s="18">
        <v>0</v>
      </c>
      <c r="M282" s="18">
        <v>0</v>
      </c>
      <c r="N282" s="18">
        <v>0</v>
      </c>
    </row>
    <row r="283" spans="1:14" x14ac:dyDescent="0.25">
      <c r="A283">
        <f>'R, r and ACFs'!F290</f>
        <v>1.1618166477733234</v>
      </c>
      <c r="C283">
        <v>273</v>
      </c>
      <c r="D283">
        <f t="shared" si="24"/>
        <v>1.3498179230432426</v>
      </c>
      <c r="E283">
        <f t="shared" si="25"/>
        <v>5.7941968309030303</v>
      </c>
      <c r="F283">
        <f t="shared" si="26"/>
        <v>5.0129999318350817</v>
      </c>
      <c r="G283">
        <f t="shared" si="27"/>
        <v>3.9988897647183825</v>
      </c>
      <c r="H283">
        <f t="shared" si="28"/>
        <v>1.6166128217415742E-3</v>
      </c>
      <c r="I283">
        <f t="shared" si="29"/>
        <v>0.9394102990547285</v>
      </c>
      <c r="J283">
        <v>0</v>
      </c>
      <c r="K283" s="18">
        <v>0</v>
      </c>
      <c r="L283" s="18">
        <v>0</v>
      </c>
      <c r="M283" s="18">
        <v>0</v>
      </c>
      <c r="N283" s="18">
        <v>0</v>
      </c>
    </row>
    <row r="284" spans="1:14" x14ac:dyDescent="0.25">
      <c r="A284">
        <f>'R, r and ACFs'!F291</f>
        <v>1.4503390667337197</v>
      </c>
      <c r="C284">
        <v>274</v>
      </c>
      <c r="D284">
        <f t="shared" si="24"/>
        <v>2.103483408494037</v>
      </c>
      <c r="E284">
        <f t="shared" si="25"/>
        <v>1.3498179230432426</v>
      </c>
      <c r="F284">
        <f t="shared" si="26"/>
        <v>5.7941968309030303</v>
      </c>
      <c r="G284">
        <f t="shared" si="27"/>
        <v>5.0129999318350817</v>
      </c>
      <c r="H284">
        <f t="shared" si="28"/>
        <v>3.9988897647183825</v>
      </c>
      <c r="I284">
        <f t="shared" si="29"/>
        <v>1.6166128217415742E-3</v>
      </c>
      <c r="J284">
        <v>0</v>
      </c>
      <c r="K284" s="18">
        <v>0</v>
      </c>
      <c r="L284" s="18">
        <v>0</v>
      </c>
      <c r="M284" s="18">
        <v>0</v>
      </c>
      <c r="N284" s="18">
        <v>0</v>
      </c>
    </row>
    <row r="285" spans="1:14" x14ac:dyDescent="0.25">
      <c r="A285">
        <f>'R, r and ACFs'!F292</f>
        <v>3.8886315398261586</v>
      </c>
      <c r="C285">
        <v>275</v>
      </c>
      <c r="D285">
        <f t="shared" si="24"/>
        <v>15.121455252530762</v>
      </c>
      <c r="E285">
        <f t="shared" si="25"/>
        <v>2.103483408494037</v>
      </c>
      <c r="F285">
        <f t="shared" si="26"/>
        <v>1.3498179230432426</v>
      </c>
      <c r="G285">
        <f t="shared" si="27"/>
        <v>5.7941968309030303</v>
      </c>
      <c r="H285">
        <f t="shared" si="28"/>
        <v>5.0129999318350817</v>
      </c>
      <c r="I285">
        <f t="shared" si="29"/>
        <v>3.9988897647183825</v>
      </c>
      <c r="J285">
        <v>0</v>
      </c>
      <c r="K285" s="18">
        <v>0</v>
      </c>
      <c r="L285" s="18">
        <v>0</v>
      </c>
      <c r="M285" s="18">
        <v>0</v>
      </c>
      <c r="N285" s="18">
        <v>0</v>
      </c>
    </row>
    <row r="286" spans="1:14" x14ac:dyDescent="0.25">
      <c r="A286">
        <f>'R, r and ACFs'!F293</f>
        <v>3.531875139567898</v>
      </c>
      <c r="C286">
        <v>276</v>
      </c>
      <c r="D286">
        <f t="shared" si="24"/>
        <v>12.474142001497759</v>
      </c>
      <c r="E286">
        <f t="shared" si="25"/>
        <v>15.121455252530762</v>
      </c>
      <c r="F286">
        <f t="shared" si="26"/>
        <v>2.103483408494037</v>
      </c>
      <c r="G286">
        <f t="shared" si="27"/>
        <v>1.3498179230432426</v>
      </c>
      <c r="H286">
        <f t="shared" si="28"/>
        <v>5.7941968309030303</v>
      </c>
      <c r="I286">
        <f t="shared" si="29"/>
        <v>5.0129999318350817</v>
      </c>
      <c r="J286">
        <v>0</v>
      </c>
      <c r="K286" s="18">
        <v>0</v>
      </c>
      <c r="L286" s="18">
        <v>0</v>
      </c>
      <c r="M286" s="18">
        <v>0</v>
      </c>
      <c r="N286" s="18">
        <v>0</v>
      </c>
    </row>
    <row r="287" spans="1:14" x14ac:dyDescent="0.25">
      <c r="A287">
        <f>'R, r and ACFs'!F294</f>
        <v>-0.29620024066504747</v>
      </c>
      <c r="C287">
        <v>277</v>
      </c>
      <c r="D287">
        <f t="shared" si="24"/>
        <v>8.7734582570032041E-2</v>
      </c>
      <c r="E287">
        <f t="shared" si="25"/>
        <v>12.474142001497759</v>
      </c>
      <c r="F287">
        <f t="shared" si="26"/>
        <v>15.121455252530762</v>
      </c>
      <c r="G287">
        <f t="shared" si="27"/>
        <v>2.103483408494037</v>
      </c>
      <c r="H287">
        <f t="shared" si="28"/>
        <v>1.3498179230432426</v>
      </c>
      <c r="I287">
        <f t="shared" si="29"/>
        <v>5.7941968309030303</v>
      </c>
      <c r="J287">
        <v>0</v>
      </c>
      <c r="K287" s="18">
        <v>0</v>
      </c>
      <c r="L287" s="18">
        <v>0</v>
      </c>
      <c r="M287" s="18">
        <v>0</v>
      </c>
      <c r="N287" s="18">
        <v>0</v>
      </c>
    </row>
    <row r="288" spans="1:14" x14ac:dyDescent="0.25">
      <c r="A288">
        <f>'R, r and ACFs'!F295</f>
        <v>1.2691616356786395</v>
      </c>
      <c r="C288">
        <v>278</v>
      </c>
      <c r="D288">
        <f t="shared" si="24"/>
        <v>1.6107712574784796</v>
      </c>
      <c r="E288">
        <f t="shared" si="25"/>
        <v>8.7734582570032041E-2</v>
      </c>
      <c r="F288">
        <f t="shared" si="26"/>
        <v>12.474142001497759</v>
      </c>
      <c r="G288">
        <f t="shared" si="27"/>
        <v>15.121455252530762</v>
      </c>
      <c r="H288">
        <f t="shared" si="28"/>
        <v>2.103483408494037</v>
      </c>
      <c r="I288">
        <f t="shared" si="29"/>
        <v>1.3498179230432426</v>
      </c>
      <c r="J288">
        <v>0</v>
      </c>
      <c r="K288" s="18">
        <v>0</v>
      </c>
      <c r="L288" s="18">
        <v>0</v>
      </c>
      <c r="M288" s="18">
        <v>0</v>
      </c>
      <c r="N288" s="18">
        <v>0</v>
      </c>
    </row>
    <row r="289" spans="1:14" x14ac:dyDescent="0.25">
      <c r="A289">
        <f>'R, r and ACFs'!F296</f>
        <v>11.877660424669365</v>
      </c>
      <c r="C289">
        <v>279</v>
      </c>
      <c r="D289">
        <f t="shared" si="24"/>
        <v>141.07881716375684</v>
      </c>
      <c r="E289">
        <f t="shared" si="25"/>
        <v>1.6107712574784796</v>
      </c>
      <c r="F289">
        <f t="shared" si="26"/>
        <v>8.7734582570032041E-2</v>
      </c>
      <c r="G289">
        <f t="shared" si="27"/>
        <v>12.474142001497759</v>
      </c>
      <c r="H289">
        <f t="shared" si="28"/>
        <v>15.121455252530762</v>
      </c>
      <c r="I289">
        <f t="shared" si="29"/>
        <v>2.103483408494037</v>
      </c>
      <c r="J289">
        <v>0</v>
      </c>
      <c r="K289" s="18">
        <v>0</v>
      </c>
      <c r="L289" s="18">
        <v>0</v>
      </c>
      <c r="M289" s="18">
        <v>0</v>
      </c>
      <c r="N289" s="18">
        <v>0</v>
      </c>
    </row>
    <row r="290" spans="1:14" x14ac:dyDescent="0.25">
      <c r="A290">
        <f>'R, r and ACFs'!F297</f>
        <v>3.6976609678516943</v>
      </c>
      <c r="C290">
        <v>280</v>
      </c>
      <c r="D290">
        <f t="shared" si="24"/>
        <v>13.672696633173928</v>
      </c>
      <c r="E290">
        <f t="shared" si="25"/>
        <v>141.07881716375684</v>
      </c>
      <c r="F290">
        <f t="shared" si="26"/>
        <v>1.6107712574784796</v>
      </c>
      <c r="G290">
        <f t="shared" si="27"/>
        <v>8.7734582570032041E-2</v>
      </c>
      <c r="H290">
        <f t="shared" si="28"/>
        <v>12.474142001497759</v>
      </c>
      <c r="I290">
        <f t="shared" si="29"/>
        <v>15.121455252530762</v>
      </c>
      <c r="J290">
        <v>0</v>
      </c>
      <c r="K290" s="18">
        <v>0</v>
      </c>
      <c r="L290" s="18">
        <v>0</v>
      </c>
      <c r="M290" s="18">
        <v>0</v>
      </c>
      <c r="N290" s="18">
        <v>0</v>
      </c>
    </row>
    <row r="291" spans="1:14" x14ac:dyDescent="0.25">
      <c r="A291">
        <f>'R, r and ACFs'!F298</f>
        <v>3.2711080944207902</v>
      </c>
      <c r="C291">
        <v>281</v>
      </c>
      <c r="D291">
        <f t="shared" si="24"/>
        <v>10.700148165385214</v>
      </c>
      <c r="E291">
        <f t="shared" si="25"/>
        <v>13.672696633173928</v>
      </c>
      <c r="F291">
        <f t="shared" si="26"/>
        <v>141.07881716375684</v>
      </c>
      <c r="G291">
        <f t="shared" si="27"/>
        <v>1.6107712574784796</v>
      </c>
      <c r="H291">
        <f t="shared" si="28"/>
        <v>8.7734582570032041E-2</v>
      </c>
      <c r="I291">
        <f t="shared" si="29"/>
        <v>12.474142001497759</v>
      </c>
      <c r="J291">
        <v>0</v>
      </c>
      <c r="K291" s="18">
        <v>0</v>
      </c>
      <c r="L291" s="18">
        <v>0</v>
      </c>
      <c r="M291" s="18">
        <v>0</v>
      </c>
      <c r="N291" s="18">
        <v>0</v>
      </c>
    </row>
    <row r="292" spans="1:14" x14ac:dyDescent="0.25">
      <c r="A292">
        <f>'R, r and ACFs'!F299</f>
        <v>-2.3725907385849223</v>
      </c>
      <c r="C292">
        <v>282</v>
      </c>
      <c r="D292">
        <f t="shared" si="24"/>
        <v>5.6291868128189471</v>
      </c>
      <c r="E292">
        <f t="shared" si="25"/>
        <v>10.700148165385214</v>
      </c>
      <c r="F292">
        <f t="shared" si="26"/>
        <v>13.672696633173928</v>
      </c>
      <c r="G292">
        <f t="shared" si="27"/>
        <v>141.07881716375684</v>
      </c>
      <c r="H292">
        <f t="shared" si="28"/>
        <v>1.6107712574784796</v>
      </c>
      <c r="I292">
        <f t="shared" si="29"/>
        <v>8.7734582570032041E-2</v>
      </c>
      <c r="J292">
        <v>0</v>
      </c>
      <c r="K292" s="18">
        <v>0</v>
      </c>
      <c r="L292" s="18">
        <v>0</v>
      </c>
      <c r="M292" s="18">
        <v>0</v>
      </c>
      <c r="N292" s="18">
        <v>0</v>
      </c>
    </row>
    <row r="293" spans="1:14" x14ac:dyDescent="0.25">
      <c r="A293">
        <f>'R, r and ACFs'!F300</f>
        <v>1.2437843078868862</v>
      </c>
      <c r="C293">
        <v>283</v>
      </c>
      <c r="D293">
        <f t="shared" si="24"/>
        <v>1.5469994045456605</v>
      </c>
      <c r="E293">
        <f t="shared" si="25"/>
        <v>5.6291868128189471</v>
      </c>
      <c r="F293">
        <f t="shared" si="26"/>
        <v>10.700148165385214</v>
      </c>
      <c r="G293">
        <f t="shared" si="27"/>
        <v>13.672696633173928</v>
      </c>
      <c r="H293">
        <f t="shared" si="28"/>
        <v>141.07881716375684</v>
      </c>
      <c r="I293">
        <f t="shared" si="29"/>
        <v>1.6107712574784796</v>
      </c>
      <c r="J293">
        <v>0</v>
      </c>
      <c r="K293" s="18">
        <v>0</v>
      </c>
      <c r="L293" s="18">
        <v>0</v>
      </c>
      <c r="M293" s="18">
        <v>0</v>
      </c>
      <c r="N293" s="18">
        <v>0</v>
      </c>
    </row>
    <row r="294" spans="1:14" x14ac:dyDescent="0.25">
      <c r="A294">
        <f>'R, r and ACFs'!F301</f>
        <v>-2.830815433986253</v>
      </c>
      <c r="C294">
        <v>284</v>
      </c>
      <c r="D294">
        <f t="shared" si="24"/>
        <v>8.0135160212947785</v>
      </c>
      <c r="E294">
        <f t="shared" si="25"/>
        <v>1.5469994045456605</v>
      </c>
      <c r="F294">
        <f t="shared" si="26"/>
        <v>5.6291868128189471</v>
      </c>
      <c r="G294">
        <f t="shared" si="27"/>
        <v>10.700148165385214</v>
      </c>
      <c r="H294">
        <f t="shared" si="28"/>
        <v>13.672696633173928</v>
      </c>
      <c r="I294">
        <f t="shared" si="29"/>
        <v>141.07881716375684</v>
      </c>
      <c r="J294">
        <v>0</v>
      </c>
      <c r="K294" s="18">
        <v>0</v>
      </c>
      <c r="L294" s="18">
        <v>0</v>
      </c>
      <c r="M294" s="18">
        <v>0</v>
      </c>
      <c r="N294" s="18">
        <v>0</v>
      </c>
    </row>
    <row r="295" spans="1:14" x14ac:dyDescent="0.25">
      <c r="A295">
        <f>'R, r and ACFs'!F302</f>
        <v>-0.40718089692794923</v>
      </c>
      <c r="C295">
        <v>285</v>
      </c>
      <c r="D295">
        <f t="shared" si="24"/>
        <v>0.16579628282304923</v>
      </c>
      <c r="E295">
        <f t="shared" si="25"/>
        <v>8.0135160212947785</v>
      </c>
      <c r="F295">
        <f t="shared" si="26"/>
        <v>1.5469994045456605</v>
      </c>
      <c r="G295">
        <f t="shared" si="27"/>
        <v>5.6291868128189471</v>
      </c>
      <c r="H295">
        <f t="shared" si="28"/>
        <v>10.700148165385214</v>
      </c>
      <c r="I295">
        <f t="shared" si="29"/>
        <v>13.672696633173928</v>
      </c>
      <c r="J295">
        <v>0</v>
      </c>
      <c r="K295" s="18">
        <v>0</v>
      </c>
      <c r="L295" s="18">
        <v>0</v>
      </c>
      <c r="M295" s="18">
        <v>0</v>
      </c>
      <c r="N295" s="18">
        <v>0</v>
      </c>
    </row>
    <row r="296" spans="1:14" x14ac:dyDescent="0.25">
      <c r="A296">
        <f>'R, r and ACFs'!F303</f>
        <v>2.1788119495138414</v>
      </c>
      <c r="C296">
        <v>286</v>
      </c>
      <c r="D296">
        <f t="shared" si="24"/>
        <v>4.7472215113443061</v>
      </c>
      <c r="E296">
        <f t="shared" si="25"/>
        <v>0.16579628282304923</v>
      </c>
      <c r="F296">
        <f t="shared" si="26"/>
        <v>8.0135160212947785</v>
      </c>
      <c r="G296">
        <f t="shared" si="27"/>
        <v>1.5469994045456605</v>
      </c>
      <c r="H296">
        <f t="shared" si="28"/>
        <v>5.6291868128189471</v>
      </c>
      <c r="I296">
        <f t="shared" si="29"/>
        <v>10.700148165385214</v>
      </c>
      <c r="J296">
        <v>0</v>
      </c>
      <c r="K296" s="18">
        <v>0</v>
      </c>
      <c r="L296" s="18">
        <v>0</v>
      </c>
      <c r="M296" s="18">
        <v>0</v>
      </c>
      <c r="N296" s="18">
        <v>0</v>
      </c>
    </row>
    <row r="297" spans="1:14" x14ac:dyDescent="0.25">
      <c r="A297">
        <f>'R, r and ACFs'!F304</f>
        <v>5.0381171371086264</v>
      </c>
      <c r="C297">
        <v>287</v>
      </c>
      <c r="D297">
        <f t="shared" si="24"/>
        <v>25.382624287227621</v>
      </c>
      <c r="E297">
        <f t="shared" si="25"/>
        <v>4.7472215113443061</v>
      </c>
      <c r="F297">
        <f t="shared" si="26"/>
        <v>0.16579628282304923</v>
      </c>
      <c r="G297">
        <f t="shared" si="27"/>
        <v>8.0135160212947785</v>
      </c>
      <c r="H297">
        <f t="shared" si="28"/>
        <v>1.5469994045456605</v>
      </c>
      <c r="I297">
        <f t="shared" si="29"/>
        <v>5.6291868128189471</v>
      </c>
      <c r="J297">
        <v>0</v>
      </c>
      <c r="K297" s="18">
        <v>0</v>
      </c>
      <c r="L297" s="18">
        <v>0</v>
      </c>
      <c r="M297" s="18">
        <v>0</v>
      </c>
      <c r="N297" s="18">
        <v>0</v>
      </c>
    </row>
    <row r="298" spans="1:14" x14ac:dyDescent="0.25">
      <c r="A298">
        <f>'R, r and ACFs'!F305</f>
        <v>0.2256712758642114</v>
      </c>
      <c r="C298">
        <v>288</v>
      </c>
      <c r="D298">
        <f t="shared" si="24"/>
        <v>5.0927524750181002E-2</v>
      </c>
      <c r="E298">
        <f t="shared" si="25"/>
        <v>25.382624287227621</v>
      </c>
      <c r="F298">
        <f t="shared" si="26"/>
        <v>4.7472215113443061</v>
      </c>
      <c r="G298">
        <f t="shared" si="27"/>
        <v>0.16579628282304923</v>
      </c>
      <c r="H298">
        <f t="shared" si="28"/>
        <v>8.0135160212947785</v>
      </c>
      <c r="I298">
        <f t="shared" si="29"/>
        <v>1.5469994045456605</v>
      </c>
      <c r="J298">
        <v>0</v>
      </c>
      <c r="K298" s="18">
        <v>0</v>
      </c>
      <c r="L298" s="18">
        <v>0</v>
      </c>
      <c r="M298" s="18">
        <v>0</v>
      </c>
      <c r="N298" s="18">
        <v>0</v>
      </c>
    </row>
    <row r="299" spans="1:14" x14ac:dyDescent="0.25">
      <c r="A299">
        <f>'R, r and ACFs'!F306</f>
        <v>-0.39684743116215754</v>
      </c>
      <c r="C299">
        <v>289</v>
      </c>
      <c r="D299">
        <f t="shared" si="24"/>
        <v>0.15748788362000338</v>
      </c>
      <c r="E299">
        <f t="shared" si="25"/>
        <v>5.0927524750181002E-2</v>
      </c>
      <c r="F299">
        <f t="shared" si="26"/>
        <v>25.382624287227621</v>
      </c>
      <c r="G299">
        <f t="shared" si="27"/>
        <v>4.7472215113443061</v>
      </c>
      <c r="H299">
        <f t="shared" si="28"/>
        <v>0.16579628282304923</v>
      </c>
      <c r="I299">
        <f t="shared" si="29"/>
        <v>8.0135160212947785</v>
      </c>
      <c r="J299">
        <v>0</v>
      </c>
      <c r="K299" s="18">
        <v>0</v>
      </c>
      <c r="L299" s="18">
        <v>0</v>
      </c>
      <c r="M299" s="18">
        <v>0</v>
      </c>
      <c r="N299" s="18">
        <v>0</v>
      </c>
    </row>
    <row r="300" spans="1:14" x14ac:dyDescent="0.25">
      <c r="A300">
        <f>'R, r and ACFs'!F307</f>
        <v>-1.3334686296079146</v>
      </c>
      <c r="C300">
        <v>290</v>
      </c>
      <c r="D300">
        <f t="shared" si="24"/>
        <v>1.7781385861484096</v>
      </c>
      <c r="E300">
        <f t="shared" si="25"/>
        <v>0.15748788362000338</v>
      </c>
      <c r="F300">
        <f t="shared" si="26"/>
        <v>5.0927524750181002E-2</v>
      </c>
      <c r="G300">
        <f t="shared" si="27"/>
        <v>25.382624287227621</v>
      </c>
      <c r="H300">
        <f t="shared" si="28"/>
        <v>4.7472215113443061</v>
      </c>
      <c r="I300">
        <f t="shared" si="29"/>
        <v>0.16579628282304923</v>
      </c>
      <c r="J300">
        <v>0</v>
      </c>
      <c r="K300" s="18">
        <v>0</v>
      </c>
      <c r="L300" s="18">
        <v>0</v>
      </c>
      <c r="M300" s="18">
        <v>0</v>
      </c>
      <c r="N300" s="18">
        <v>0</v>
      </c>
    </row>
    <row r="301" spans="1:14" x14ac:dyDescent="0.25">
      <c r="A301">
        <f>'R, r and ACFs'!F308</f>
        <v>-6.8440577548036954</v>
      </c>
      <c r="C301">
        <v>291</v>
      </c>
      <c r="D301">
        <f t="shared" si="24"/>
        <v>46.8411265510886</v>
      </c>
      <c r="E301">
        <f t="shared" si="25"/>
        <v>1.7781385861484096</v>
      </c>
      <c r="F301">
        <f t="shared" si="26"/>
        <v>0.15748788362000338</v>
      </c>
      <c r="G301">
        <f t="shared" si="27"/>
        <v>5.0927524750181002E-2</v>
      </c>
      <c r="H301">
        <f t="shared" si="28"/>
        <v>25.382624287227621</v>
      </c>
      <c r="I301">
        <f t="shared" si="29"/>
        <v>4.7472215113443061</v>
      </c>
      <c r="J301">
        <v>0</v>
      </c>
      <c r="K301" s="18">
        <v>0</v>
      </c>
      <c r="L301" s="18">
        <v>0</v>
      </c>
      <c r="M301" s="18">
        <v>0</v>
      </c>
      <c r="N301" s="18">
        <v>0</v>
      </c>
    </row>
    <row r="302" spans="1:14" x14ac:dyDescent="0.25">
      <c r="A302">
        <f>'R, r and ACFs'!F309</f>
        <v>3.9289916803466518</v>
      </c>
      <c r="C302">
        <v>292</v>
      </c>
      <c r="D302">
        <f t="shared" si="24"/>
        <v>15.436975624233206</v>
      </c>
      <c r="E302">
        <f t="shared" si="25"/>
        <v>46.8411265510886</v>
      </c>
      <c r="F302">
        <f t="shared" si="26"/>
        <v>1.7781385861484096</v>
      </c>
      <c r="G302">
        <f t="shared" si="27"/>
        <v>0.15748788362000338</v>
      </c>
      <c r="H302">
        <f t="shared" si="28"/>
        <v>5.0927524750181002E-2</v>
      </c>
      <c r="I302">
        <f t="shared" si="29"/>
        <v>25.382624287227621</v>
      </c>
      <c r="J302">
        <v>0</v>
      </c>
      <c r="K302" s="18">
        <v>0</v>
      </c>
      <c r="L302" s="18">
        <v>0</v>
      </c>
      <c r="M302" s="18">
        <v>0</v>
      </c>
      <c r="N302" s="18">
        <v>0</v>
      </c>
    </row>
    <row r="303" spans="1:14" x14ac:dyDescent="0.25">
      <c r="A303">
        <f>'R, r and ACFs'!F310</f>
        <v>2.6436775358625342</v>
      </c>
      <c r="C303">
        <v>293</v>
      </c>
      <c r="D303">
        <f t="shared" si="24"/>
        <v>6.9890309136242008</v>
      </c>
      <c r="E303">
        <f t="shared" si="25"/>
        <v>15.436975624233206</v>
      </c>
      <c r="F303">
        <f t="shared" si="26"/>
        <v>46.8411265510886</v>
      </c>
      <c r="G303">
        <f t="shared" si="27"/>
        <v>1.7781385861484096</v>
      </c>
      <c r="H303">
        <f t="shared" si="28"/>
        <v>0.15748788362000338</v>
      </c>
      <c r="I303">
        <f t="shared" si="29"/>
        <v>5.0927524750181002E-2</v>
      </c>
      <c r="J303">
        <v>0</v>
      </c>
      <c r="K303" s="18">
        <v>0</v>
      </c>
      <c r="L303" s="18">
        <v>0</v>
      </c>
      <c r="M303" s="18">
        <v>0</v>
      </c>
      <c r="N303" s="18">
        <v>0</v>
      </c>
    </row>
    <row r="304" spans="1:14" x14ac:dyDescent="0.25">
      <c r="A304">
        <f>'R, r and ACFs'!F311</f>
        <v>-2.1121314648101914</v>
      </c>
      <c r="C304">
        <v>294</v>
      </c>
      <c r="D304">
        <f t="shared" si="24"/>
        <v>4.4610993246412445</v>
      </c>
      <c r="E304">
        <f t="shared" si="25"/>
        <v>6.9890309136242008</v>
      </c>
      <c r="F304">
        <f t="shared" si="26"/>
        <v>15.436975624233206</v>
      </c>
      <c r="G304">
        <f t="shared" si="27"/>
        <v>46.8411265510886</v>
      </c>
      <c r="H304">
        <f t="shared" si="28"/>
        <v>1.7781385861484096</v>
      </c>
      <c r="I304">
        <f t="shared" si="29"/>
        <v>0.15748788362000338</v>
      </c>
      <c r="J304">
        <v>0</v>
      </c>
      <c r="K304" s="18">
        <v>0</v>
      </c>
      <c r="L304" s="18">
        <v>0</v>
      </c>
      <c r="M304" s="18">
        <v>0</v>
      </c>
      <c r="N304" s="18">
        <v>0</v>
      </c>
    </row>
    <row r="305" spans="1:14" x14ac:dyDescent="0.25">
      <c r="A305">
        <f>'R, r and ACFs'!F312</f>
        <v>-0.66050955596682726</v>
      </c>
      <c r="C305">
        <v>295</v>
      </c>
      <c r="D305">
        <f t="shared" si="24"/>
        <v>0.43627287352349531</v>
      </c>
      <c r="E305">
        <f t="shared" si="25"/>
        <v>4.4610993246412445</v>
      </c>
      <c r="F305">
        <f t="shared" si="26"/>
        <v>6.9890309136242008</v>
      </c>
      <c r="G305">
        <f t="shared" si="27"/>
        <v>15.436975624233206</v>
      </c>
      <c r="H305">
        <f t="shared" si="28"/>
        <v>46.8411265510886</v>
      </c>
      <c r="I305">
        <f t="shared" si="29"/>
        <v>1.7781385861484096</v>
      </c>
      <c r="J305">
        <v>0</v>
      </c>
      <c r="K305" s="18">
        <v>0</v>
      </c>
      <c r="L305" s="18">
        <v>0</v>
      </c>
      <c r="M305" s="18">
        <v>0</v>
      </c>
      <c r="N305" s="18">
        <v>0</v>
      </c>
    </row>
    <row r="306" spans="1:14" x14ac:dyDescent="0.25">
      <c r="A306">
        <f>'R, r and ACFs'!F313</f>
        <v>7.0925015845907557</v>
      </c>
      <c r="C306">
        <v>296</v>
      </c>
      <c r="D306">
        <f t="shared" si="24"/>
        <v>50.303578727422384</v>
      </c>
      <c r="E306">
        <f t="shared" si="25"/>
        <v>0.43627287352349531</v>
      </c>
      <c r="F306">
        <f t="shared" si="26"/>
        <v>4.4610993246412445</v>
      </c>
      <c r="G306">
        <f t="shared" si="27"/>
        <v>6.9890309136242008</v>
      </c>
      <c r="H306">
        <f t="shared" si="28"/>
        <v>15.436975624233206</v>
      </c>
      <c r="I306">
        <f t="shared" si="29"/>
        <v>46.8411265510886</v>
      </c>
      <c r="J306">
        <v>0</v>
      </c>
      <c r="K306" s="18">
        <v>0</v>
      </c>
      <c r="L306" s="18">
        <v>0</v>
      </c>
      <c r="M306" s="18">
        <v>0</v>
      </c>
      <c r="N306" s="18">
        <v>0</v>
      </c>
    </row>
    <row r="307" spans="1:14" x14ac:dyDescent="0.25">
      <c r="A307">
        <f>'R, r and ACFs'!F314</f>
        <v>-0.37875499572210786</v>
      </c>
      <c r="C307">
        <v>297</v>
      </c>
      <c r="D307">
        <f t="shared" si="24"/>
        <v>0.14345534678445393</v>
      </c>
      <c r="E307">
        <f t="shared" si="25"/>
        <v>50.303578727422384</v>
      </c>
      <c r="F307">
        <f t="shared" si="26"/>
        <v>0.43627287352349531</v>
      </c>
      <c r="G307">
        <f t="shared" si="27"/>
        <v>4.4610993246412445</v>
      </c>
      <c r="H307">
        <f t="shared" si="28"/>
        <v>6.9890309136242008</v>
      </c>
      <c r="I307">
        <f t="shared" si="29"/>
        <v>15.436975624233206</v>
      </c>
      <c r="J307">
        <v>0</v>
      </c>
      <c r="K307" s="18">
        <v>0</v>
      </c>
      <c r="L307" s="18">
        <v>0</v>
      </c>
      <c r="M307" s="18">
        <v>0</v>
      </c>
      <c r="N307" s="18">
        <v>0</v>
      </c>
    </row>
    <row r="308" spans="1:14" x14ac:dyDescent="0.25">
      <c r="A308">
        <f>'R, r and ACFs'!F315</f>
        <v>5.2011161891686166</v>
      </c>
      <c r="C308">
        <v>298</v>
      </c>
      <c r="D308">
        <f t="shared" si="24"/>
        <v>27.051609613231872</v>
      </c>
      <c r="E308">
        <f t="shared" si="25"/>
        <v>0.14345534678445393</v>
      </c>
      <c r="F308">
        <f t="shared" si="26"/>
        <v>50.303578727422384</v>
      </c>
      <c r="G308">
        <f t="shared" si="27"/>
        <v>0.43627287352349531</v>
      </c>
      <c r="H308">
        <f t="shared" si="28"/>
        <v>4.4610993246412445</v>
      </c>
      <c r="I308">
        <f t="shared" si="29"/>
        <v>6.9890309136242008</v>
      </c>
      <c r="J308">
        <v>0</v>
      </c>
      <c r="K308" s="18">
        <v>0</v>
      </c>
      <c r="L308" s="18">
        <v>0</v>
      </c>
      <c r="M308" s="18">
        <v>0</v>
      </c>
      <c r="N308" s="18">
        <v>0</v>
      </c>
    </row>
    <row r="309" spans="1:14" x14ac:dyDescent="0.25">
      <c r="A309">
        <f>'R, r and ACFs'!F316</f>
        <v>4.3458133420739893</v>
      </c>
      <c r="C309">
        <v>299</v>
      </c>
      <c r="D309">
        <f t="shared" si="24"/>
        <v>18.886093604148297</v>
      </c>
      <c r="E309">
        <f t="shared" si="25"/>
        <v>27.051609613231872</v>
      </c>
      <c r="F309">
        <f t="shared" si="26"/>
        <v>0.14345534678445393</v>
      </c>
      <c r="G309">
        <f t="shared" si="27"/>
        <v>50.303578727422384</v>
      </c>
      <c r="H309">
        <f t="shared" si="28"/>
        <v>0.43627287352349531</v>
      </c>
      <c r="I309">
        <f t="shared" si="29"/>
        <v>4.4610993246412445</v>
      </c>
      <c r="J309">
        <v>0</v>
      </c>
      <c r="K309" s="18">
        <v>0</v>
      </c>
      <c r="L309" s="18">
        <v>0</v>
      </c>
      <c r="M309" s="18">
        <v>0</v>
      </c>
      <c r="N309" s="18">
        <v>0</v>
      </c>
    </row>
    <row r="310" spans="1:14" x14ac:dyDescent="0.25">
      <c r="A310">
        <f>'R, r and ACFs'!F317</f>
        <v>4.1717674777561742</v>
      </c>
      <c r="C310">
        <v>300</v>
      </c>
      <c r="D310">
        <f t="shared" si="24"/>
        <v>17.40364388846411</v>
      </c>
      <c r="E310">
        <f t="shared" si="25"/>
        <v>18.886093604148297</v>
      </c>
      <c r="F310">
        <f t="shared" si="26"/>
        <v>27.051609613231872</v>
      </c>
      <c r="G310">
        <f t="shared" si="27"/>
        <v>0.14345534678445393</v>
      </c>
      <c r="H310">
        <f t="shared" si="28"/>
        <v>50.303578727422384</v>
      </c>
      <c r="I310">
        <f t="shared" si="29"/>
        <v>0.43627287352349531</v>
      </c>
      <c r="J310">
        <v>0</v>
      </c>
      <c r="K310" s="18">
        <v>0</v>
      </c>
      <c r="L310" s="18">
        <v>0</v>
      </c>
      <c r="M310" s="18">
        <v>0</v>
      </c>
      <c r="N310" s="18">
        <v>0</v>
      </c>
    </row>
    <row r="311" spans="1:14" x14ac:dyDescent="0.25">
      <c r="A311">
        <f>'R, r and ACFs'!F318</f>
        <v>1.7960647663237455</v>
      </c>
      <c r="C311">
        <v>301</v>
      </c>
      <c r="D311">
        <f t="shared" si="24"/>
        <v>3.2258486448295702</v>
      </c>
      <c r="E311">
        <f t="shared" si="25"/>
        <v>17.40364388846411</v>
      </c>
      <c r="F311">
        <f t="shared" si="26"/>
        <v>18.886093604148297</v>
      </c>
      <c r="G311">
        <f t="shared" si="27"/>
        <v>27.051609613231872</v>
      </c>
      <c r="H311">
        <f t="shared" si="28"/>
        <v>0.14345534678445393</v>
      </c>
      <c r="I311">
        <f t="shared" si="29"/>
        <v>50.303578727422384</v>
      </c>
      <c r="J311">
        <v>0</v>
      </c>
      <c r="K311" s="18">
        <v>0</v>
      </c>
      <c r="L311" s="18">
        <v>0</v>
      </c>
      <c r="M311" s="18">
        <v>0</v>
      </c>
      <c r="N311" s="18">
        <v>0</v>
      </c>
    </row>
    <row r="312" spans="1:14" x14ac:dyDescent="0.25">
      <c r="A312">
        <f>'R, r and ACFs'!F319</f>
        <v>2.9167287595435534</v>
      </c>
      <c r="C312">
        <v>302</v>
      </c>
      <c r="D312">
        <f t="shared" si="24"/>
        <v>8.5073066567484759</v>
      </c>
      <c r="E312">
        <f t="shared" si="25"/>
        <v>3.2258486448295702</v>
      </c>
      <c r="F312">
        <f t="shared" si="26"/>
        <v>17.40364388846411</v>
      </c>
      <c r="G312">
        <f t="shared" si="27"/>
        <v>18.886093604148297</v>
      </c>
      <c r="H312">
        <f t="shared" si="28"/>
        <v>27.051609613231872</v>
      </c>
      <c r="I312">
        <f t="shared" si="29"/>
        <v>0.14345534678445393</v>
      </c>
      <c r="J312">
        <v>0</v>
      </c>
      <c r="K312" s="18">
        <v>0</v>
      </c>
      <c r="L312" s="18">
        <v>0</v>
      </c>
      <c r="M312" s="18">
        <v>0</v>
      </c>
      <c r="N312" s="18">
        <v>0</v>
      </c>
    </row>
    <row r="313" spans="1:14" x14ac:dyDescent="0.25">
      <c r="A313">
        <f>'R, r and ACFs'!F320</f>
        <v>0.3490736157887821</v>
      </c>
      <c r="C313">
        <v>303</v>
      </c>
      <c r="D313">
        <f t="shared" si="24"/>
        <v>0.12185238923985427</v>
      </c>
      <c r="E313">
        <f t="shared" si="25"/>
        <v>8.5073066567484759</v>
      </c>
      <c r="F313">
        <f t="shared" si="26"/>
        <v>3.2258486448295702</v>
      </c>
      <c r="G313">
        <f t="shared" si="27"/>
        <v>17.40364388846411</v>
      </c>
      <c r="H313">
        <f t="shared" si="28"/>
        <v>18.886093604148297</v>
      </c>
      <c r="I313">
        <f t="shared" si="29"/>
        <v>27.051609613231872</v>
      </c>
      <c r="J313">
        <v>0</v>
      </c>
      <c r="K313" s="18">
        <v>0</v>
      </c>
      <c r="L313" s="18">
        <v>0</v>
      </c>
      <c r="M313" s="18">
        <v>0</v>
      </c>
      <c r="N313" s="18">
        <v>0</v>
      </c>
    </row>
    <row r="314" spans="1:14" x14ac:dyDescent="0.25">
      <c r="A314">
        <f>'R, r and ACFs'!F321</f>
        <v>-5.9998003965039608</v>
      </c>
      <c r="C314">
        <v>304</v>
      </c>
      <c r="D314">
        <f t="shared" si="24"/>
        <v>35.997604797889082</v>
      </c>
      <c r="E314">
        <f t="shared" si="25"/>
        <v>0.12185238923985427</v>
      </c>
      <c r="F314">
        <f t="shared" si="26"/>
        <v>8.5073066567484759</v>
      </c>
      <c r="G314">
        <f t="shared" si="27"/>
        <v>3.2258486448295702</v>
      </c>
      <c r="H314">
        <f t="shared" si="28"/>
        <v>17.40364388846411</v>
      </c>
      <c r="I314">
        <f t="shared" si="29"/>
        <v>18.886093604148297</v>
      </c>
      <c r="J314">
        <v>0</v>
      </c>
      <c r="K314" s="18">
        <v>0</v>
      </c>
      <c r="L314" s="18">
        <v>0</v>
      </c>
      <c r="M314" s="18">
        <v>0</v>
      </c>
      <c r="N314" s="18">
        <v>0</v>
      </c>
    </row>
    <row r="315" spans="1:14" x14ac:dyDescent="0.25">
      <c r="A315">
        <f>'R, r and ACFs'!F322</f>
        <v>2.0413196958147468</v>
      </c>
      <c r="C315">
        <v>305</v>
      </c>
      <c r="D315">
        <f t="shared" si="24"/>
        <v>4.1669861005212105</v>
      </c>
      <c r="E315">
        <f t="shared" si="25"/>
        <v>35.997604797889082</v>
      </c>
      <c r="F315">
        <f t="shared" si="26"/>
        <v>0.12185238923985427</v>
      </c>
      <c r="G315">
        <f t="shared" si="27"/>
        <v>8.5073066567484759</v>
      </c>
      <c r="H315">
        <f t="shared" si="28"/>
        <v>3.2258486448295702</v>
      </c>
      <c r="I315">
        <f t="shared" si="29"/>
        <v>17.40364388846411</v>
      </c>
      <c r="J315">
        <v>0</v>
      </c>
      <c r="K315" s="18">
        <v>0</v>
      </c>
      <c r="L315" s="18">
        <v>0</v>
      </c>
      <c r="M315" s="18">
        <v>0</v>
      </c>
      <c r="N315" s="18">
        <v>0</v>
      </c>
    </row>
    <row r="316" spans="1:14" x14ac:dyDescent="0.25">
      <c r="A316">
        <f>'R, r and ACFs'!F323</f>
        <v>4.6974665706452798</v>
      </c>
      <c r="C316">
        <v>306</v>
      </c>
      <c r="D316">
        <f t="shared" si="24"/>
        <v>22.066192182329925</v>
      </c>
      <c r="E316">
        <f t="shared" si="25"/>
        <v>4.1669861005212105</v>
      </c>
      <c r="F316">
        <f t="shared" si="26"/>
        <v>35.997604797889082</v>
      </c>
      <c r="G316">
        <f t="shared" si="27"/>
        <v>0.12185238923985427</v>
      </c>
      <c r="H316">
        <f t="shared" si="28"/>
        <v>8.5073066567484759</v>
      </c>
      <c r="I316">
        <f t="shared" si="29"/>
        <v>3.2258486448295702</v>
      </c>
      <c r="J316">
        <v>0</v>
      </c>
      <c r="K316" s="18">
        <v>0</v>
      </c>
      <c r="L316" s="18">
        <v>0</v>
      </c>
      <c r="M316" s="18">
        <v>0</v>
      </c>
      <c r="N316" s="18">
        <v>0</v>
      </c>
    </row>
    <row r="317" spans="1:14" x14ac:dyDescent="0.25">
      <c r="A317">
        <f>'R, r and ACFs'!F324</f>
        <v>-4.3202969440325827</v>
      </c>
      <c r="C317">
        <v>307</v>
      </c>
      <c r="D317">
        <f t="shared" si="24"/>
        <v>18.664965684617272</v>
      </c>
      <c r="E317">
        <f t="shared" si="25"/>
        <v>22.066192182329925</v>
      </c>
      <c r="F317">
        <f t="shared" si="26"/>
        <v>4.1669861005212105</v>
      </c>
      <c r="G317">
        <f t="shared" si="27"/>
        <v>35.997604797889082</v>
      </c>
      <c r="H317">
        <f t="shared" si="28"/>
        <v>0.12185238923985427</v>
      </c>
      <c r="I317">
        <f t="shared" si="29"/>
        <v>8.5073066567484759</v>
      </c>
      <c r="J317">
        <v>0</v>
      </c>
      <c r="K317" s="18">
        <v>0</v>
      </c>
      <c r="L317" s="18">
        <v>0</v>
      </c>
      <c r="M317" s="18">
        <v>0</v>
      </c>
      <c r="N317" s="18">
        <v>0</v>
      </c>
    </row>
    <row r="318" spans="1:14" x14ac:dyDescent="0.25">
      <c r="A318">
        <f>'R, r and ACFs'!F325</f>
        <v>-8.2379370596187904</v>
      </c>
      <c r="C318">
        <v>308</v>
      </c>
      <c r="D318">
        <f t="shared" si="24"/>
        <v>67.863606998240684</v>
      </c>
      <c r="E318">
        <f t="shared" si="25"/>
        <v>18.664965684617272</v>
      </c>
      <c r="F318">
        <f t="shared" si="26"/>
        <v>22.066192182329925</v>
      </c>
      <c r="G318">
        <f t="shared" si="27"/>
        <v>4.1669861005212105</v>
      </c>
      <c r="H318">
        <f t="shared" si="28"/>
        <v>35.997604797889082</v>
      </c>
      <c r="I318">
        <f t="shared" si="29"/>
        <v>0.12185238923985427</v>
      </c>
      <c r="J318">
        <v>0</v>
      </c>
      <c r="K318" s="18">
        <v>0</v>
      </c>
      <c r="L318" s="18">
        <v>0</v>
      </c>
      <c r="M318" s="18">
        <v>0</v>
      </c>
      <c r="N318" s="18">
        <v>0</v>
      </c>
    </row>
    <row r="319" spans="1:14" x14ac:dyDescent="0.25">
      <c r="A319">
        <f>'R, r and ACFs'!F326</f>
        <v>-3.501767248391964</v>
      </c>
      <c r="C319">
        <v>309</v>
      </c>
      <c r="D319">
        <f t="shared" si="24"/>
        <v>12.262373861910627</v>
      </c>
      <c r="E319">
        <f t="shared" si="25"/>
        <v>67.863606998240684</v>
      </c>
      <c r="F319">
        <f t="shared" si="26"/>
        <v>18.664965684617272</v>
      </c>
      <c r="G319">
        <f t="shared" si="27"/>
        <v>22.066192182329925</v>
      </c>
      <c r="H319">
        <f t="shared" si="28"/>
        <v>4.1669861005212105</v>
      </c>
      <c r="I319">
        <f t="shared" si="29"/>
        <v>35.997604797889082</v>
      </c>
      <c r="J319">
        <v>0</v>
      </c>
      <c r="K319" s="18">
        <v>0</v>
      </c>
      <c r="L319" s="18">
        <v>0</v>
      </c>
      <c r="M319" s="18">
        <v>0</v>
      </c>
      <c r="N319" s="18">
        <v>0</v>
      </c>
    </row>
    <row r="320" spans="1:14" x14ac:dyDescent="0.25">
      <c r="A320">
        <f>'R, r and ACFs'!F327</f>
        <v>-7.5618002068122321</v>
      </c>
      <c r="C320">
        <v>310</v>
      </c>
      <c r="D320">
        <f t="shared" si="24"/>
        <v>57.180822367745513</v>
      </c>
      <c r="E320">
        <f t="shared" si="25"/>
        <v>12.262373861910627</v>
      </c>
      <c r="F320">
        <f t="shared" si="26"/>
        <v>67.863606998240684</v>
      </c>
      <c r="G320">
        <f t="shared" si="27"/>
        <v>18.664965684617272</v>
      </c>
      <c r="H320">
        <f t="shared" si="28"/>
        <v>22.066192182329925</v>
      </c>
      <c r="I320">
        <f t="shared" si="29"/>
        <v>4.1669861005212105</v>
      </c>
      <c r="J320">
        <v>0</v>
      </c>
      <c r="K320" s="18">
        <v>0</v>
      </c>
      <c r="L320" s="18">
        <v>0</v>
      </c>
      <c r="M320" s="18">
        <v>0</v>
      </c>
      <c r="N320" s="18">
        <v>0</v>
      </c>
    </row>
    <row r="321" spans="1:14" x14ac:dyDescent="0.25">
      <c r="A321">
        <f>'R, r and ACFs'!F328</f>
        <v>10.401138810876432</v>
      </c>
      <c r="C321">
        <v>311</v>
      </c>
      <c r="D321">
        <f t="shared" si="24"/>
        <v>108.18368856312</v>
      </c>
      <c r="E321">
        <f t="shared" si="25"/>
        <v>57.180822367745513</v>
      </c>
      <c r="F321">
        <f t="shared" si="26"/>
        <v>12.262373861910627</v>
      </c>
      <c r="G321">
        <f t="shared" si="27"/>
        <v>67.863606998240684</v>
      </c>
      <c r="H321">
        <f t="shared" si="28"/>
        <v>18.664965684617272</v>
      </c>
      <c r="I321">
        <f t="shared" si="29"/>
        <v>22.066192182329925</v>
      </c>
      <c r="J321">
        <v>0</v>
      </c>
      <c r="K321" s="18">
        <v>0</v>
      </c>
      <c r="L321" s="18">
        <v>0</v>
      </c>
      <c r="M321" s="18">
        <v>0</v>
      </c>
      <c r="N321" s="18">
        <v>0</v>
      </c>
    </row>
    <row r="322" spans="1:14" x14ac:dyDescent="0.25">
      <c r="A322">
        <f>'R, r and ACFs'!F329</f>
        <v>1.1374023015538086</v>
      </c>
      <c r="C322">
        <v>312</v>
      </c>
      <c r="D322">
        <f t="shared" si="24"/>
        <v>1.2936839955799009</v>
      </c>
      <c r="E322">
        <f t="shared" si="25"/>
        <v>108.18368856312</v>
      </c>
      <c r="F322">
        <f t="shared" si="26"/>
        <v>57.180822367745513</v>
      </c>
      <c r="G322">
        <f t="shared" si="27"/>
        <v>12.262373861910627</v>
      </c>
      <c r="H322">
        <f t="shared" si="28"/>
        <v>67.863606998240684</v>
      </c>
      <c r="I322">
        <f t="shared" si="29"/>
        <v>18.664965684617272</v>
      </c>
      <c r="J322">
        <v>0</v>
      </c>
      <c r="K322" s="18">
        <v>0</v>
      </c>
      <c r="L322" s="18">
        <v>0</v>
      </c>
      <c r="M322" s="18">
        <v>0</v>
      </c>
      <c r="N322" s="18">
        <v>0</v>
      </c>
    </row>
    <row r="323" spans="1:14" x14ac:dyDescent="0.25">
      <c r="A323">
        <f>'R, r and ACFs'!F330</f>
        <v>9.8948976869113459</v>
      </c>
      <c r="C323">
        <v>313</v>
      </c>
      <c r="D323">
        <f t="shared" si="24"/>
        <v>97.909000234443496</v>
      </c>
      <c r="E323">
        <f t="shared" si="25"/>
        <v>1.2936839955799009</v>
      </c>
      <c r="F323">
        <f t="shared" si="26"/>
        <v>108.18368856312</v>
      </c>
      <c r="G323">
        <f t="shared" si="27"/>
        <v>57.180822367745513</v>
      </c>
      <c r="H323">
        <f t="shared" si="28"/>
        <v>12.262373861910627</v>
      </c>
      <c r="I323">
        <f t="shared" si="29"/>
        <v>67.863606998240684</v>
      </c>
      <c r="J323">
        <v>0</v>
      </c>
      <c r="K323" s="18">
        <v>0</v>
      </c>
      <c r="L323" s="18">
        <v>0</v>
      </c>
      <c r="M323" s="18">
        <v>0</v>
      </c>
      <c r="N323" s="18">
        <v>0</v>
      </c>
    </row>
    <row r="324" spans="1:14" x14ac:dyDescent="0.25">
      <c r="A324">
        <f>'R, r and ACFs'!F331</f>
        <v>7.5409139643931535</v>
      </c>
      <c r="C324">
        <v>314</v>
      </c>
      <c r="D324">
        <f t="shared" si="24"/>
        <v>56.865383418379665</v>
      </c>
      <c r="E324">
        <f t="shared" si="25"/>
        <v>97.909000234443496</v>
      </c>
      <c r="F324">
        <f t="shared" si="26"/>
        <v>1.2936839955799009</v>
      </c>
      <c r="G324">
        <f t="shared" si="27"/>
        <v>108.18368856312</v>
      </c>
      <c r="H324">
        <f t="shared" si="28"/>
        <v>57.180822367745513</v>
      </c>
      <c r="I324">
        <f t="shared" si="29"/>
        <v>12.262373861910627</v>
      </c>
      <c r="J324">
        <v>0</v>
      </c>
      <c r="K324" s="18">
        <v>0</v>
      </c>
      <c r="L324" s="18">
        <v>0</v>
      </c>
      <c r="M324" s="18">
        <v>0</v>
      </c>
      <c r="N324" s="18">
        <v>0</v>
      </c>
    </row>
    <row r="325" spans="1:14" x14ac:dyDescent="0.25">
      <c r="A325">
        <f>'R, r and ACFs'!F332</f>
        <v>-1.9768376423559082</v>
      </c>
      <c r="C325">
        <v>315</v>
      </c>
      <c r="D325">
        <f t="shared" si="24"/>
        <v>3.9078870642352657</v>
      </c>
      <c r="E325">
        <f t="shared" si="25"/>
        <v>56.865383418379665</v>
      </c>
      <c r="F325">
        <f t="shared" si="26"/>
        <v>97.909000234443496</v>
      </c>
      <c r="G325">
        <f t="shared" si="27"/>
        <v>1.2936839955799009</v>
      </c>
      <c r="H325">
        <f t="shared" si="28"/>
        <v>108.18368856312</v>
      </c>
      <c r="I325">
        <f t="shared" si="29"/>
        <v>57.180822367745513</v>
      </c>
      <c r="J325">
        <v>0</v>
      </c>
      <c r="K325" s="18">
        <v>0</v>
      </c>
      <c r="L325" s="18">
        <v>0</v>
      </c>
      <c r="M325" s="18">
        <v>0</v>
      </c>
      <c r="N325" s="18">
        <v>0</v>
      </c>
    </row>
    <row r="326" spans="1:14" x14ac:dyDescent="0.25">
      <c r="A326">
        <f>'R, r and ACFs'!F333</f>
        <v>1.0459462599158114</v>
      </c>
      <c r="C326">
        <v>316</v>
      </c>
      <c r="D326">
        <f t="shared" si="24"/>
        <v>1.094003578631874</v>
      </c>
      <c r="E326">
        <f t="shared" si="25"/>
        <v>3.9078870642352657</v>
      </c>
      <c r="F326">
        <f t="shared" si="26"/>
        <v>56.865383418379665</v>
      </c>
      <c r="G326">
        <f t="shared" si="27"/>
        <v>97.909000234443496</v>
      </c>
      <c r="H326">
        <f t="shared" si="28"/>
        <v>1.2936839955799009</v>
      </c>
      <c r="I326">
        <f t="shared" si="29"/>
        <v>108.18368856312</v>
      </c>
      <c r="J326">
        <v>0</v>
      </c>
      <c r="K326" s="18">
        <v>0</v>
      </c>
      <c r="L326" s="18">
        <v>0</v>
      </c>
      <c r="M326" s="18">
        <v>0</v>
      </c>
      <c r="N326" s="18">
        <v>0</v>
      </c>
    </row>
    <row r="327" spans="1:14" x14ac:dyDescent="0.25">
      <c r="A327">
        <f>'R, r and ACFs'!F334</f>
        <v>3.3084089570851951</v>
      </c>
      <c r="C327">
        <v>317</v>
      </c>
      <c r="D327">
        <f t="shared" ref="D327:D390" si="30">A327^2</f>
        <v>10.945569827321549</v>
      </c>
      <c r="E327">
        <f t="shared" si="25"/>
        <v>1.094003578631874</v>
      </c>
      <c r="F327">
        <f t="shared" si="26"/>
        <v>3.9078870642352657</v>
      </c>
      <c r="G327">
        <f t="shared" si="27"/>
        <v>56.865383418379665</v>
      </c>
      <c r="H327">
        <f t="shared" si="28"/>
        <v>97.909000234443496</v>
      </c>
      <c r="I327">
        <f t="shared" si="29"/>
        <v>1.2936839955799009</v>
      </c>
      <c r="J327">
        <v>0</v>
      </c>
      <c r="K327" s="18">
        <v>0</v>
      </c>
      <c r="L327" s="18">
        <v>0</v>
      </c>
      <c r="M327" s="18">
        <v>0</v>
      </c>
      <c r="N327" s="18">
        <v>0</v>
      </c>
    </row>
    <row r="328" spans="1:14" x14ac:dyDescent="0.25">
      <c r="A328">
        <f>'R, r and ACFs'!F335</f>
        <v>2.4811969258075135</v>
      </c>
      <c r="C328">
        <v>318</v>
      </c>
      <c r="D328">
        <f t="shared" si="30"/>
        <v>6.1563381846366561</v>
      </c>
      <c r="E328">
        <f t="shared" si="25"/>
        <v>10.945569827321549</v>
      </c>
      <c r="F328">
        <f t="shared" si="26"/>
        <v>1.094003578631874</v>
      </c>
      <c r="G328">
        <f t="shared" si="27"/>
        <v>3.9078870642352657</v>
      </c>
      <c r="H328">
        <f t="shared" si="28"/>
        <v>56.865383418379665</v>
      </c>
      <c r="I328">
        <f t="shared" si="29"/>
        <v>97.909000234443496</v>
      </c>
      <c r="J328">
        <v>0</v>
      </c>
      <c r="K328" s="18">
        <v>0</v>
      </c>
      <c r="L328" s="18">
        <v>0</v>
      </c>
      <c r="M328" s="18">
        <v>0</v>
      </c>
      <c r="N328" s="18">
        <v>0</v>
      </c>
    </row>
    <row r="329" spans="1:14" x14ac:dyDescent="0.25">
      <c r="A329">
        <f>'R, r and ACFs'!F336</f>
        <v>-1.7708998792316137</v>
      </c>
      <c r="C329">
        <v>319</v>
      </c>
      <c r="D329">
        <f t="shared" si="30"/>
        <v>3.136086382262544</v>
      </c>
      <c r="E329">
        <f t="shared" si="25"/>
        <v>6.1563381846366561</v>
      </c>
      <c r="F329">
        <f t="shared" si="26"/>
        <v>10.945569827321549</v>
      </c>
      <c r="G329">
        <f t="shared" si="27"/>
        <v>1.094003578631874</v>
      </c>
      <c r="H329">
        <f t="shared" si="28"/>
        <v>3.9078870642352657</v>
      </c>
      <c r="I329">
        <f t="shared" si="29"/>
        <v>56.865383418379665</v>
      </c>
      <c r="J329">
        <v>0</v>
      </c>
      <c r="K329" s="18">
        <v>0</v>
      </c>
      <c r="L329" s="18">
        <v>0</v>
      </c>
      <c r="M329" s="18">
        <v>0</v>
      </c>
      <c r="N329" s="18">
        <v>0</v>
      </c>
    </row>
    <row r="330" spans="1:14" x14ac:dyDescent="0.25">
      <c r="A330">
        <f>'R, r and ACFs'!F337</f>
        <v>1.6478359359947781</v>
      </c>
      <c r="C330">
        <v>320</v>
      </c>
      <c r="D330">
        <f t="shared" si="30"/>
        <v>2.7153632719557863</v>
      </c>
      <c r="E330">
        <f t="shared" si="25"/>
        <v>3.136086382262544</v>
      </c>
      <c r="F330">
        <f t="shared" si="26"/>
        <v>6.1563381846366561</v>
      </c>
      <c r="G330">
        <f t="shared" si="27"/>
        <v>10.945569827321549</v>
      </c>
      <c r="H330">
        <f t="shared" si="28"/>
        <v>1.094003578631874</v>
      </c>
      <c r="I330">
        <f t="shared" si="29"/>
        <v>3.9078870642352657</v>
      </c>
      <c r="J330">
        <v>0</v>
      </c>
      <c r="K330" s="18">
        <v>0</v>
      </c>
      <c r="L330" s="18">
        <v>0</v>
      </c>
      <c r="M330" s="18">
        <v>0</v>
      </c>
      <c r="N330" s="18">
        <v>0</v>
      </c>
    </row>
    <row r="331" spans="1:14" x14ac:dyDescent="0.25">
      <c r="A331">
        <f>'R, r and ACFs'!F338</f>
        <v>-2.7222328986961242</v>
      </c>
      <c r="C331">
        <v>321</v>
      </c>
      <c r="D331">
        <f t="shared" si="30"/>
        <v>7.4105519547435028</v>
      </c>
      <c r="E331">
        <f t="shared" si="25"/>
        <v>2.7153632719557863</v>
      </c>
      <c r="F331">
        <f t="shared" si="26"/>
        <v>3.136086382262544</v>
      </c>
      <c r="G331">
        <f t="shared" si="27"/>
        <v>6.1563381846366561</v>
      </c>
      <c r="H331">
        <f t="shared" si="28"/>
        <v>10.945569827321549</v>
      </c>
      <c r="I331">
        <f t="shared" si="29"/>
        <v>1.094003578631874</v>
      </c>
      <c r="J331">
        <v>0</v>
      </c>
      <c r="K331" s="18">
        <v>0</v>
      </c>
      <c r="L331" s="18">
        <v>0</v>
      </c>
      <c r="M331" s="18">
        <v>0</v>
      </c>
      <c r="N331" s="18">
        <v>0</v>
      </c>
    </row>
    <row r="332" spans="1:14" x14ac:dyDescent="0.25">
      <c r="A332">
        <f>'R, r and ACFs'!F339</f>
        <v>2.3115322146237389</v>
      </c>
      <c r="C332">
        <v>322</v>
      </c>
      <c r="D332">
        <f t="shared" si="30"/>
        <v>5.3431811792433273</v>
      </c>
      <c r="E332">
        <f t="shared" ref="E332:E395" si="31">D331</f>
        <v>7.4105519547435028</v>
      </c>
      <c r="F332">
        <f t="shared" ref="F332:F395" si="32">D330</f>
        <v>2.7153632719557863</v>
      </c>
      <c r="G332">
        <f t="shared" ref="G332:G395" si="33">D329</f>
        <v>3.136086382262544</v>
      </c>
      <c r="H332">
        <f t="shared" ref="H332:H395" si="34">D328</f>
        <v>6.1563381846366561</v>
      </c>
      <c r="I332">
        <f t="shared" ref="I332:I395" si="35">D327</f>
        <v>10.945569827321549</v>
      </c>
      <c r="J332">
        <v>0</v>
      </c>
      <c r="K332" s="18">
        <v>0</v>
      </c>
      <c r="L332" s="18">
        <v>0</v>
      </c>
      <c r="M332" s="18">
        <v>0</v>
      </c>
      <c r="N332" s="18">
        <v>0</v>
      </c>
    </row>
    <row r="333" spans="1:14" x14ac:dyDescent="0.25">
      <c r="A333">
        <f>'R, r and ACFs'!F340</f>
        <v>6.5357846285778027</v>
      </c>
      <c r="C333">
        <v>323</v>
      </c>
      <c r="D333">
        <f t="shared" si="30"/>
        <v>42.716480711153885</v>
      </c>
      <c r="E333">
        <f t="shared" si="31"/>
        <v>5.3431811792433273</v>
      </c>
      <c r="F333">
        <f t="shared" si="32"/>
        <v>7.4105519547435028</v>
      </c>
      <c r="G333">
        <f t="shared" si="33"/>
        <v>2.7153632719557863</v>
      </c>
      <c r="H333">
        <f t="shared" si="34"/>
        <v>3.136086382262544</v>
      </c>
      <c r="I333">
        <f t="shared" si="35"/>
        <v>6.1563381846366561</v>
      </c>
      <c r="J333">
        <v>0</v>
      </c>
      <c r="K333" s="18">
        <v>0</v>
      </c>
      <c r="L333" s="18">
        <v>0</v>
      </c>
      <c r="M333" s="18">
        <v>0</v>
      </c>
      <c r="N333" s="18">
        <v>0</v>
      </c>
    </row>
    <row r="334" spans="1:14" x14ac:dyDescent="0.25">
      <c r="A334">
        <f>'R, r and ACFs'!F341</f>
        <v>6.2403529656193131</v>
      </c>
      <c r="C334">
        <v>324</v>
      </c>
      <c r="D334">
        <f t="shared" si="30"/>
        <v>38.942005135513753</v>
      </c>
      <c r="E334">
        <f t="shared" si="31"/>
        <v>42.716480711153885</v>
      </c>
      <c r="F334">
        <f t="shared" si="32"/>
        <v>5.3431811792433273</v>
      </c>
      <c r="G334">
        <f t="shared" si="33"/>
        <v>7.4105519547435028</v>
      </c>
      <c r="H334">
        <f t="shared" si="34"/>
        <v>2.7153632719557863</v>
      </c>
      <c r="I334">
        <f t="shared" si="35"/>
        <v>3.136086382262544</v>
      </c>
      <c r="J334">
        <v>0</v>
      </c>
      <c r="K334" s="18">
        <v>0</v>
      </c>
      <c r="L334" s="18">
        <v>0</v>
      </c>
      <c r="M334" s="18">
        <v>0</v>
      </c>
      <c r="N334" s="18">
        <v>0</v>
      </c>
    </row>
    <row r="335" spans="1:14" x14ac:dyDescent="0.25">
      <c r="A335">
        <f>'R, r and ACFs'!F342</f>
        <v>4.3549635453136535</v>
      </c>
      <c r="C335">
        <v>325</v>
      </c>
      <c r="D335">
        <f t="shared" si="30"/>
        <v>18.965707481010867</v>
      </c>
      <c r="E335">
        <f t="shared" si="31"/>
        <v>38.942005135513753</v>
      </c>
      <c r="F335">
        <f t="shared" si="32"/>
        <v>42.716480711153885</v>
      </c>
      <c r="G335">
        <f t="shared" si="33"/>
        <v>5.3431811792433273</v>
      </c>
      <c r="H335">
        <f t="shared" si="34"/>
        <v>7.4105519547435028</v>
      </c>
      <c r="I335">
        <f t="shared" si="35"/>
        <v>2.7153632719557863</v>
      </c>
      <c r="J335">
        <v>0</v>
      </c>
      <c r="K335" s="18">
        <v>0</v>
      </c>
      <c r="L335" s="18">
        <v>0</v>
      </c>
      <c r="M335" s="18">
        <v>0</v>
      </c>
      <c r="N335" s="18">
        <v>0</v>
      </c>
    </row>
    <row r="336" spans="1:14" x14ac:dyDescent="0.25">
      <c r="A336">
        <f>'R, r and ACFs'!F343</f>
        <v>1.7601950232524941</v>
      </c>
      <c r="C336">
        <v>326</v>
      </c>
      <c r="D336">
        <f t="shared" si="30"/>
        <v>3.0982865198828482</v>
      </c>
      <c r="E336">
        <f t="shared" si="31"/>
        <v>18.965707481010867</v>
      </c>
      <c r="F336">
        <f t="shared" si="32"/>
        <v>38.942005135513753</v>
      </c>
      <c r="G336">
        <f t="shared" si="33"/>
        <v>42.716480711153885</v>
      </c>
      <c r="H336">
        <f t="shared" si="34"/>
        <v>5.3431811792433273</v>
      </c>
      <c r="I336">
        <f t="shared" si="35"/>
        <v>7.4105519547435028</v>
      </c>
      <c r="J336">
        <v>0</v>
      </c>
      <c r="K336" s="18">
        <v>0</v>
      </c>
      <c r="L336" s="18">
        <v>0</v>
      </c>
      <c r="M336" s="18">
        <v>0</v>
      </c>
      <c r="N336" s="18">
        <v>0</v>
      </c>
    </row>
    <row r="337" spans="1:14" x14ac:dyDescent="0.25">
      <c r="A337">
        <f>'R, r and ACFs'!F344</f>
        <v>-0.69064643774558232</v>
      </c>
      <c r="C337">
        <v>327</v>
      </c>
      <c r="D337">
        <f t="shared" si="30"/>
        <v>0.47699250197066251</v>
      </c>
      <c r="E337">
        <f t="shared" si="31"/>
        <v>3.0982865198828482</v>
      </c>
      <c r="F337">
        <f t="shared" si="32"/>
        <v>18.965707481010867</v>
      </c>
      <c r="G337">
        <f t="shared" si="33"/>
        <v>38.942005135513753</v>
      </c>
      <c r="H337">
        <f t="shared" si="34"/>
        <v>42.716480711153885</v>
      </c>
      <c r="I337">
        <f t="shared" si="35"/>
        <v>5.3431811792433273</v>
      </c>
      <c r="J337">
        <v>0</v>
      </c>
      <c r="K337" s="18">
        <v>0</v>
      </c>
      <c r="L337" s="18">
        <v>0</v>
      </c>
      <c r="M337" s="18">
        <v>0</v>
      </c>
      <c r="N337" s="18">
        <v>0</v>
      </c>
    </row>
    <row r="338" spans="1:14" x14ac:dyDescent="0.25">
      <c r="A338">
        <f>'R, r and ACFs'!F345</f>
        <v>1.1008662264211349</v>
      </c>
      <c r="C338">
        <v>328</v>
      </c>
      <c r="D338">
        <f t="shared" si="30"/>
        <v>1.2119064484747093</v>
      </c>
      <c r="E338">
        <f t="shared" si="31"/>
        <v>0.47699250197066251</v>
      </c>
      <c r="F338">
        <f t="shared" si="32"/>
        <v>3.0982865198828482</v>
      </c>
      <c r="G338">
        <f t="shared" si="33"/>
        <v>18.965707481010867</v>
      </c>
      <c r="H338">
        <f t="shared" si="34"/>
        <v>38.942005135513753</v>
      </c>
      <c r="I338">
        <f t="shared" si="35"/>
        <v>42.716480711153885</v>
      </c>
      <c r="J338">
        <v>0</v>
      </c>
      <c r="K338" s="18">
        <v>0</v>
      </c>
      <c r="L338" s="18">
        <v>0</v>
      </c>
      <c r="M338" s="18">
        <v>0</v>
      </c>
      <c r="N338" s="18">
        <v>0</v>
      </c>
    </row>
    <row r="339" spans="1:14" x14ac:dyDescent="0.25">
      <c r="A339">
        <f>'R, r and ACFs'!F346</f>
        <v>8.7974794460150054</v>
      </c>
      <c r="C339">
        <v>329</v>
      </c>
      <c r="D339">
        <f t="shared" si="30"/>
        <v>77.395644603056482</v>
      </c>
      <c r="E339">
        <f t="shared" si="31"/>
        <v>1.2119064484747093</v>
      </c>
      <c r="F339">
        <f t="shared" si="32"/>
        <v>0.47699250197066251</v>
      </c>
      <c r="G339">
        <f t="shared" si="33"/>
        <v>3.0982865198828482</v>
      </c>
      <c r="H339">
        <f t="shared" si="34"/>
        <v>18.965707481010867</v>
      </c>
      <c r="I339">
        <f t="shared" si="35"/>
        <v>38.942005135513753</v>
      </c>
      <c r="J339">
        <v>0</v>
      </c>
      <c r="K339" s="18">
        <v>0</v>
      </c>
      <c r="L339" s="18">
        <v>0</v>
      </c>
      <c r="M339" s="18">
        <v>0</v>
      </c>
      <c r="N339" s="18">
        <v>0</v>
      </c>
    </row>
    <row r="340" spans="1:14" x14ac:dyDescent="0.25">
      <c r="A340">
        <f>'R, r and ACFs'!F347</f>
        <v>0.47083332288661839</v>
      </c>
      <c r="C340">
        <v>330</v>
      </c>
      <c r="D340">
        <f t="shared" si="30"/>
        <v>0.22168401794045464</v>
      </c>
      <c r="E340">
        <f t="shared" si="31"/>
        <v>77.395644603056482</v>
      </c>
      <c r="F340">
        <f t="shared" si="32"/>
        <v>1.2119064484747093</v>
      </c>
      <c r="G340">
        <f t="shared" si="33"/>
        <v>0.47699250197066251</v>
      </c>
      <c r="H340">
        <f t="shared" si="34"/>
        <v>3.0982865198828482</v>
      </c>
      <c r="I340">
        <f t="shared" si="35"/>
        <v>18.965707481010867</v>
      </c>
      <c r="J340">
        <v>0</v>
      </c>
      <c r="K340" s="18">
        <v>0</v>
      </c>
      <c r="L340" s="18">
        <v>0</v>
      </c>
      <c r="M340" s="18">
        <v>0</v>
      </c>
      <c r="N340" s="18">
        <v>0</v>
      </c>
    </row>
    <row r="341" spans="1:14" x14ac:dyDescent="0.25">
      <c r="A341">
        <f>'R, r and ACFs'!F348</f>
        <v>3.0101185311271355</v>
      </c>
      <c r="C341">
        <v>331</v>
      </c>
      <c r="D341">
        <f t="shared" si="30"/>
        <v>9.0608135714349842</v>
      </c>
      <c r="E341">
        <f t="shared" si="31"/>
        <v>0.22168401794045464</v>
      </c>
      <c r="F341">
        <f t="shared" si="32"/>
        <v>77.395644603056482</v>
      </c>
      <c r="G341">
        <f t="shared" si="33"/>
        <v>1.2119064484747093</v>
      </c>
      <c r="H341">
        <f t="shared" si="34"/>
        <v>0.47699250197066251</v>
      </c>
      <c r="I341">
        <f t="shared" si="35"/>
        <v>3.0982865198828482</v>
      </c>
      <c r="J341">
        <v>0</v>
      </c>
      <c r="K341" s="18">
        <v>0</v>
      </c>
      <c r="L341" s="18">
        <v>0</v>
      </c>
      <c r="M341" s="18">
        <v>0</v>
      </c>
      <c r="N341" s="18">
        <v>0</v>
      </c>
    </row>
    <row r="342" spans="1:14" x14ac:dyDescent="0.25">
      <c r="A342">
        <f>'R, r and ACFs'!F349</f>
        <v>3.3033000634763243</v>
      </c>
      <c r="C342">
        <v>332</v>
      </c>
      <c r="D342">
        <f t="shared" si="30"/>
        <v>10.911791309362687</v>
      </c>
      <c r="E342">
        <f t="shared" si="31"/>
        <v>9.0608135714349842</v>
      </c>
      <c r="F342">
        <f t="shared" si="32"/>
        <v>0.22168401794045464</v>
      </c>
      <c r="G342">
        <f t="shared" si="33"/>
        <v>77.395644603056482</v>
      </c>
      <c r="H342">
        <f t="shared" si="34"/>
        <v>1.2119064484747093</v>
      </c>
      <c r="I342">
        <f t="shared" si="35"/>
        <v>0.47699250197066251</v>
      </c>
      <c r="J342">
        <v>0</v>
      </c>
      <c r="K342" s="18">
        <v>0</v>
      </c>
      <c r="L342" s="18">
        <v>0</v>
      </c>
      <c r="M342" s="18">
        <v>0</v>
      </c>
      <c r="N342" s="18">
        <v>0</v>
      </c>
    </row>
    <row r="343" spans="1:14" x14ac:dyDescent="0.25">
      <c r="A343">
        <f>'R, r and ACFs'!F350</f>
        <v>0.37113026819333733</v>
      </c>
      <c r="C343">
        <v>333</v>
      </c>
      <c r="D343">
        <f t="shared" si="30"/>
        <v>0.13773767596925848</v>
      </c>
      <c r="E343">
        <f t="shared" si="31"/>
        <v>10.911791309362687</v>
      </c>
      <c r="F343">
        <f t="shared" si="32"/>
        <v>9.0608135714349842</v>
      </c>
      <c r="G343">
        <f t="shared" si="33"/>
        <v>0.22168401794045464</v>
      </c>
      <c r="H343">
        <f t="shared" si="34"/>
        <v>77.395644603056482</v>
      </c>
      <c r="I343">
        <f t="shared" si="35"/>
        <v>1.2119064484747093</v>
      </c>
      <c r="J343">
        <v>0</v>
      </c>
      <c r="K343" s="18">
        <v>0</v>
      </c>
      <c r="L343" s="18">
        <v>0</v>
      </c>
      <c r="M343" s="18">
        <v>0</v>
      </c>
      <c r="N343" s="18">
        <v>0</v>
      </c>
    </row>
    <row r="344" spans="1:14" x14ac:dyDescent="0.25">
      <c r="A344">
        <f>'R, r and ACFs'!F351</f>
        <v>16.423206457787888</v>
      </c>
      <c r="C344">
        <v>334</v>
      </c>
      <c r="D344">
        <f t="shared" si="30"/>
        <v>269.72171035512577</v>
      </c>
      <c r="E344">
        <f t="shared" si="31"/>
        <v>0.13773767596925848</v>
      </c>
      <c r="F344">
        <f t="shared" si="32"/>
        <v>10.911791309362687</v>
      </c>
      <c r="G344">
        <f t="shared" si="33"/>
        <v>9.0608135714349842</v>
      </c>
      <c r="H344">
        <f t="shared" si="34"/>
        <v>0.22168401794045464</v>
      </c>
      <c r="I344">
        <f t="shared" si="35"/>
        <v>77.395644603056482</v>
      </c>
      <c r="J344">
        <v>0</v>
      </c>
      <c r="K344" s="18">
        <v>0</v>
      </c>
      <c r="L344" s="18">
        <v>0</v>
      </c>
      <c r="M344" s="18">
        <v>0</v>
      </c>
      <c r="N344" s="18">
        <v>0</v>
      </c>
    </row>
    <row r="345" spans="1:14" x14ac:dyDescent="0.25">
      <c r="A345">
        <f>'R, r and ACFs'!F352</f>
        <v>20.336150335894366</v>
      </c>
      <c r="C345">
        <v>335</v>
      </c>
      <c r="D345">
        <f t="shared" si="30"/>
        <v>413.55901048409658</v>
      </c>
      <c r="E345">
        <f t="shared" si="31"/>
        <v>269.72171035512577</v>
      </c>
      <c r="F345">
        <f t="shared" si="32"/>
        <v>0.13773767596925848</v>
      </c>
      <c r="G345">
        <f t="shared" si="33"/>
        <v>10.911791309362687</v>
      </c>
      <c r="H345">
        <f t="shared" si="34"/>
        <v>9.0608135714349842</v>
      </c>
      <c r="I345">
        <f t="shared" si="35"/>
        <v>0.22168401794045464</v>
      </c>
      <c r="J345">
        <v>0</v>
      </c>
      <c r="K345" s="18">
        <v>0</v>
      </c>
      <c r="L345" s="18">
        <v>1</v>
      </c>
      <c r="M345" s="18">
        <v>0</v>
      </c>
      <c r="N345" s="18">
        <v>0</v>
      </c>
    </row>
    <row r="346" spans="1:14" x14ac:dyDescent="0.25">
      <c r="A346">
        <f>'R, r and ACFs'!F353</f>
        <v>-4.8809125424689102</v>
      </c>
      <c r="C346">
        <v>336</v>
      </c>
      <c r="D346">
        <f t="shared" si="30"/>
        <v>23.823307247230321</v>
      </c>
      <c r="E346">
        <f t="shared" si="31"/>
        <v>413.55901048409658</v>
      </c>
      <c r="F346">
        <f t="shared" si="32"/>
        <v>269.72171035512577</v>
      </c>
      <c r="G346">
        <f t="shared" si="33"/>
        <v>0.13773767596925848</v>
      </c>
      <c r="H346">
        <f t="shared" si="34"/>
        <v>10.911791309362687</v>
      </c>
      <c r="I346">
        <f t="shared" si="35"/>
        <v>9.0608135714349842</v>
      </c>
      <c r="J346">
        <v>0</v>
      </c>
      <c r="K346" s="18">
        <v>0</v>
      </c>
      <c r="L346" s="18">
        <v>0</v>
      </c>
      <c r="M346" s="18">
        <v>0</v>
      </c>
      <c r="N346" s="18">
        <v>0</v>
      </c>
    </row>
    <row r="347" spans="1:14" x14ac:dyDescent="0.25">
      <c r="A347">
        <f>'R, r and ACFs'!F354</f>
        <v>-7.8003259421718134</v>
      </c>
      <c r="C347">
        <v>337</v>
      </c>
      <c r="D347">
        <f t="shared" si="30"/>
        <v>60.845084804118585</v>
      </c>
      <c r="E347">
        <f t="shared" si="31"/>
        <v>23.823307247230321</v>
      </c>
      <c r="F347">
        <f t="shared" si="32"/>
        <v>413.55901048409658</v>
      </c>
      <c r="G347">
        <f t="shared" si="33"/>
        <v>269.72171035512577</v>
      </c>
      <c r="H347">
        <f t="shared" si="34"/>
        <v>0.13773767596925848</v>
      </c>
      <c r="I347">
        <f t="shared" si="35"/>
        <v>10.911791309362687</v>
      </c>
      <c r="J347">
        <v>0</v>
      </c>
      <c r="K347" s="18">
        <v>0</v>
      </c>
      <c r="L347" s="18">
        <v>0</v>
      </c>
      <c r="M347" s="18">
        <v>0</v>
      </c>
      <c r="N347" s="18">
        <v>0</v>
      </c>
    </row>
    <row r="348" spans="1:14" x14ac:dyDescent="0.25">
      <c r="A348">
        <f>'R, r and ACFs'!F355</f>
        <v>1.4458992185204393</v>
      </c>
      <c r="C348">
        <v>338</v>
      </c>
      <c r="D348">
        <f t="shared" si="30"/>
        <v>2.0906245501180174</v>
      </c>
      <c r="E348">
        <f t="shared" si="31"/>
        <v>60.845084804118585</v>
      </c>
      <c r="F348">
        <f t="shared" si="32"/>
        <v>23.823307247230321</v>
      </c>
      <c r="G348">
        <f t="shared" si="33"/>
        <v>413.55901048409658</v>
      </c>
      <c r="H348">
        <f t="shared" si="34"/>
        <v>269.72171035512577</v>
      </c>
      <c r="I348">
        <f t="shared" si="35"/>
        <v>0.13773767596925848</v>
      </c>
      <c r="J348">
        <v>0</v>
      </c>
      <c r="K348" s="18">
        <v>0</v>
      </c>
      <c r="L348" s="18">
        <v>0</v>
      </c>
      <c r="M348" s="18">
        <v>0</v>
      </c>
      <c r="N348" s="18">
        <v>0</v>
      </c>
    </row>
    <row r="349" spans="1:14" x14ac:dyDescent="0.25">
      <c r="A349">
        <f>'R, r and ACFs'!F356</f>
        <v>10.53354814790327</v>
      </c>
      <c r="C349">
        <v>339</v>
      </c>
      <c r="D349">
        <f t="shared" si="30"/>
        <v>110.9556365841964</v>
      </c>
      <c r="E349">
        <f t="shared" si="31"/>
        <v>2.0906245501180174</v>
      </c>
      <c r="F349">
        <f t="shared" si="32"/>
        <v>60.845084804118585</v>
      </c>
      <c r="G349">
        <f t="shared" si="33"/>
        <v>23.823307247230321</v>
      </c>
      <c r="H349">
        <f t="shared" si="34"/>
        <v>413.55901048409658</v>
      </c>
      <c r="I349">
        <f t="shared" si="35"/>
        <v>269.72171035512577</v>
      </c>
      <c r="J349">
        <v>0</v>
      </c>
      <c r="K349" s="18">
        <v>0</v>
      </c>
      <c r="L349" s="18">
        <v>0</v>
      </c>
      <c r="M349" s="18">
        <v>0</v>
      </c>
      <c r="N349" s="18">
        <v>0</v>
      </c>
    </row>
    <row r="350" spans="1:14" x14ac:dyDescent="0.25">
      <c r="A350">
        <f>'R, r and ACFs'!F357</f>
        <v>2.0785356458899691</v>
      </c>
      <c r="C350">
        <v>340</v>
      </c>
      <c r="D350">
        <f t="shared" si="30"/>
        <v>4.3203104312352307</v>
      </c>
      <c r="E350">
        <f t="shared" si="31"/>
        <v>110.9556365841964</v>
      </c>
      <c r="F350">
        <f t="shared" si="32"/>
        <v>2.0906245501180174</v>
      </c>
      <c r="G350">
        <f t="shared" si="33"/>
        <v>60.845084804118585</v>
      </c>
      <c r="H350">
        <f t="shared" si="34"/>
        <v>23.823307247230321</v>
      </c>
      <c r="I350">
        <f t="shared" si="35"/>
        <v>413.55901048409658</v>
      </c>
      <c r="J350">
        <v>0</v>
      </c>
      <c r="K350" s="18">
        <v>0</v>
      </c>
      <c r="L350" s="18">
        <v>0</v>
      </c>
      <c r="M350" s="18">
        <v>0</v>
      </c>
      <c r="N350" s="18">
        <v>0</v>
      </c>
    </row>
    <row r="351" spans="1:14" x14ac:dyDescent="0.25">
      <c r="A351">
        <f>'R, r and ACFs'!F358</f>
        <v>-4.7780307760697776</v>
      </c>
      <c r="C351">
        <v>341</v>
      </c>
      <c r="D351">
        <f t="shared" si="30"/>
        <v>22.829578097069962</v>
      </c>
      <c r="E351">
        <f t="shared" si="31"/>
        <v>4.3203104312352307</v>
      </c>
      <c r="F351">
        <f t="shared" si="32"/>
        <v>110.9556365841964</v>
      </c>
      <c r="G351">
        <f t="shared" si="33"/>
        <v>2.0906245501180174</v>
      </c>
      <c r="H351">
        <f t="shared" si="34"/>
        <v>60.845084804118585</v>
      </c>
      <c r="I351">
        <f t="shared" si="35"/>
        <v>23.823307247230321</v>
      </c>
      <c r="J351">
        <v>0</v>
      </c>
      <c r="K351" s="18">
        <v>0</v>
      </c>
      <c r="L351" s="18">
        <v>0</v>
      </c>
      <c r="M351" s="18">
        <v>0</v>
      </c>
      <c r="N351" s="18">
        <v>0</v>
      </c>
    </row>
    <row r="352" spans="1:14" x14ac:dyDescent="0.25">
      <c r="A352">
        <f>'R, r and ACFs'!F359</f>
        <v>1.1057446976920662</v>
      </c>
      <c r="C352">
        <v>342</v>
      </c>
      <c r="D352">
        <f t="shared" si="30"/>
        <v>1.2226713364741189</v>
      </c>
      <c r="E352">
        <f t="shared" si="31"/>
        <v>22.829578097069962</v>
      </c>
      <c r="F352">
        <f t="shared" si="32"/>
        <v>4.3203104312352307</v>
      </c>
      <c r="G352">
        <f t="shared" si="33"/>
        <v>110.9556365841964</v>
      </c>
      <c r="H352">
        <f t="shared" si="34"/>
        <v>2.0906245501180174</v>
      </c>
      <c r="I352">
        <f t="shared" si="35"/>
        <v>60.845084804118585</v>
      </c>
      <c r="J352">
        <v>0</v>
      </c>
      <c r="K352" s="18">
        <v>0</v>
      </c>
      <c r="L352" s="18">
        <v>0</v>
      </c>
      <c r="M352" s="18">
        <v>0</v>
      </c>
      <c r="N352" s="18">
        <v>0</v>
      </c>
    </row>
    <row r="353" spans="1:14" x14ac:dyDescent="0.25">
      <c r="A353">
        <f>'R, r and ACFs'!F360</f>
        <v>6.6760793515785011</v>
      </c>
      <c r="C353">
        <v>343</v>
      </c>
      <c r="D353">
        <f t="shared" si="30"/>
        <v>44.570035508572822</v>
      </c>
      <c r="E353">
        <f t="shared" si="31"/>
        <v>1.2226713364741189</v>
      </c>
      <c r="F353">
        <f t="shared" si="32"/>
        <v>22.829578097069962</v>
      </c>
      <c r="G353">
        <f t="shared" si="33"/>
        <v>4.3203104312352307</v>
      </c>
      <c r="H353">
        <f t="shared" si="34"/>
        <v>110.9556365841964</v>
      </c>
      <c r="I353">
        <f t="shared" si="35"/>
        <v>2.0906245501180174</v>
      </c>
      <c r="J353">
        <v>0</v>
      </c>
      <c r="K353" s="18">
        <v>0</v>
      </c>
      <c r="L353" s="18">
        <v>0</v>
      </c>
      <c r="M353" s="18">
        <v>0</v>
      </c>
      <c r="N353" s="18">
        <v>0</v>
      </c>
    </row>
    <row r="354" spans="1:14" x14ac:dyDescent="0.25">
      <c r="A354">
        <f>'R, r and ACFs'!F361</f>
        <v>9.4284885110219694</v>
      </c>
      <c r="C354">
        <v>344</v>
      </c>
      <c r="D354">
        <f t="shared" si="30"/>
        <v>88.896395602473277</v>
      </c>
      <c r="E354">
        <f t="shared" si="31"/>
        <v>44.570035508572822</v>
      </c>
      <c r="F354">
        <f t="shared" si="32"/>
        <v>1.2226713364741189</v>
      </c>
      <c r="G354">
        <f t="shared" si="33"/>
        <v>22.829578097069962</v>
      </c>
      <c r="H354">
        <f t="shared" si="34"/>
        <v>4.3203104312352307</v>
      </c>
      <c r="I354">
        <f t="shared" si="35"/>
        <v>110.9556365841964</v>
      </c>
      <c r="J354">
        <v>0</v>
      </c>
      <c r="K354" s="18">
        <v>0</v>
      </c>
      <c r="L354" s="18">
        <v>0</v>
      </c>
      <c r="M354" s="18">
        <v>0</v>
      </c>
      <c r="N354" s="18">
        <v>0</v>
      </c>
    </row>
    <row r="355" spans="1:14" x14ac:dyDescent="0.25">
      <c r="A355">
        <f>'R, r and ACFs'!F362</f>
        <v>-1.4567883740537368</v>
      </c>
      <c r="C355">
        <v>345</v>
      </c>
      <c r="D355">
        <f t="shared" si="30"/>
        <v>2.1222323667781304</v>
      </c>
      <c r="E355">
        <f t="shared" si="31"/>
        <v>88.896395602473277</v>
      </c>
      <c r="F355">
        <f t="shared" si="32"/>
        <v>44.570035508572822</v>
      </c>
      <c r="G355">
        <f t="shared" si="33"/>
        <v>1.2226713364741189</v>
      </c>
      <c r="H355">
        <f t="shared" si="34"/>
        <v>22.829578097069962</v>
      </c>
      <c r="I355">
        <f t="shared" si="35"/>
        <v>4.3203104312352307</v>
      </c>
      <c r="J355">
        <v>0</v>
      </c>
      <c r="K355" s="18">
        <v>0</v>
      </c>
      <c r="L355" s="18">
        <v>0</v>
      </c>
      <c r="M355" s="18">
        <v>0</v>
      </c>
      <c r="N355" s="18">
        <v>0</v>
      </c>
    </row>
    <row r="356" spans="1:14" x14ac:dyDescent="0.25">
      <c r="A356">
        <f>'R, r and ACFs'!F363</f>
        <v>-0.49103587987408398</v>
      </c>
      <c r="C356">
        <v>346</v>
      </c>
      <c r="D356">
        <f t="shared" si="30"/>
        <v>0.24111623532371584</v>
      </c>
      <c r="E356">
        <f t="shared" si="31"/>
        <v>2.1222323667781304</v>
      </c>
      <c r="F356">
        <f t="shared" si="32"/>
        <v>88.896395602473277</v>
      </c>
      <c r="G356">
        <f t="shared" si="33"/>
        <v>44.570035508572822</v>
      </c>
      <c r="H356">
        <f t="shared" si="34"/>
        <v>1.2226713364741189</v>
      </c>
      <c r="I356">
        <f t="shared" si="35"/>
        <v>22.829578097069962</v>
      </c>
      <c r="J356">
        <v>0</v>
      </c>
      <c r="K356" s="18">
        <v>0</v>
      </c>
      <c r="L356" s="18">
        <v>0</v>
      </c>
      <c r="M356" s="18">
        <v>0</v>
      </c>
      <c r="N356" s="18">
        <v>0</v>
      </c>
    </row>
    <row r="357" spans="1:14" x14ac:dyDescent="0.25">
      <c r="A357">
        <f>'R, r and ACFs'!F364</f>
        <v>-7.9426824408951466</v>
      </c>
      <c r="C357">
        <v>347</v>
      </c>
      <c r="D357">
        <f t="shared" si="30"/>
        <v>63.086204356904084</v>
      </c>
      <c r="E357">
        <f t="shared" si="31"/>
        <v>0.24111623532371584</v>
      </c>
      <c r="F357">
        <f t="shared" si="32"/>
        <v>2.1222323667781304</v>
      </c>
      <c r="G357">
        <f t="shared" si="33"/>
        <v>88.896395602473277</v>
      </c>
      <c r="H357">
        <f t="shared" si="34"/>
        <v>44.570035508572822</v>
      </c>
      <c r="I357">
        <f t="shared" si="35"/>
        <v>1.2226713364741189</v>
      </c>
      <c r="J357">
        <v>0</v>
      </c>
      <c r="K357" s="18">
        <v>0</v>
      </c>
      <c r="L357" s="18">
        <v>0</v>
      </c>
      <c r="M357" s="18">
        <v>0</v>
      </c>
      <c r="N357" s="18">
        <v>0</v>
      </c>
    </row>
    <row r="358" spans="1:14" x14ac:dyDescent="0.25">
      <c r="A358">
        <f>'R, r and ACFs'!F365</f>
        <v>-6.2501378255996638</v>
      </c>
      <c r="C358">
        <v>348</v>
      </c>
      <c r="D358">
        <f t="shared" si="30"/>
        <v>39.064222838991697</v>
      </c>
      <c r="E358">
        <f t="shared" si="31"/>
        <v>63.086204356904084</v>
      </c>
      <c r="F358">
        <f t="shared" si="32"/>
        <v>0.24111623532371584</v>
      </c>
      <c r="G358">
        <f t="shared" si="33"/>
        <v>2.1222323667781304</v>
      </c>
      <c r="H358">
        <f t="shared" si="34"/>
        <v>88.896395602473277</v>
      </c>
      <c r="I358">
        <f t="shared" si="35"/>
        <v>44.570035508572822</v>
      </c>
      <c r="J358">
        <v>0</v>
      </c>
      <c r="K358" s="18">
        <v>0</v>
      </c>
      <c r="L358" s="18">
        <v>0</v>
      </c>
      <c r="M358" s="18">
        <v>0</v>
      </c>
      <c r="N358" s="18">
        <v>0</v>
      </c>
    </row>
    <row r="359" spans="1:14" x14ac:dyDescent="0.25">
      <c r="A359">
        <f>'R, r and ACFs'!F366</f>
        <v>-5.1725100338116947</v>
      </c>
      <c r="C359">
        <v>349</v>
      </c>
      <c r="D359">
        <f t="shared" si="30"/>
        <v>26.754860049882659</v>
      </c>
      <c r="E359">
        <f t="shared" si="31"/>
        <v>39.064222838991697</v>
      </c>
      <c r="F359">
        <f t="shared" si="32"/>
        <v>63.086204356904084</v>
      </c>
      <c r="G359">
        <f t="shared" si="33"/>
        <v>0.24111623532371584</v>
      </c>
      <c r="H359">
        <f t="shared" si="34"/>
        <v>2.1222323667781304</v>
      </c>
      <c r="I359">
        <f t="shared" si="35"/>
        <v>88.896395602473277</v>
      </c>
      <c r="J359">
        <v>0</v>
      </c>
      <c r="K359" s="18">
        <v>0</v>
      </c>
      <c r="L359" s="18">
        <v>0</v>
      </c>
      <c r="M359" s="18">
        <v>0</v>
      </c>
      <c r="N359" s="18">
        <v>0</v>
      </c>
    </row>
    <row r="360" spans="1:14" x14ac:dyDescent="0.25">
      <c r="A360">
        <f>'R, r and ACFs'!F367</f>
        <v>-13.449214784392332</v>
      </c>
      <c r="C360">
        <v>350</v>
      </c>
      <c r="D360">
        <f t="shared" si="30"/>
        <v>180.88137831671727</v>
      </c>
      <c r="E360">
        <f t="shared" si="31"/>
        <v>26.754860049882659</v>
      </c>
      <c r="F360">
        <f t="shared" si="32"/>
        <v>39.064222838991697</v>
      </c>
      <c r="G360">
        <f t="shared" si="33"/>
        <v>63.086204356904084</v>
      </c>
      <c r="H360">
        <f t="shared" si="34"/>
        <v>0.24111623532371584</v>
      </c>
      <c r="I360">
        <f t="shared" si="35"/>
        <v>2.1222323667781304</v>
      </c>
      <c r="J360">
        <v>0</v>
      </c>
      <c r="K360" s="18">
        <v>0</v>
      </c>
      <c r="L360" s="18">
        <v>0</v>
      </c>
      <c r="M360" s="18">
        <v>0</v>
      </c>
      <c r="N360" s="18">
        <v>0</v>
      </c>
    </row>
    <row r="361" spans="1:14" x14ac:dyDescent="0.25">
      <c r="A361">
        <f>'R, r and ACFs'!F368</f>
        <v>5.2146719038714693</v>
      </c>
      <c r="C361">
        <v>351</v>
      </c>
      <c r="D361">
        <f t="shared" si="30"/>
        <v>27.192803065026496</v>
      </c>
      <c r="E361">
        <f t="shared" si="31"/>
        <v>180.88137831671727</v>
      </c>
      <c r="F361">
        <f t="shared" si="32"/>
        <v>26.754860049882659</v>
      </c>
      <c r="G361">
        <f t="shared" si="33"/>
        <v>39.064222838991697</v>
      </c>
      <c r="H361">
        <f t="shared" si="34"/>
        <v>63.086204356904084</v>
      </c>
      <c r="I361">
        <f t="shared" si="35"/>
        <v>0.24111623532371584</v>
      </c>
      <c r="J361">
        <v>0</v>
      </c>
      <c r="K361" s="18">
        <v>0</v>
      </c>
      <c r="L361" s="18">
        <v>0</v>
      </c>
      <c r="M361" s="18">
        <v>0</v>
      </c>
      <c r="N361" s="18">
        <v>0</v>
      </c>
    </row>
    <row r="362" spans="1:14" x14ac:dyDescent="0.25">
      <c r="A362">
        <f>'R, r and ACFs'!F369</f>
        <v>-4.3042277043825843</v>
      </c>
      <c r="C362">
        <v>352</v>
      </c>
      <c r="D362">
        <f t="shared" si="30"/>
        <v>18.526376131174572</v>
      </c>
      <c r="E362">
        <f t="shared" si="31"/>
        <v>27.192803065026496</v>
      </c>
      <c r="F362">
        <f t="shared" si="32"/>
        <v>180.88137831671727</v>
      </c>
      <c r="G362">
        <f t="shared" si="33"/>
        <v>26.754860049882659</v>
      </c>
      <c r="H362">
        <f t="shared" si="34"/>
        <v>39.064222838991697</v>
      </c>
      <c r="I362">
        <f t="shared" si="35"/>
        <v>63.086204356904084</v>
      </c>
      <c r="J362">
        <v>0</v>
      </c>
      <c r="K362" s="18">
        <v>0</v>
      </c>
      <c r="L362" s="18">
        <v>0</v>
      </c>
      <c r="M362" s="18">
        <v>0</v>
      </c>
      <c r="N362" s="18">
        <v>0</v>
      </c>
    </row>
    <row r="363" spans="1:14" x14ac:dyDescent="0.25">
      <c r="A363">
        <f>'R, r and ACFs'!F370</f>
        <v>0.31523978227882504</v>
      </c>
      <c r="C363">
        <v>353</v>
      </c>
      <c r="D363">
        <f t="shared" si="30"/>
        <v>9.9376120331201009E-2</v>
      </c>
      <c r="E363">
        <f t="shared" si="31"/>
        <v>18.526376131174572</v>
      </c>
      <c r="F363">
        <f t="shared" si="32"/>
        <v>27.192803065026496</v>
      </c>
      <c r="G363">
        <f t="shared" si="33"/>
        <v>180.88137831671727</v>
      </c>
      <c r="H363">
        <f t="shared" si="34"/>
        <v>26.754860049882659</v>
      </c>
      <c r="I363">
        <f t="shared" si="35"/>
        <v>39.064222838991697</v>
      </c>
      <c r="J363">
        <v>0</v>
      </c>
      <c r="K363" s="18">
        <v>0</v>
      </c>
      <c r="L363" s="18">
        <v>0</v>
      </c>
      <c r="M363" s="18">
        <v>0</v>
      </c>
      <c r="N363" s="18">
        <v>0</v>
      </c>
    </row>
    <row r="364" spans="1:14" x14ac:dyDescent="0.25">
      <c r="A364">
        <f>'R, r and ACFs'!F371</f>
        <v>13.016432268718003</v>
      </c>
      <c r="C364">
        <v>354</v>
      </c>
      <c r="D364">
        <f t="shared" si="30"/>
        <v>169.42750900612327</v>
      </c>
      <c r="E364">
        <f t="shared" si="31"/>
        <v>9.9376120331201009E-2</v>
      </c>
      <c r="F364">
        <f t="shared" si="32"/>
        <v>18.526376131174572</v>
      </c>
      <c r="G364">
        <f t="shared" si="33"/>
        <v>27.192803065026496</v>
      </c>
      <c r="H364">
        <f t="shared" si="34"/>
        <v>180.88137831671727</v>
      </c>
      <c r="I364">
        <f t="shared" si="35"/>
        <v>26.754860049882659</v>
      </c>
      <c r="J364">
        <v>0</v>
      </c>
      <c r="K364" s="18">
        <v>0</v>
      </c>
      <c r="L364" s="18">
        <v>0</v>
      </c>
      <c r="M364" s="18">
        <v>0</v>
      </c>
      <c r="N364" s="18">
        <v>0</v>
      </c>
    </row>
    <row r="365" spans="1:14" x14ac:dyDescent="0.25">
      <c r="A365">
        <f>'R, r and ACFs'!F372</f>
        <v>-2.1809340933698169</v>
      </c>
      <c r="C365">
        <v>355</v>
      </c>
      <c r="D365">
        <f t="shared" si="30"/>
        <v>4.7564735196228254</v>
      </c>
      <c r="E365">
        <f t="shared" si="31"/>
        <v>169.42750900612327</v>
      </c>
      <c r="F365">
        <f t="shared" si="32"/>
        <v>9.9376120331201009E-2</v>
      </c>
      <c r="G365">
        <f t="shared" si="33"/>
        <v>18.526376131174572</v>
      </c>
      <c r="H365">
        <f t="shared" si="34"/>
        <v>27.192803065026496</v>
      </c>
      <c r="I365">
        <f t="shared" si="35"/>
        <v>180.88137831671727</v>
      </c>
      <c r="J365">
        <v>0</v>
      </c>
      <c r="K365" s="18">
        <v>0</v>
      </c>
      <c r="L365" s="18">
        <v>0</v>
      </c>
      <c r="M365" s="18">
        <v>0</v>
      </c>
      <c r="N365" s="18">
        <v>0</v>
      </c>
    </row>
    <row r="366" spans="1:14" x14ac:dyDescent="0.25">
      <c r="A366">
        <f>'R, r and ACFs'!F373</f>
        <v>-6.8309520830205406</v>
      </c>
      <c r="C366">
        <v>356</v>
      </c>
      <c r="D366">
        <f t="shared" si="30"/>
        <v>46.661906360522664</v>
      </c>
      <c r="E366">
        <f t="shared" si="31"/>
        <v>4.7564735196228254</v>
      </c>
      <c r="F366">
        <f t="shared" si="32"/>
        <v>169.42750900612327</v>
      </c>
      <c r="G366">
        <f t="shared" si="33"/>
        <v>9.9376120331201009E-2</v>
      </c>
      <c r="H366">
        <f t="shared" si="34"/>
        <v>18.526376131174572</v>
      </c>
      <c r="I366">
        <f t="shared" si="35"/>
        <v>27.192803065026496</v>
      </c>
      <c r="J366">
        <v>0</v>
      </c>
      <c r="K366" s="18">
        <v>0</v>
      </c>
      <c r="L366" s="18">
        <v>0</v>
      </c>
      <c r="M366" s="18">
        <v>0</v>
      </c>
      <c r="N366" s="18">
        <v>0</v>
      </c>
    </row>
    <row r="367" spans="1:14" x14ac:dyDescent="0.25">
      <c r="A367">
        <f>'R, r and ACFs'!F374</f>
        <v>-4.2582352863411471E-2</v>
      </c>
      <c r="C367">
        <v>357</v>
      </c>
      <c r="D367">
        <f t="shared" si="30"/>
        <v>1.8132567753840871E-3</v>
      </c>
      <c r="E367">
        <f t="shared" si="31"/>
        <v>46.661906360522664</v>
      </c>
      <c r="F367">
        <f t="shared" si="32"/>
        <v>4.7564735196228254</v>
      </c>
      <c r="G367">
        <f t="shared" si="33"/>
        <v>169.42750900612327</v>
      </c>
      <c r="H367">
        <f t="shared" si="34"/>
        <v>9.9376120331201009E-2</v>
      </c>
      <c r="I367">
        <f t="shared" si="35"/>
        <v>18.526376131174572</v>
      </c>
      <c r="J367">
        <v>0</v>
      </c>
      <c r="K367" s="18">
        <v>0</v>
      </c>
      <c r="L367" s="18">
        <v>0</v>
      </c>
      <c r="M367" s="18">
        <v>0</v>
      </c>
      <c r="N367" s="18">
        <v>0</v>
      </c>
    </row>
    <row r="368" spans="1:14" x14ac:dyDescent="0.25">
      <c r="A368">
        <f>'R, r and ACFs'!F375</f>
        <v>-13.846503079086791</v>
      </c>
      <c r="C368">
        <v>358</v>
      </c>
      <c r="D368">
        <f t="shared" si="30"/>
        <v>191.72564751915996</v>
      </c>
      <c r="E368">
        <f t="shared" si="31"/>
        <v>1.8132567753840871E-3</v>
      </c>
      <c r="F368">
        <f t="shared" si="32"/>
        <v>46.661906360522664</v>
      </c>
      <c r="G368">
        <f t="shared" si="33"/>
        <v>4.7564735196228254</v>
      </c>
      <c r="H368">
        <f t="shared" si="34"/>
        <v>169.42750900612327</v>
      </c>
      <c r="I368">
        <f t="shared" si="35"/>
        <v>9.9376120331201009E-2</v>
      </c>
      <c r="J368">
        <v>0</v>
      </c>
      <c r="K368" s="18">
        <v>0</v>
      </c>
      <c r="L368" s="18">
        <v>0</v>
      </c>
      <c r="M368" s="18">
        <v>0</v>
      </c>
      <c r="N368" s="18">
        <v>0</v>
      </c>
    </row>
    <row r="369" spans="1:14" x14ac:dyDescent="0.25">
      <c r="A369">
        <f>'R, r and ACFs'!F376</f>
        <v>10.006704267333792</v>
      </c>
      <c r="C369">
        <v>359</v>
      </c>
      <c r="D369">
        <f t="shared" si="30"/>
        <v>100.13413029387631</v>
      </c>
      <c r="E369">
        <f t="shared" si="31"/>
        <v>191.72564751915996</v>
      </c>
      <c r="F369">
        <f t="shared" si="32"/>
        <v>1.8132567753840871E-3</v>
      </c>
      <c r="G369">
        <f t="shared" si="33"/>
        <v>46.661906360522664</v>
      </c>
      <c r="H369">
        <f t="shared" si="34"/>
        <v>4.7564735196228254</v>
      </c>
      <c r="I369">
        <f t="shared" si="35"/>
        <v>169.42750900612327</v>
      </c>
      <c r="J369">
        <v>0</v>
      </c>
      <c r="K369" s="18">
        <v>0</v>
      </c>
      <c r="L369" s="18">
        <v>0</v>
      </c>
      <c r="M369" s="18">
        <v>0</v>
      </c>
      <c r="N369" s="18">
        <v>0</v>
      </c>
    </row>
    <row r="370" spans="1:14" x14ac:dyDescent="0.25">
      <c r="A370">
        <f>'R, r and ACFs'!F377</f>
        <v>-2.9715748652754357</v>
      </c>
      <c r="C370">
        <v>360</v>
      </c>
      <c r="D370">
        <f t="shared" si="30"/>
        <v>8.8302571799367229</v>
      </c>
      <c r="E370">
        <f t="shared" si="31"/>
        <v>100.13413029387631</v>
      </c>
      <c r="F370">
        <f t="shared" si="32"/>
        <v>191.72564751915996</v>
      </c>
      <c r="G370">
        <f t="shared" si="33"/>
        <v>1.8132567753840871E-3</v>
      </c>
      <c r="H370">
        <f t="shared" si="34"/>
        <v>46.661906360522664</v>
      </c>
      <c r="I370">
        <f t="shared" si="35"/>
        <v>4.7564735196228254</v>
      </c>
      <c r="J370">
        <v>0</v>
      </c>
      <c r="K370" s="18">
        <v>0</v>
      </c>
      <c r="L370" s="18">
        <v>0</v>
      </c>
      <c r="M370" s="18">
        <v>0</v>
      </c>
      <c r="N370" s="18">
        <v>0</v>
      </c>
    </row>
    <row r="371" spans="1:14" x14ac:dyDescent="0.25">
      <c r="A371">
        <f>'R, r and ACFs'!F378</f>
        <v>9.2924679163169657</v>
      </c>
      <c r="C371">
        <v>361</v>
      </c>
      <c r="D371">
        <f t="shared" si="30"/>
        <v>86.349959975780166</v>
      </c>
      <c r="E371">
        <f t="shared" si="31"/>
        <v>8.8302571799367229</v>
      </c>
      <c r="F371">
        <f t="shared" si="32"/>
        <v>100.13413029387631</v>
      </c>
      <c r="G371">
        <f t="shared" si="33"/>
        <v>191.72564751915996</v>
      </c>
      <c r="H371">
        <f t="shared" si="34"/>
        <v>1.8132567753840871E-3</v>
      </c>
      <c r="I371">
        <f t="shared" si="35"/>
        <v>46.661906360522664</v>
      </c>
      <c r="J371">
        <v>0</v>
      </c>
      <c r="K371" s="18">
        <v>0</v>
      </c>
      <c r="L371" s="18">
        <v>0</v>
      </c>
      <c r="M371" s="18">
        <v>0</v>
      </c>
      <c r="N371" s="18">
        <v>0</v>
      </c>
    </row>
    <row r="372" spans="1:14" x14ac:dyDescent="0.25">
      <c r="A372">
        <f>'R, r and ACFs'!F379</f>
        <v>2.6914356617769126</v>
      </c>
      <c r="C372">
        <v>362</v>
      </c>
      <c r="D372">
        <f t="shared" si="30"/>
        <v>7.243825921484528</v>
      </c>
      <c r="E372">
        <f t="shared" si="31"/>
        <v>86.349959975780166</v>
      </c>
      <c r="F372">
        <f t="shared" si="32"/>
        <v>8.8302571799367229</v>
      </c>
      <c r="G372">
        <f t="shared" si="33"/>
        <v>100.13413029387631</v>
      </c>
      <c r="H372">
        <f t="shared" si="34"/>
        <v>191.72564751915996</v>
      </c>
      <c r="I372">
        <f t="shared" si="35"/>
        <v>1.8132567753840871E-3</v>
      </c>
      <c r="J372">
        <v>0</v>
      </c>
      <c r="K372" s="18">
        <v>0</v>
      </c>
      <c r="L372" s="18">
        <v>0</v>
      </c>
      <c r="M372" s="18">
        <v>0</v>
      </c>
      <c r="N372" s="18">
        <v>0</v>
      </c>
    </row>
    <row r="373" spans="1:14" x14ac:dyDescent="0.25">
      <c r="A373">
        <f>'R, r and ACFs'!F380</f>
        <v>0.15466418349100047</v>
      </c>
      <c r="C373">
        <v>363</v>
      </c>
      <c r="D373">
        <f t="shared" si="30"/>
        <v>2.3921009654937864E-2</v>
      </c>
      <c r="E373">
        <f t="shared" si="31"/>
        <v>7.243825921484528</v>
      </c>
      <c r="F373">
        <f t="shared" si="32"/>
        <v>86.349959975780166</v>
      </c>
      <c r="G373">
        <f t="shared" si="33"/>
        <v>8.8302571799367229</v>
      </c>
      <c r="H373">
        <f t="shared" si="34"/>
        <v>100.13413029387631</v>
      </c>
      <c r="I373">
        <f t="shared" si="35"/>
        <v>191.72564751915996</v>
      </c>
      <c r="J373">
        <v>0</v>
      </c>
      <c r="K373" s="18">
        <v>0</v>
      </c>
      <c r="L373" s="18">
        <v>0</v>
      </c>
      <c r="M373" s="18">
        <v>0</v>
      </c>
      <c r="N373" s="18">
        <v>0</v>
      </c>
    </row>
    <row r="374" spans="1:14" x14ac:dyDescent="0.25">
      <c r="A374">
        <f>'R, r and ACFs'!F381</f>
        <v>11.056575792415108</v>
      </c>
      <c r="C374">
        <v>364</v>
      </c>
      <c r="D374">
        <f t="shared" si="30"/>
        <v>122.24786825341978</v>
      </c>
      <c r="E374">
        <f t="shared" si="31"/>
        <v>2.3921009654937864E-2</v>
      </c>
      <c r="F374">
        <f t="shared" si="32"/>
        <v>7.243825921484528</v>
      </c>
      <c r="G374">
        <f t="shared" si="33"/>
        <v>86.349959975780166</v>
      </c>
      <c r="H374">
        <f t="shared" si="34"/>
        <v>8.8302571799367229</v>
      </c>
      <c r="I374">
        <f t="shared" si="35"/>
        <v>100.13413029387631</v>
      </c>
      <c r="J374">
        <v>0</v>
      </c>
      <c r="K374" s="18">
        <v>0</v>
      </c>
      <c r="L374" s="18">
        <v>0</v>
      </c>
      <c r="M374" s="18">
        <v>0</v>
      </c>
      <c r="N374" s="18">
        <v>0</v>
      </c>
    </row>
    <row r="375" spans="1:14" x14ac:dyDescent="0.25">
      <c r="A375">
        <f>'R, r and ACFs'!F382</f>
        <v>1.2747820540224688</v>
      </c>
      <c r="C375">
        <v>365</v>
      </c>
      <c r="D375">
        <f t="shared" si="30"/>
        <v>1.6250692852577446</v>
      </c>
      <c r="E375">
        <f t="shared" si="31"/>
        <v>122.24786825341978</v>
      </c>
      <c r="F375">
        <f t="shared" si="32"/>
        <v>2.3921009654937864E-2</v>
      </c>
      <c r="G375">
        <f t="shared" si="33"/>
        <v>7.243825921484528</v>
      </c>
      <c r="H375">
        <f t="shared" si="34"/>
        <v>86.349959975780166</v>
      </c>
      <c r="I375">
        <f t="shared" si="35"/>
        <v>8.8302571799367229</v>
      </c>
      <c r="J375">
        <v>0</v>
      </c>
      <c r="K375" s="18">
        <v>0</v>
      </c>
      <c r="L375" s="18">
        <v>0</v>
      </c>
      <c r="M375" s="18">
        <v>0</v>
      </c>
      <c r="N375" s="18">
        <v>0</v>
      </c>
    </row>
    <row r="376" spans="1:14" x14ac:dyDescent="0.25">
      <c r="A376">
        <f>'R, r and ACFs'!F383</f>
        <v>-5.6549615712507979</v>
      </c>
      <c r="C376">
        <v>366</v>
      </c>
      <c r="D376">
        <f t="shared" si="30"/>
        <v>31.978590372323293</v>
      </c>
      <c r="E376">
        <f t="shared" si="31"/>
        <v>1.6250692852577446</v>
      </c>
      <c r="F376">
        <f t="shared" si="32"/>
        <v>122.24786825341978</v>
      </c>
      <c r="G376">
        <f t="shared" si="33"/>
        <v>2.3921009654937864E-2</v>
      </c>
      <c r="H376">
        <f t="shared" si="34"/>
        <v>7.243825921484528</v>
      </c>
      <c r="I376">
        <f t="shared" si="35"/>
        <v>86.349959975780166</v>
      </c>
      <c r="J376">
        <v>0</v>
      </c>
      <c r="K376" s="18">
        <v>0</v>
      </c>
      <c r="L376" s="18">
        <v>0</v>
      </c>
      <c r="M376" s="18">
        <v>0</v>
      </c>
      <c r="N376" s="18">
        <v>0</v>
      </c>
    </row>
    <row r="377" spans="1:14" x14ac:dyDescent="0.25">
      <c r="A377">
        <f>'R, r and ACFs'!F384</f>
        <v>-8.0287733631156399</v>
      </c>
      <c r="C377">
        <v>367</v>
      </c>
      <c r="D377">
        <f t="shared" si="30"/>
        <v>64.461201716275227</v>
      </c>
      <c r="E377">
        <f t="shared" si="31"/>
        <v>31.978590372323293</v>
      </c>
      <c r="F377">
        <f t="shared" si="32"/>
        <v>1.6250692852577446</v>
      </c>
      <c r="G377">
        <f t="shared" si="33"/>
        <v>122.24786825341978</v>
      </c>
      <c r="H377">
        <f t="shared" si="34"/>
        <v>2.3921009654937864E-2</v>
      </c>
      <c r="I377">
        <f t="shared" si="35"/>
        <v>7.243825921484528</v>
      </c>
      <c r="J377">
        <v>0</v>
      </c>
      <c r="K377" s="18">
        <v>0</v>
      </c>
      <c r="L377" s="18">
        <v>0</v>
      </c>
      <c r="M377" s="18">
        <v>0</v>
      </c>
      <c r="N377" s="18">
        <v>0</v>
      </c>
    </row>
    <row r="378" spans="1:14" x14ac:dyDescent="0.25">
      <c r="A378">
        <f>'R, r and ACFs'!F385</f>
        <v>-3.4486398647015055</v>
      </c>
      <c r="C378">
        <v>368</v>
      </c>
      <c r="D378">
        <f t="shared" si="30"/>
        <v>11.893116916408419</v>
      </c>
      <c r="E378">
        <f t="shared" si="31"/>
        <v>64.461201716275227</v>
      </c>
      <c r="F378">
        <f t="shared" si="32"/>
        <v>31.978590372323293</v>
      </c>
      <c r="G378">
        <f t="shared" si="33"/>
        <v>1.6250692852577446</v>
      </c>
      <c r="H378">
        <f t="shared" si="34"/>
        <v>122.24786825341978</v>
      </c>
      <c r="I378">
        <f t="shared" si="35"/>
        <v>2.3921009654937864E-2</v>
      </c>
      <c r="J378">
        <v>0</v>
      </c>
      <c r="K378" s="18">
        <v>0</v>
      </c>
      <c r="L378" s="18">
        <v>0</v>
      </c>
      <c r="M378" s="18">
        <v>0</v>
      </c>
      <c r="N378" s="18">
        <v>0</v>
      </c>
    </row>
    <row r="379" spans="1:14" x14ac:dyDescent="0.25">
      <c r="A379">
        <f>'R, r and ACFs'!F386</f>
        <v>3.0694539366236469</v>
      </c>
      <c r="C379">
        <v>369</v>
      </c>
      <c r="D379">
        <f t="shared" si="30"/>
        <v>9.4215474690544028</v>
      </c>
      <c r="E379">
        <f t="shared" si="31"/>
        <v>11.893116916408419</v>
      </c>
      <c r="F379">
        <f t="shared" si="32"/>
        <v>64.461201716275227</v>
      </c>
      <c r="G379">
        <f t="shared" si="33"/>
        <v>31.978590372323293</v>
      </c>
      <c r="H379">
        <f t="shared" si="34"/>
        <v>1.6250692852577446</v>
      </c>
      <c r="I379">
        <f t="shared" si="35"/>
        <v>122.24786825341978</v>
      </c>
      <c r="J379">
        <v>0</v>
      </c>
      <c r="K379" s="18">
        <v>0</v>
      </c>
      <c r="L379" s="18">
        <v>0</v>
      </c>
      <c r="M379" s="18">
        <v>0</v>
      </c>
      <c r="N379" s="18">
        <v>0</v>
      </c>
    </row>
    <row r="380" spans="1:14" x14ac:dyDescent="0.25">
      <c r="A380">
        <f>'R, r and ACFs'!F387</f>
        <v>-11.429854517341379</v>
      </c>
      <c r="C380">
        <v>370</v>
      </c>
      <c r="D380">
        <f t="shared" si="30"/>
        <v>130.64157428758912</v>
      </c>
      <c r="E380">
        <f t="shared" si="31"/>
        <v>9.4215474690544028</v>
      </c>
      <c r="F380">
        <f t="shared" si="32"/>
        <v>11.893116916408419</v>
      </c>
      <c r="G380">
        <f t="shared" si="33"/>
        <v>64.461201716275227</v>
      </c>
      <c r="H380">
        <f t="shared" si="34"/>
        <v>31.978590372323293</v>
      </c>
      <c r="I380">
        <f t="shared" si="35"/>
        <v>1.6250692852577446</v>
      </c>
      <c r="J380">
        <v>0</v>
      </c>
      <c r="K380" s="18">
        <v>0</v>
      </c>
      <c r="L380" s="18">
        <v>0</v>
      </c>
      <c r="M380" s="18">
        <v>0</v>
      </c>
      <c r="N380" s="18">
        <v>0</v>
      </c>
    </row>
    <row r="381" spans="1:14" x14ac:dyDescent="0.25">
      <c r="A381">
        <f>'R, r and ACFs'!F388</f>
        <v>3.9279062439843457</v>
      </c>
      <c r="C381">
        <v>371</v>
      </c>
      <c r="D381">
        <f t="shared" si="30"/>
        <v>15.42844746153121</v>
      </c>
      <c r="E381">
        <f t="shared" si="31"/>
        <v>130.64157428758912</v>
      </c>
      <c r="F381">
        <f t="shared" si="32"/>
        <v>9.4215474690544028</v>
      </c>
      <c r="G381">
        <f t="shared" si="33"/>
        <v>11.893116916408419</v>
      </c>
      <c r="H381">
        <f t="shared" si="34"/>
        <v>64.461201716275227</v>
      </c>
      <c r="I381">
        <f t="shared" si="35"/>
        <v>31.978590372323293</v>
      </c>
      <c r="J381">
        <v>0</v>
      </c>
      <c r="K381" s="18">
        <v>0</v>
      </c>
      <c r="L381" s="18">
        <v>0</v>
      </c>
      <c r="M381" s="18">
        <v>0</v>
      </c>
      <c r="N381" s="18">
        <v>0</v>
      </c>
    </row>
    <row r="382" spans="1:14" x14ac:dyDescent="0.25">
      <c r="A382">
        <f>'R, r and ACFs'!F389</f>
        <v>2.8625053956093387</v>
      </c>
      <c r="C382">
        <v>372</v>
      </c>
      <c r="D382">
        <f t="shared" si="30"/>
        <v>8.1939371398925758</v>
      </c>
      <c r="E382">
        <f t="shared" si="31"/>
        <v>15.42844746153121</v>
      </c>
      <c r="F382">
        <f t="shared" si="32"/>
        <v>130.64157428758912</v>
      </c>
      <c r="G382">
        <f t="shared" si="33"/>
        <v>9.4215474690544028</v>
      </c>
      <c r="H382">
        <f t="shared" si="34"/>
        <v>11.893116916408419</v>
      </c>
      <c r="I382">
        <f t="shared" si="35"/>
        <v>64.461201716275227</v>
      </c>
      <c r="J382">
        <v>0</v>
      </c>
      <c r="K382" s="18">
        <v>0</v>
      </c>
      <c r="L382" s="18">
        <v>0</v>
      </c>
      <c r="M382" s="18">
        <v>0</v>
      </c>
      <c r="N382" s="18">
        <v>0</v>
      </c>
    </row>
    <row r="383" spans="1:14" x14ac:dyDescent="0.25">
      <c r="A383">
        <f>'R, r and ACFs'!F390</f>
        <v>-4.3367775620084279</v>
      </c>
      <c r="C383">
        <v>373</v>
      </c>
      <c r="D383">
        <f t="shared" si="30"/>
        <v>18.807639622339764</v>
      </c>
      <c r="E383">
        <f t="shared" si="31"/>
        <v>8.1939371398925758</v>
      </c>
      <c r="F383">
        <f t="shared" si="32"/>
        <v>15.42844746153121</v>
      </c>
      <c r="G383">
        <f t="shared" si="33"/>
        <v>130.64157428758912</v>
      </c>
      <c r="H383">
        <f t="shared" si="34"/>
        <v>9.4215474690544028</v>
      </c>
      <c r="I383">
        <f t="shared" si="35"/>
        <v>11.893116916408419</v>
      </c>
      <c r="J383">
        <v>0</v>
      </c>
      <c r="K383" s="18">
        <v>0</v>
      </c>
      <c r="L383" s="18">
        <v>0</v>
      </c>
      <c r="M383" s="18">
        <v>0</v>
      </c>
      <c r="N383" s="18">
        <v>0</v>
      </c>
    </row>
    <row r="384" spans="1:14" x14ac:dyDescent="0.25">
      <c r="A384">
        <f>'R, r and ACFs'!F391</f>
        <v>-4.8770453846178438E-2</v>
      </c>
      <c r="C384">
        <v>374</v>
      </c>
      <c r="D384">
        <f t="shared" si="30"/>
        <v>2.3785571683622212E-3</v>
      </c>
      <c r="E384">
        <f t="shared" si="31"/>
        <v>18.807639622339764</v>
      </c>
      <c r="F384">
        <f t="shared" si="32"/>
        <v>8.1939371398925758</v>
      </c>
      <c r="G384">
        <f t="shared" si="33"/>
        <v>15.42844746153121</v>
      </c>
      <c r="H384">
        <f t="shared" si="34"/>
        <v>130.64157428758912</v>
      </c>
      <c r="I384">
        <f t="shared" si="35"/>
        <v>9.4215474690544028</v>
      </c>
      <c r="J384">
        <v>0</v>
      </c>
      <c r="K384" s="18">
        <v>0</v>
      </c>
      <c r="L384" s="18">
        <v>0</v>
      </c>
      <c r="M384" s="18">
        <v>0</v>
      </c>
      <c r="N384" s="18">
        <v>0</v>
      </c>
    </row>
    <row r="385" spans="1:14" x14ac:dyDescent="0.25">
      <c r="A385">
        <f>'R, r and ACFs'!F392</f>
        <v>-18.916653655949169</v>
      </c>
      <c r="C385">
        <v>375</v>
      </c>
      <c r="D385">
        <f t="shared" si="30"/>
        <v>357.83978553913505</v>
      </c>
      <c r="E385">
        <f t="shared" si="31"/>
        <v>2.3785571683622212E-3</v>
      </c>
      <c r="F385">
        <f t="shared" si="32"/>
        <v>18.807639622339764</v>
      </c>
      <c r="G385">
        <f t="shared" si="33"/>
        <v>8.1939371398925758</v>
      </c>
      <c r="H385">
        <f t="shared" si="34"/>
        <v>15.42844746153121</v>
      </c>
      <c r="I385">
        <f t="shared" si="35"/>
        <v>130.64157428758912</v>
      </c>
      <c r="J385">
        <v>0</v>
      </c>
      <c r="K385" s="18">
        <v>0</v>
      </c>
      <c r="L385" s="18">
        <v>0</v>
      </c>
      <c r="M385" s="18">
        <v>1</v>
      </c>
      <c r="N385" s="18">
        <v>0</v>
      </c>
    </row>
    <row r="386" spans="1:14" x14ac:dyDescent="0.25">
      <c r="A386">
        <f>'R, r and ACFs'!F393</f>
        <v>-1.0674103214875434</v>
      </c>
      <c r="C386">
        <v>376</v>
      </c>
      <c r="D386">
        <f t="shared" si="30"/>
        <v>1.1393647944181409</v>
      </c>
      <c r="E386">
        <f t="shared" si="31"/>
        <v>357.83978553913505</v>
      </c>
      <c r="F386">
        <f t="shared" si="32"/>
        <v>2.3785571683622212E-3</v>
      </c>
      <c r="G386">
        <f t="shared" si="33"/>
        <v>18.807639622339764</v>
      </c>
      <c r="H386">
        <f t="shared" si="34"/>
        <v>8.1939371398925758</v>
      </c>
      <c r="I386">
        <f t="shared" si="35"/>
        <v>15.42844746153121</v>
      </c>
      <c r="J386">
        <v>0</v>
      </c>
      <c r="K386" s="18">
        <v>0</v>
      </c>
      <c r="L386" s="18">
        <v>0</v>
      </c>
      <c r="M386" s="18">
        <v>0</v>
      </c>
      <c r="N386" s="18">
        <v>0</v>
      </c>
    </row>
    <row r="387" spans="1:14" x14ac:dyDescent="0.25">
      <c r="A387">
        <f>'R, r and ACFs'!F394</f>
        <v>0.11478086801448065</v>
      </c>
      <c r="C387">
        <v>377</v>
      </c>
      <c r="D387">
        <f t="shared" si="30"/>
        <v>1.3174647662157627E-2</v>
      </c>
      <c r="E387">
        <f t="shared" si="31"/>
        <v>1.1393647944181409</v>
      </c>
      <c r="F387">
        <f t="shared" si="32"/>
        <v>357.83978553913505</v>
      </c>
      <c r="G387">
        <f t="shared" si="33"/>
        <v>2.3785571683622212E-3</v>
      </c>
      <c r="H387">
        <f t="shared" si="34"/>
        <v>18.807639622339764</v>
      </c>
      <c r="I387">
        <f t="shared" si="35"/>
        <v>8.1939371398925758</v>
      </c>
      <c r="J387">
        <v>0</v>
      </c>
      <c r="K387" s="18">
        <v>0</v>
      </c>
      <c r="L387" s="18">
        <v>0</v>
      </c>
      <c r="M387" s="18">
        <v>0</v>
      </c>
      <c r="N387" s="18">
        <v>0</v>
      </c>
    </row>
    <row r="388" spans="1:14" x14ac:dyDescent="0.25">
      <c r="A388">
        <f>'R, r and ACFs'!F395</f>
        <v>3.0511749520675746</v>
      </c>
      <c r="C388">
        <v>378</v>
      </c>
      <c r="D388">
        <f t="shared" si="30"/>
        <v>9.3096685881245662</v>
      </c>
      <c r="E388">
        <f t="shared" si="31"/>
        <v>1.3174647662157627E-2</v>
      </c>
      <c r="F388">
        <f t="shared" si="32"/>
        <v>1.1393647944181409</v>
      </c>
      <c r="G388">
        <f t="shared" si="33"/>
        <v>357.83978553913505</v>
      </c>
      <c r="H388">
        <f t="shared" si="34"/>
        <v>2.3785571683622212E-3</v>
      </c>
      <c r="I388">
        <f t="shared" si="35"/>
        <v>18.807639622339764</v>
      </c>
      <c r="J388">
        <v>0</v>
      </c>
      <c r="K388" s="18">
        <v>0</v>
      </c>
      <c r="L388" s="18">
        <v>0</v>
      </c>
      <c r="M388" s="18">
        <v>0</v>
      </c>
      <c r="N388" s="18">
        <v>0</v>
      </c>
    </row>
    <row r="389" spans="1:14" x14ac:dyDescent="0.25">
      <c r="A389">
        <f>'R, r and ACFs'!F396</f>
        <v>10.395227427000989</v>
      </c>
      <c r="C389">
        <v>379</v>
      </c>
      <c r="D389">
        <f t="shared" si="30"/>
        <v>108.06075325907361</v>
      </c>
      <c r="E389">
        <f t="shared" si="31"/>
        <v>9.3096685881245662</v>
      </c>
      <c r="F389">
        <f t="shared" si="32"/>
        <v>1.3174647662157627E-2</v>
      </c>
      <c r="G389">
        <f t="shared" si="33"/>
        <v>1.1393647944181409</v>
      </c>
      <c r="H389">
        <f t="shared" si="34"/>
        <v>357.83978553913505</v>
      </c>
      <c r="I389">
        <f t="shared" si="35"/>
        <v>2.3785571683622212E-3</v>
      </c>
      <c r="J389">
        <v>0</v>
      </c>
      <c r="K389" s="18">
        <v>0</v>
      </c>
      <c r="L389" s="18">
        <v>0</v>
      </c>
      <c r="M389" s="18">
        <v>0</v>
      </c>
      <c r="N389" s="18">
        <v>0</v>
      </c>
    </row>
    <row r="390" spans="1:14" x14ac:dyDescent="0.25">
      <c r="A390">
        <f>'R, r and ACFs'!F397</f>
        <v>-10.151031930282024</v>
      </c>
      <c r="C390">
        <v>380</v>
      </c>
      <c r="D390">
        <f t="shared" si="30"/>
        <v>103.04344924960519</v>
      </c>
      <c r="E390">
        <f t="shared" si="31"/>
        <v>108.06075325907361</v>
      </c>
      <c r="F390">
        <f t="shared" si="32"/>
        <v>9.3096685881245662</v>
      </c>
      <c r="G390">
        <f t="shared" si="33"/>
        <v>1.3174647662157627E-2</v>
      </c>
      <c r="H390">
        <f t="shared" si="34"/>
        <v>1.1393647944181409</v>
      </c>
      <c r="I390">
        <f t="shared" si="35"/>
        <v>357.83978553913505</v>
      </c>
      <c r="J390">
        <v>0</v>
      </c>
      <c r="K390" s="18">
        <v>0</v>
      </c>
      <c r="L390" s="18">
        <v>0</v>
      </c>
      <c r="M390" s="18">
        <v>0</v>
      </c>
      <c r="N390" s="18">
        <v>0</v>
      </c>
    </row>
    <row r="391" spans="1:14" x14ac:dyDescent="0.25">
      <c r="A391">
        <f>'R, r and ACFs'!F398</f>
        <v>-6.5789700724964293</v>
      </c>
      <c r="C391">
        <v>381</v>
      </c>
      <c r="D391">
        <f t="shared" ref="D391:D454" si="36">A391^2</f>
        <v>43.282847214803674</v>
      </c>
      <c r="E391">
        <f t="shared" si="31"/>
        <v>103.04344924960519</v>
      </c>
      <c r="F391">
        <f t="shared" si="32"/>
        <v>108.06075325907361</v>
      </c>
      <c r="G391">
        <f t="shared" si="33"/>
        <v>9.3096685881245662</v>
      </c>
      <c r="H391">
        <f t="shared" si="34"/>
        <v>1.3174647662157627E-2</v>
      </c>
      <c r="I391">
        <f t="shared" si="35"/>
        <v>1.1393647944181409</v>
      </c>
      <c r="J391">
        <v>0</v>
      </c>
      <c r="K391" s="18">
        <v>0</v>
      </c>
      <c r="L391" s="18">
        <v>0</v>
      </c>
      <c r="M391" s="18">
        <v>0</v>
      </c>
      <c r="N391" s="18">
        <v>0</v>
      </c>
    </row>
    <row r="392" spans="1:14" x14ac:dyDescent="0.25">
      <c r="A392">
        <f>'R, r and ACFs'!F399</f>
        <v>0.4033642178721068</v>
      </c>
      <c r="C392">
        <v>382</v>
      </c>
      <c r="D392">
        <f t="shared" si="36"/>
        <v>0.16270269225957645</v>
      </c>
      <c r="E392">
        <f t="shared" si="31"/>
        <v>43.282847214803674</v>
      </c>
      <c r="F392">
        <f t="shared" si="32"/>
        <v>103.04344924960519</v>
      </c>
      <c r="G392">
        <f t="shared" si="33"/>
        <v>108.06075325907361</v>
      </c>
      <c r="H392">
        <f t="shared" si="34"/>
        <v>9.3096685881245662</v>
      </c>
      <c r="I392">
        <f t="shared" si="35"/>
        <v>1.3174647662157627E-2</v>
      </c>
      <c r="J392">
        <v>0</v>
      </c>
      <c r="K392" s="18">
        <v>0</v>
      </c>
      <c r="L392" s="18">
        <v>0</v>
      </c>
      <c r="M392" s="18">
        <v>0</v>
      </c>
      <c r="N392" s="18">
        <v>0</v>
      </c>
    </row>
    <row r="393" spans="1:14" x14ac:dyDescent="0.25">
      <c r="A393">
        <f>'R, r and ACFs'!F400</f>
        <v>5.1232417051173966</v>
      </c>
      <c r="C393">
        <v>383</v>
      </c>
      <c r="D393">
        <f t="shared" si="36"/>
        <v>26.247605569054208</v>
      </c>
      <c r="E393">
        <f t="shared" si="31"/>
        <v>0.16270269225957645</v>
      </c>
      <c r="F393">
        <f t="shared" si="32"/>
        <v>43.282847214803674</v>
      </c>
      <c r="G393">
        <f t="shared" si="33"/>
        <v>103.04344924960519</v>
      </c>
      <c r="H393">
        <f t="shared" si="34"/>
        <v>108.06075325907361</v>
      </c>
      <c r="I393">
        <f t="shared" si="35"/>
        <v>9.3096685881245662</v>
      </c>
      <c r="J393">
        <v>0</v>
      </c>
      <c r="K393" s="18">
        <v>0</v>
      </c>
      <c r="L393" s="18">
        <v>0</v>
      </c>
      <c r="M393" s="18">
        <v>0</v>
      </c>
      <c r="N393" s="18">
        <v>0</v>
      </c>
    </row>
    <row r="394" spans="1:14" x14ac:dyDescent="0.25">
      <c r="A394">
        <f>'R, r and ACFs'!F401</f>
        <v>-2.0001806814085401</v>
      </c>
      <c r="C394">
        <v>384</v>
      </c>
      <c r="D394">
        <f t="shared" si="36"/>
        <v>4.0007227582799318</v>
      </c>
      <c r="E394">
        <f t="shared" si="31"/>
        <v>26.247605569054208</v>
      </c>
      <c r="F394">
        <f t="shared" si="32"/>
        <v>0.16270269225957645</v>
      </c>
      <c r="G394">
        <f t="shared" si="33"/>
        <v>43.282847214803674</v>
      </c>
      <c r="H394">
        <f t="shared" si="34"/>
        <v>103.04344924960519</v>
      </c>
      <c r="I394">
        <f t="shared" si="35"/>
        <v>108.06075325907361</v>
      </c>
      <c r="J394">
        <v>0</v>
      </c>
      <c r="K394" s="18">
        <v>0</v>
      </c>
      <c r="L394" s="18">
        <v>0</v>
      </c>
      <c r="M394" s="18">
        <v>0</v>
      </c>
      <c r="N394" s="18">
        <v>0</v>
      </c>
    </row>
    <row r="395" spans="1:14" x14ac:dyDescent="0.25">
      <c r="A395">
        <f>'R, r and ACFs'!F402</f>
        <v>-3.5259629012790983</v>
      </c>
      <c r="C395">
        <v>385</v>
      </c>
      <c r="D395">
        <f t="shared" si="36"/>
        <v>12.432414381196516</v>
      </c>
      <c r="E395">
        <f t="shared" si="31"/>
        <v>4.0007227582799318</v>
      </c>
      <c r="F395">
        <f t="shared" si="32"/>
        <v>26.247605569054208</v>
      </c>
      <c r="G395">
        <f t="shared" si="33"/>
        <v>0.16270269225957645</v>
      </c>
      <c r="H395">
        <f t="shared" si="34"/>
        <v>43.282847214803674</v>
      </c>
      <c r="I395">
        <f t="shared" si="35"/>
        <v>103.04344924960519</v>
      </c>
      <c r="J395">
        <v>0</v>
      </c>
      <c r="K395" s="18">
        <v>0</v>
      </c>
      <c r="L395" s="18">
        <v>0</v>
      </c>
      <c r="M395" s="18">
        <v>0</v>
      </c>
      <c r="N395" s="18">
        <v>0</v>
      </c>
    </row>
    <row r="396" spans="1:14" x14ac:dyDescent="0.25">
      <c r="A396">
        <f>'R, r and ACFs'!F403</f>
        <v>6.1873517372237377</v>
      </c>
      <c r="C396">
        <v>386</v>
      </c>
      <c r="D396">
        <f t="shared" si="36"/>
        <v>38.283321520125604</v>
      </c>
      <c r="E396">
        <f t="shared" ref="E396:E459" si="37">D395</f>
        <v>12.432414381196516</v>
      </c>
      <c r="F396">
        <f t="shared" ref="F396:F459" si="38">D394</f>
        <v>4.0007227582799318</v>
      </c>
      <c r="G396">
        <f t="shared" ref="G396:G459" si="39">D393</f>
        <v>26.247605569054208</v>
      </c>
      <c r="H396">
        <f t="shared" ref="H396:H459" si="40">D392</f>
        <v>0.16270269225957645</v>
      </c>
      <c r="I396">
        <f t="shared" ref="I396:I459" si="41">D391</f>
        <v>43.282847214803674</v>
      </c>
      <c r="J396">
        <v>0</v>
      </c>
      <c r="K396" s="18">
        <v>0</v>
      </c>
      <c r="L396" s="18">
        <v>0</v>
      </c>
      <c r="M396" s="18">
        <v>0</v>
      </c>
      <c r="N396" s="18">
        <v>0</v>
      </c>
    </row>
    <row r="397" spans="1:14" x14ac:dyDescent="0.25">
      <c r="A397">
        <f>'R, r and ACFs'!F404</f>
        <v>2.5406288568465318</v>
      </c>
      <c r="C397">
        <v>387</v>
      </c>
      <c r="D397">
        <f t="shared" si="36"/>
        <v>6.4547949882413151</v>
      </c>
      <c r="E397">
        <f t="shared" si="37"/>
        <v>38.283321520125604</v>
      </c>
      <c r="F397">
        <f t="shared" si="38"/>
        <v>12.432414381196516</v>
      </c>
      <c r="G397">
        <f t="shared" si="39"/>
        <v>4.0007227582799318</v>
      </c>
      <c r="H397">
        <f t="shared" si="40"/>
        <v>26.247605569054208</v>
      </c>
      <c r="I397">
        <f t="shared" si="41"/>
        <v>0.16270269225957645</v>
      </c>
      <c r="J397">
        <v>0</v>
      </c>
      <c r="K397" s="18">
        <v>0</v>
      </c>
      <c r="L397" s="18">
        <v>0</v>
      </c>
      <c r="M397" s="18">
        <v>0</v>
      </c>
      <c r="N397" s="18">
        <v>0</v>
      </c>
    </row>
    <row r="398" spans="1:14" x14ac:dyDescent="0.25">
      <c r="A398">
        <f>'R, r and ACFs'!F405</f>
        <v>-5.8511071928148892</v>
      </c>
      <c r="C398">
        <v>388</v>
      </c>
      <c r="D398">
        <f t="shared" si="36"/>
        <v>34.235455381810134</v>
      </c>
      <c r="E398">
        <f t="shared" si="37"/>
        <v>6.4547949882413151</v>
      </c>
      <c r="F398">
        <f t="shared" si="38"/>
        <v>38.283321520125604</v>
      </c>
      <c r="G398">
        <f t="shared" si="39"/>
        <v>12.432414381196516</v>
      </c>
      <c r="H398">
        <f t="shared" si="40"/>
        <v>4.0007227582799318</v>
      </c>
      <c r="I398">
        <f t="shared" si="41"/>
        <v>26.247605569054208</v>
      </c>
      <c r="J398">
        <v>0</v>
      </c>
      <c r="K398" s="18">
        <v>0</v>
      </c>
      <c r="L398" s="18">
        <v>0</v>
      </c>
      <c r="M398" s="18">
        <v>0</v>
      </c>
      <c r="N398" s="18">
        <v>0</v>
      </c>
    </row>
    <row r="399" spans="1:14" x14ac:dyDescent="0.25">
      <c r="A399">
        <f>'R, r and ACFs'!F406</f>
        <v>-8.3097776302942439</v>
      </c>
      <c r="C399">
        <v>389</v>
      </c>
      <c r="D399">
        <f t="shared" si="36"/>
        <v>69.052404264938616</v>
      </c>
      <c r="E399">
        <f t="shared" si="37"/>
        <v>34.235455381810134</v>
      </c>
      <c r="F399">
        <f t="shared" si="38"/>
        <v>6.4547949882413151</v>
      </c>
      <c r="G399">
        <f t="shared" si="39"/>
        <v>38.283321520125604</v>
      </c>
      <c r="H399">
        <f t="shared" si="40"/>
        <v>12.432414381196516</v>
      </c>
      <c r="I399">
        <f t="shared" si="41"/>
        <v>4.0007227582799318</v>
      </c>
      <c r="J399">
        <v>0</v>
      </c>
      <c r="K399" s="18">
        <v>0</v>
      </c>
      <c r="L399" s="18">
        <v>0</v>
      </c>
      <c r="M399" s="18">
        <v>0</v>
      </c>
      <c r="N399" s="18">
        <v>0</v>
      </c>
    </row>
    <row r="400" spans="1:14" x14ac:dyDescent="0.25">
      <c r="A400">
        <f>'R, r and ACFs'!F407</f>
        <v>-0.99194800886622314</v>
      </c>
      <c r="C400">
        <v>390</v>
      </c>
      <c r="D400">
        <f t="shared" si="36"/>
        <v>0.9839608522936647</v>
      </c>
      <c r="E400">
        <f t="shared" si="37"/>
        <v>69.052404264938616</v>
      </c>
      <c r="F400">
        <f t="shared" si="38"/>
        <v>34.235455381810134</v>
      </c>
      <c r="G400">
        <f t="shared" si="39"/>
        <v>6.4547949882413151</v>
      </c>
      <c r="H400">
        <f t="shared" si="40"/>
        <v>38.283321520125604</v>
      </c>
      <c r="I400">
        <f t="shared" si="41"/>
        <v>12.432414381196516</v>
      </c>
      <c r="J400">
        <v>0</v>
      </c>
      <c r="K400" s="18">
        <v>0</v>
      </c>
      <c r="L400" s="18">
        <v>0</v>
      </c>
      <c r="M400" s="18">
        <v>0</v>
      </c>
      <c r="N400" s="18">
        <v>0</v>
      </c>
    </row>
    <row r="401" spans="1:14" x14ac:dyDescent="0.25">
      <c r="A401">
        <f>'R, r and ACFs'!F408</f>
        <v>-11.355179136393271</v>
      </c>
      <c r="C401">
        <v>391</v>
      </c>
      <c r="D401">
        <f t="shared" si="36"/>
        <v>128.94009321958103</v>
      </c>
      <c r="E401">
        <f t="shared" si="37"/>
        <v>0.9839608522936647</v>
      </c>
      <c r="F401">
        <f t="shared" si="38"/>
        <v>69.052404264938616</v>
      </c>
      <c r="G401">
        <f t="shared" si="39"/>
        <v>34.235455381810134</v>
      </c>
      <c r="H401">
        <f t="shared" si="40"/>
        <v>6.4547949882413151</v>
      </c>
      <c r="I401">
        <f t="shared" si="41"/>
        <v>38.283321520125604</v>
      </c>
      <c r="J401">
        <v>0</v>
      </c>
      <c r="K401" s="18">
        <v>0</v>
      </c>
      <c r="L401" s="18">
        <v>0</v>
      </c>
      <c r="M401" s="18">
        <v>0</v>
      </c>
      <c r="N401" s="18">
        <v>0</v>
      </c>
    </row>
    <row r="402" spans="1:14" x14ac:dyDescent="0.25">
      <c r="A402">
        <f>'R, r and ACFs'!F409</f>
        <v>-2.8179776995981225</v>
      </c>
      <c r="C402">
        <v>392</v>
      </c>
      <c r="D402">
        <f t="shared" si="36"/>
        <v>7.940998315432326</v>
      </c>
      <c r="E402">
        <f t="shared" si="37"/>
        <v>128.94009321958103</v>
      </c>
      <c r="F402">
        <f t="shared" si="38"/>
        <v>0.9839608522936647</v>
      </c>
      <c r="G402">
        <f t="shared" si="39"/>
        <v>69.052404264938616</v>
      </c>
      <c r="H402">
        <f t="shared" si="40"/>
        <v>34.235455381810134</v>
      </c>
      <c r="I402">
        <f t="shared" si="41"/>
        <v>6.4547949882413151</v>
      </c>
      <c r="J402">
        <v>0</v>
      </c>
      <c r="K402" s="18">
        <v>0</v>
      </c>
      <c r="L402" s="18">
        <v>0</v>
      </c>
      <c r="M402" s="18">
        <v>0</v>
      </c>
      <c r="N402" s="18">
        <v>0</v>
      </c>
    </row>
    <row r="403" spans="1:14" x14ac:dyDescent="0.25">
      <c r="A403">
        <f>'R, r and ACFs'!F410</f>
        <v>3.7035859322067615</v>
      </c>
      <c r="C403">
        <v>393</v>
      </c>
      <c r="D403">
        <f t="shared" si="36"/>
        <v>13.716548757239826</v>
      </c>
      <c r="E403">
        <f t="shared" si="37"/>
        <v>7.940998315432326</v>
      </c>
      <c r="F403">
        <f t="shared" si="38"/>
        <v>128.94009321958103</v>
      </c>
      <c r="G403">
        <f t="shared" si="39"/>
        <v>0.9839608522936647</v>
      </c>
      <c r="H403">
        <f t="shared" si="40"/>
        <v>69.052404264938616</v>
      </c>
      <c r="I403">
        <f t="shared" si="41"/>
        <v>34.235455381810134</v>
      </c>
      <c r="J403">
        <v>0</v>
      </c>
      <c r="K403" s="18">
        <v>0</v>
      </c>
      <c r="L403" s="18">
        <v>0</v>
      </c>
      <c r="M403" s="18">
        <v>0</v>
      </c>
      <c r="N403" s="18">
        <v>0</v>
      </c>
    </row>
    <row r="404" spans="1:14" x14ac:dyDescent="0.25">
      <c r="A404">
        <f>'R, r and ACFs'!F411</f>
        <v>-7.9687212053759549</v>
      </c>
      <c r="C404">
        <v>394</v>
      </c>
      <c r="D404">
        <f t="shared" si="36"/>
        <v>63.500517649008408</v>
      </c>
      <c r="E404">
        <f t="shared" si="37"/>
        <v>13.716548757239826</v>
      </c>
      <c r="F404">
        <f t="shared" si="38"/>
        <v>7.940998315432326</v>
      </c>
      <c r="G404">
        <f t="shared" si="39"/>
        <v>128.94009321958103</v>
      </c>
      <c r="H404">
        <f t="shared" si="40"/>
        <v>0.9839608522936647</v>
      </c>
      <c r="I404">
        <f t="shared" si="41"/>
        <v>69.052404264938616</v>
      </c>
      <c r="J404">
        <v>0</v>
      </c>
      <c r="K404" s="18">
        <v>0</v>
      </c>
      <c r="L404" s="18">
        <v>0</v>
      </c>
      <c r="M404" s="18">
        <v>0</v>
      </c>
      <c r="N404" s="18">
        <v>0</v>
      </c>
    </row>
    <row r="405" spans="1:14" x14ac:dyDescent="0.25">
      <c r="A405">
        <f>'R, r and ACFs'!F412</f>
        <v>-20.908192637479992</v>
      </c>
      <c r="C405">
        <v>395</v>
      </c>
      <c r="D405">
        <f t="shared" si="36"/>
        <v>437.15251936597252</v>
      </c>
      <c r="E405">
        <f t="shared" si="37"/>
        <v>63.500517649008408</v>
      </c>
      <c r="F405">
        <f t="shared" si="38"/>
        <v>13.716548757239826</v>
      </c>
      <c r="G405">
        <f t="shared" si="39"/>
        <v>7.940998315432326</v>
      </c>
      <c r="H405">
        <f t="shared" si="40"/>
        <v>128.94009321958103</v>
      </c>
      <c r="I405">
        <f t="shared" si="41"/>
        <v>0.9839608522936647</v>
      </c>
      <c r="J405">
        <v>0</v>
      </c>
      <c r="K405" s="18">
        <v>0</v>
      </c>
      <c r="L405" s="18">
        <v>0</v>
      </c>
      <c r="M405" s="18">
        <v>0</v>
      </c>
      <c r="N405" s="18">
        <v>1</v>
      </c>
    </row>
    <row r="406" spans="1:14" x14ac:dyDescent="0.25">
      <c r="A406">
        <f>'R, r and ACFs'!F413</f>
        <v>11.084867320176141</v>
      </c>
      <c r="C406">
        <v>396</v>
      </c>
      <c r="D406">
        <f t="shared" si="36"/>
        <v>122.87428350590898</v>
      </c>
      <c r="E406">
        <f t="shared" si="37"/>
        <v>437.15251936597252</v>
      </c>
      <c r="F406">
        <f t="shared" si="38"/>
        <v>63.500517649008408</v>
      </c>
      <c r="G406">
        <f t="shared" si="39"/>
        <v>13.716548757239826</v>
      </c>
      <c r="H406">
        <f t="shared" si="40"/>
        <v>7.940998315432326</v>
      </c>
      <c r="I406">
        <f t="shared" si="41"/>
        <v>128.94009321958103</v>
      </c>
      <c r="J406">
        <v>0</v>
      </c>
      <c r="K406" s="18">
        <v>0</v>
      </c>
      <c r="L406" s="18">
        <v>0</v>
      </c>
      <c r="M406" s="18">
        <v>0</v>
      </c>
      <c r="N406" s="18">
        <v>0</v>
      </c>
    </row>
    <row r="407" spans="1:14" x14ac:dyDescent="0.25">
      <c r="A407">
        <f>'R, r and ACFs'!F414</f>
        <v>2.8249249303024042</v>
      </c>
      <c r="C407">
        <v>397</v>
      </c>
      <c r="D407">
        <f t="shared" si="36"/>
        <v>7.9802008618440432</v>
      </c>
      <c r="E407">
        <f t="shared" si="37"/>
        <v>122.87428350590898</v>
      </c>
      <c r="F407">
        <f t="shared" si="38"/>
        <v>437.15251936597252</v>
      </c>
      <c r="G407">
        <f t="shared" si="39"/>
        <v>63.500517649008408</v>
      </c>
      <c r="H407">
        <f t="shared" si="40"/>
        <v>13.716548757239826</v>
      </c>
      <c r="I407">
        <f t="shared" si="41"/>
        <v>7.940998315432326</v>
      </c>
      <c r="J407">
        <v>0</v>
      </c>
      <c r="K407" s="18">
        <v>0</v>
      </c>
      <c r="L407" s="18">
        <v>0</v>
      </c>
      <c r="M407" s="18">
        <v>0</v>
      </c>
      <c r="N407" s="18">
        <v>0</v>
      </c>
    </row>
    <row r="408" spans="1:14" x14ac:dyDescent="0.25">
      <c r="A408">
        <f>'R, r and ACFs'!F415</f>
        <v>4.84118104203991</v>
      </c>
      <c r="C408">
        <v>398</v>
      </c>
      <c r="D408">
        <f t="shared" si="36"/>
        <v>23.437033881806627</v>
      </c>
      <c r="E408">
        <f t="shared" si="37"/>
        <v>7.9802008618440432</v>
      </c>
      <c r="F408">
        <f t="shared" si="38"/>
        <v>122.87428350590898</v>
      </c>
      <c r="G408">
        <f t="shared" si="39"/>
        <v>437.15251936597252</v>
      </c>
      <c r="H408">
        <f t="shared" si="40"/>
        <v>63.500517649008408</v>
      </c>
      <c r="I408">
        <f t="shared" si="41"/>
        <v>13.716548757239826</v>
      </c>
      <c r="J408">
        <v>0</v>
      </c>
      <c r="K408" s="18">
        <v>0</v>
      </c>
      <c r="L408" s="18">
        <v>0</v>
      </c>
      <c r="M408" s="18">
        <v>0</v>
      </c>
      <c r="N408" s="18">
        <v>0</v>
      </c>
    </row>
    <row r="409" spans="1:14" x14ac:dyDescent="0.25">
      <c r="A409">
        <f>'R, r and ACFs'!F416</f>
        <v>4.0338714566942393</v>
      </c>
      <c r="C409">
        <v>399</v>
      </c>
      <c r="D409">
        <f t="shared" si="36"/>
        <v>16.272118929132503</v>
      </c>
      <c r="E409">
        <f t="shared" si="37"/>
        <v>23.437033881806627</v>
      </c>
      <c r="F409">
        <f t="shared" si="38"/>
        <v>7.9802008618440432</v>
      </c>
      <c r="G409">
        <f t="shared" si="39"/>
        <v>122.87428350590898</v>
      </c>
      <c r="H409">
        <f t="shared" si="40"/>
        <v>437.15251936597252</v>
      </c>
      <c r="I409">
        <f t="shared" si="41"/>
        <v>63.500517649008408</v>
      </c>
      <c r="J409">
        <v>0</v>
      </c>
      <c r="K409" s="18">
        <v>0</v>
      </c>
      <c r="L409" s="18">
        <v>0</v>
      </c>
      <c r="M409" s="18">
        <v>0</v>
      </c>
      <c r="N409" s="18">
        <v>0</v>
      </c>
    </row>
    <row r="410" spans="1:14" x14ac:dyDescent="0.25">
      <c r="A410">
        <f>'R, r and ACFs'!F417</f>
        <v>-0.15511751046718342</v>
      </c>
      <c r="C410">
        <v>400</v>
      </c>
      <c r="D410">
        <f t="shared" si="36"/>
        <v>2.4061442053536757E-2</v>
      </c>
      <c r="E410">
        <f t="shared" si="37"/>
        <v>16.272118929132503</v>
      </c>
      <c r="F410">
        <f t="shared" si="38"/>
        <v>23.437033881806627</v>
      </c>
      <c r="G410">
        <f t="shared" si="39"/>
        <v>7.9802008618440432</v>
      </c>
      <c r="H410">
        <f t="shared" si="40"/>
        <v>122.87428350590898</v>
      </c>
      <c r="I410">
        <f t="shared" si="41"/>
        <v>437.15251936597252</v>
      </c>
      <c r="J410">
        <v>0</v>
      </c>
      <c r="K410" s="18">
        <v>0</v>
      </c>
      <c r="L410" s="18">
        <v>0</v>
      </c>
      <c r="M410" s="18">
        <v>0</v>
      </c>
      <c r="N410" s="18">
        <v>0</v>
      </c>
    </row>
    <row r="411" spans="1:14" x14ac:dyDescent="0.25">
      <c r="A411">
        <f>'R, r and ACFs'!F418</f>
        <v>-3.1374997200678614</v>
      </c>
      <c r="C411">
        <v>401</v>
      </c>
      <c r="D411">
        <f t="shared" si="36"/>
        <v>9.8439044934259083</v>
      </c>
      <c r="E411">
        <f t="shared" si="37"/>
        <v>2.4061442053536757E-2</v>
      </c>
      <c r="F411">
        <f t="shared" si="38"/>
        <v>16.272118929132503</v>
      </c>
      <c r="G411">
        <f t="shared" si="39"/>
        <v>23.437033881806627</v>
      </c>
      <c r="H411">
        <f t="shared" si="40"/>
        <v>7.9802008618440432</v>
      </c>
      <c r="I411">
        <f t="shared" si="41"/>
        <v>122.87428350590898</v>
      </c>
      <c r="J411">
        <v>0</v>
      </c>
      <c r="K411" s="18">
        <v>0</v>
      </c>
      <c r="L411" s="18">
        <v>0</v>
      </c>
      <c r="M411" s="18">
        <v>0</v>
      </c>
      <c r="N411" s="18">
        <v>0</v>
      </c>
    </row>
    <row r="412" spans="1:14" x14ac:dyDescent="0.25">
      <c r="A412">
        <f>'R, r and ACFs'!F419</f>
        <v>6.8008744692044969</v>
      </c>
      <c r="C412">
        <v>402</v>
      </c>
      <c r="D412">
        <f t="shared" si="36"/>
        <v>46.25189354587755</v>
      </c>
      <c r="E412">
        <f t="shared" si="37"/>
        <v>9.8439044934259083</v>
      </c>
      <c r="F412">
        <f t="shared" si="38"/>
        <v>2.4061442053536757E-2</v>
      </c>
      <c r="G412">
        <f t="shared" si="39"/>
        <v>16.272118929132503</v>
      </c>
      <c r="H412">
        <f t="shared" si="40"/>
        <v>23.437033881806627</v>
      </c>
      <c r="I412">
        <f t="shared" si="41"/>
        <v>7.9802008618440432</v>
      </c>
      <c r="J412">
        <v>0</v>
      </c>
      <c r="K412" s="18">
        <v>0</v>
      </c>
      <c r="L412" s="18">
        <v>0</v>
      </c>
      <c r="M412" s="18">
        <v>0</v>
      </c>
      <c r="N412" s="18">
        <v>0</v>
      </c>
    </row>
    <row r="413" spans="1:14" x14ac:dyDescent="0.25">
      <c r="A413">
        <f>'R, r and ACFs'!F420</f>
        <v>-3.6842384723844948</v>
      </c>
      <c r="C413">
        <v>403</v>
      </c>
      <c r="D413">
        <f t="shared" si="36"/>
        <v>13.573613121398035</v>
      </c>
      <c r="E413">
        <f t="shared" si="37"/>
        <v>46.25189354587755</v>
      </c>
      <c r="F413">
        <f t="shared" si="38"/>
        <v>9.8439044934259083</v>
      </c>
      <c r="G413">
        <f t="shared" si="39"/>
        <v>2.4061442053536757E-2</v>
      </c>
      <c r="H413">
        <f t="shared" si="40"/>
        <v>16.272118929132503</v>
      </c>
      <c r="I413">
        <f t="shared" si="41"/>
        <v>23.437033881806627</v>
      </c>
      <c r="J413">
        <v>0</v>
      </c>
      <c r="K413" s="18">
        <v>0</v>
      </c>
      <c r="L413" s="18">
        <v>0</v>
      </c>
      <c r="M413" s="18">
        <v>0</v>
      </c>
      <c r="N413" s="18">
        <v>0</v>
      </c>
    </row>
    <row r="414" spans="1:14" x14ac:dyDescent="0.25">
      <c r="A414">
        <f>'R, r and ACFs'!F421</f>
        <v>9.7364033262811702</v>
      </c>
      <c r="C414">
        <v>404</v>
      </c>
      <c r="D414">
        <f t="shared" si="36"/>
        <v>94.797549732019036</v>
      </c>
      <c r="E414">
        <f t="shared" si="37"/>
        <v>13.573613121398035</v>
      </c>
      <c r="F414">
        <f t="shared" si="38"/>
        <v>46.25189354587755</v>
      </c>
      <c r="G414">
        <f t="shared" si="39"/>
        <v>9.8439044934259083</v>
      </c>
      <c r="H414">
        <f t="shared" si="40"/>
        <v>2.4061442053536757E-2</v>
      </c>
      <c r="I414">
        <f t="shared" si="41"/>
        <v>16.272118929132503</v>
      </c>
      <c r="J414">
        <v>0</v>
      </c>
      <c r="K414" s="18">
        <v>0</v>
      </c>
      <c r="L414" s="18">
        <v>0</v>
      </c>
      <c r="M414" s="18">
        <v>0</v>
      </c>
      <c r="N414" s="18">
        <v>0</v>
      </c>
    </row>
    <row r="415" spans="1:14" x14ac:dyDescent="0.25">
      <c r="A415">
        <f>'R, r and ACFs'!F422</f>
        <v>6.4748686395648418</v>
      </c>
      <c r="C415">
        <v>405</v>
      </c>
      <c r="D415">
        <f t="shared" si="36"/>
        <v>41.923923899620263</v>
      </c>
      <c r="E415">
        <f t="shared" si="37"/>
        <v>94.797549732019036</v>
      </c>
      <c r="F415">
        <f t="shared" si="38"/>
        <v>13.573613121398035</v>
      </c>
      <c r="G415">
        <f t="shared" si="39"/>
        <v>46.25189354587755</v>
      </c>
      <c r="H415">
        <f t="shared" si="40"/>
        <v>9.8439044934259083</v>
      </c>
      <c r="I415">
        <f t="shared" si="41"/>
        <v>2.4061442053536757E-2</v>
      </c>
      <c r="J415">
        <v>0</v>
      </c>
      <c r="K415" s="18">
        <v>0</v>
      </c>
      <c r="L415" s="18">
        <v>0</v>
      </c>
      <c r="M415" s="18">
        <v>0</v>
      </c>
      <c r="N415" s="18">
        <v>0</v>
      </c>
    </row>
    <row r="416" spans="1:14" x14ac:dyDescent="0.25">
      <c r="A416">
        <f>'R, r and ACFs'!F423</f>
        <v>1.3105191056342282</v>
      </c>
      <c r="C416">
        <v>406</v>
      </c>
      <c r="D416">
        <f t="shared" si="36"/>
        <v>1.7174603262323376</v>
      </c>
      <c r="E416">
        <f t="shared" si="37"/>
        <v>41.923923899620263</v>
      </c>
      <c r="F416">
        <f t="shared" si="38"/>
        <v>94.797549732019036</v>
      </c>
      <c r="G416">
        <f t="shared" si="39"/>
        <v>13.573613121398035</v>
      </c>
      <c r="H416">
        <f t="shared" si="40"/>
        <v>46.25189354587755</v>
      </c>
      <c r="I416">
        <f t="shared" si="41"/>
        <v>9.8439044934259083</v>
      </c>
      <c r="J416">
        <v>0</v>
      </c>
      <c r="K416" s="18">
        <v>0</v>
      </c>
      <c r="L416" s="18">
        <v>0</v>
      </c>
      <c r="M416" s="18">
        <v>0</v>
      </c>
      <c r="N416" s="18">
        <v>0</v>
      </c>
    </row>
    <row r="417" spans="1:14" x14ac:dyDescent="0.25">
      <c r="A417">
        <f>'R, r and ACFs'!F424</f>
        <v>6.8877551666086045</v>
      </c>
      <c r="C417">
        <v>407</v>
      </c>
      <c r="D417">
        <f t="shared" si="36"/>
        <v>47.441171235143528</v>
      </c>
      <c r="E417">
        <f t="shared" si="37"/>
        <v>1.7174603262323376</v>
      </c>
      <c r="F417">
        <f t="shared" si="38"/>
        <v>41.923923899620263</v>
      </c>
      <c r="G417">
        <f t="shared" si="39"/>
        <v>94.797549732019036</v>
      </c>
      <c r="H417">
        <f t="shared" si="40"/>
        <v>13.573613121398035</v>
      </c>
      <c r="I417">
        <f t="shared" si="41"/>
        <v>46.25189354587755</v>
      </c>
      <c r="J417">
        <v>0</v>
      </c>
      <c r="K417" s="18">
        <v>0</v>
      </c>
      <c r="L417" s="18">
        <v>0</v>
      </c>
      <c r="M417" s="18">
        <v>0</v>
      </c>
      <c r="N417" s="18">
        <v>0</v>
      </c>
    </row>
    <row r="418" spans="1:14" x14ac:dyDescent="0.25">
      <c r="A418">
        <f>'R, r and ACFs'!F425</f>
        <v>-3.2157314572031406</v>
      </c>
      <c r="C418">
        <v>408</v>
      </c>
      <c r="D418">
        <f t="shared" si="36"/>
        <v>10.340928804845834</v>
      </c>
      <c r="E418">
        <f t="shared" si="37"/>
        <v>47.441171235143528</v>
      </c>
      <c r="F418">
        <f t="shared" si="38"/>
        <v>1.7174603262323376</v>
      </c>
      <c r="G418">
        <f t="shared" si="39"/>
        <v>41.923923899620263</v>
      </c>
      <c r="H418">
        <f t="shared" si="40"/>
        <v>94.797549732019036</v>
      </c>
      <c r="I418">
        <f t="shared" si="41"/>
        <v>13.573613121398035</v>
      </c>
      <c r="J418">
        <v>0</v>
      </c>
      <c r="K418" s="18">
        <v>0</v>
      </c>
      <c r="L418" s="18">
        <v>0</v>
      </c>
      <c r="M418" s="18">
        <v>0</v>
      </c>
      <c r="N418" s="18">
        <v>0</v>
      </c>
    </row>
    <row r="419" spans="1:14" x14ac:dyDescent="0.25">
      <c r="A419">
        <f>'R, r and ACFs'!F426</f>
        <v>4.5410315666454881</v>
      </c>
      <c r="C419">
        <v>409</v>
      </c>
      <c r="D419">
        <f t="shared" si="36"/>
        <v>20.620967689270778</v>
      </c>
      <c r="E419">
        <f t="shared" si="37"/>
        <v>10.340928804845834</v>
      </c>
      <c r="F419">
        <f t="shared" si="38"/>
        <v>47.441171235143528</v>
      </c>
      <c r="G419">
        <f t="shared" si="39"/>
        <v>1.7174603262323376</v>
      </c>
      <c r="H419">
        <f t="shared" si="40"/>
        <v>41.923923899620263</v>
      </c>
      <c r="I419">
        <f t="shared" si="41"/>
        <v>94.797549732019036</v>
      </c>
      <c r="J419">
        <v>0</v>
      </c>
      <c r="K419" s="18">
        <v>0</v>
      </c>
      <c r="L419" s="18">
        <v>0</v>
      </c>
      <c r="M419" s="18">
        <v>0</v>
      </c>
      <c r="N419" s="18">
        <v>0</v>
      </c>
    </row>
    <row r="420" spans="1:14" x14ac:dyDescent="0.25">
      <c r="A420">
        <f>'R, r and ACFs'!F427</f>
        <v>3.08265754734717</v>
      </c>
      <c r="C420">
        <v>410</v>
      </c>
      <c r="D420">
        <f t="shared" si="36"/>
        <v>9.5027775542164701</v>
      </c>
      <c r="E420">
        <f t="shared" si="37"/>
        <v>20.620967689270778</v>
      </c>
      <c r="F420">
        <f t="shared" si="38"/>
        <v>10.340928804845834</v>
      </c>
      <c r="G420">
        <f t="shared" si="39"/>
        <v>47.441171235143528</v>
      </c>
      <c r="H420">
        <f t="shared" si="40"/>
        <v>1.7174603262323376</v>
      </c>
      <c r="I420">
        <f t="shared" si="41"/>
        <v>41.923923899620263</v>
      </c>
      <c r="J420">
        <v>0</v>
      </c>
      <c r="K420" s="18">
        <v>0</v>
      </c>
      <c r="L420" s="18">
        <v>0</v>
      </c>
      <c r="M420" s="18">
        <v>0</v>
      </c>
      <c r="N420" s="18">
        <v>0</v>
      </c>
    </row>
    <row r="421" spans="1:14" x14ac:dyDescent="0.25">
      <c r="A421">
        <f>'R, r and ACFs'!F428</f>
        <v>-8.723383339227027</v>
      </c>
      <c r="C421">
        <v>411</v>
      </c>
      <c r="D421">
        <f t="shared" si="36"/>
        <v>76.097416883103676</v>
      </c>
      <c r="E421">
        <f t="shared" si="37"/>
        <v>9.5027775542164701</v>
      </c>
      <c r="F421">
        <f t="shared" si="38"/>
        <v>20.620967689270778</v>
      </c>
      <c r="G421">
        <f t="shared" si="39"/>
        <v>10.340928804845834</v>
      </c>
      <c r="H421">
        <f t="shared" si="40"/>
        <v>47.441171235143528</v>
      </c>
      <c r="I421">
        <f t="shared" si="41"/>
        <v>1.7174603262323376</v>
      </c>
      <c r="J421">
        <v>0</v>
      </c>
      <c r="K421" s="18">
        <v>0</v>
      </c>
      <c r="L421" s="18">
        <v>0</v>
      </c>
      <c r="M421" s="18">
        <v>0</v>
      </c>
      <c r="N421" s="18">
        <v>0</v>
      </c>
    </row>
    <row r="422" spans="1:14" x14ac:dyDescent="0.25">
      <c r="A422">
        <f>'R, r and ACFs'!F429</f>
        <v>-5.0470720193744549</v>
      </c>
      <c r="C422">
        <v>412</v>
      </c>
      <c r="D422">
        <f t="shared" si="36"/>
        <v>25.472935968752537</v>
      </c>
      <c r="E422">
        <f t="shared" si="37"/>
        <v>76.097416883103676</v>
      </c>
      <c r="F422">
        <f t="shared" si="38"/>
        <v>9.5027775542164701</v>
      </c>
      <c r="G422">
        <f t="shared" si="39"/>
        <v>20.620967689270778</v>
      </c>
      <c r="H422">
        <f t="shared" si="40"/>
        <v>10.340928804845834</v>
      </c>
      <c r="I422">
        <f t="shared" si="41"/>
        <v>47.441171235143528</v>
      </c>
      <c r="J422">
        <v>0</v>
      </c>
      <c r="K422" s="18">
        <v>0</v>
      </c>
      <c r="L422" s="18">
        <v>0</v>
      </c>
      <c r="M422" s="18">
        <v>0</v>
      </c>
      <c r="N422" s="18">
        <v>0</v>
      </c>
    </row>
    <row r="423" spans="1:14" x14ac:dyDescent="0.25">
      <c r="A423">
        <f>'R, r and ACFs'!F430</f>
        <v>1.9655944942884429</v>
      </c>
      <c r="C423">
        <v>413</v>
      </c>
      <c r="D423">
        <f t="shared" si="36"/>
        <v>3.8635617159770397</v>
      </c>
      <c r="E423">
        <f t="shared" si="37"/>
        <v>25.472935968752537</v>
      </c>
      <c r="F423">
        <f t="shared" si="38"/>
        <v>76.097416883103676</v>
      </c>
      <c r="G423">
        <f t="shared" si="39"/>
        <v>9.5027775542164701</v>
      </c>
      <c r="H423">
        <f t="shared" si="40"/>
        <v>20.620967689270778</v>
      </c>
      <c r="I423">
        <f t="shared" si="41"/>
        <v>10.340928804845834</v>
      </c>
      <c r="J423">
        <v>0</v>
      </c>
      <c r="K423" s="18">
        <v>0</v>
      </c>
      <c r="L423" s="18">
        <v>0</v>
      </c>
      <c r="M423" s="18">
        <v>0</v>
      </c>
      <c r="N423" s="18">
        <v>0</v>
      </c>
    </row>
    <row r="424" spans="1:14" x14ac:dyDescent="0.25">
      <c r="A424">
        <f>'R, r and ACFs'!F431</f>
        <v>-5.4392319175416199</v>
      </c>
      <c r="C424">
        <v>414</v>
      </c>
      <c r="D424">
        <f t="shared" si="36"/>
        <v>29.585243852803487</v>
      </c>
      <c r="E424">
        <f t="shared" si="37"/>
        <v>3.8635617159770397</v>
      </c>
      <c r="F424">
        <f t="shared" si="38"/>
        <v>25.472935968752537</v>
      </c>
      <c r="G424">
        <f t="shared" si="39"/>
        <v>76.097416883103676</v>
      </c>
      <c r="H424">
        <f t="shared" si="40"/>
        <v>9.5027775542164701</v>
      </c>
      <c r="I424">
        <f t="shared" si="41"/>
        <v>20.620967689270778</v>
      </c>
      <c r="J424">
        <v>0</v>
      </c>
      <c r="K424" s="18">
        <v>0</v>
      </c>
      <c r="L424" s="18">
        <v>0</v>
      </c>
      <c r="M424" s="18">
        <v>0</v>
      </c>
      <c r="N424" s="18">
        <v>0</v>
      </c>
    </row>
    <row r="425" spans="1:14" x14ac:dyDescent="0.25">
      <c r="A425">
        <f>'R, r and ACFs'!F432</f>
        <v>0.63755396065656433</v>
      </c>
      <c r="C425">
        <v>415</v>
      </c>
      <c r="D425">
        <f t="shared" si="36"/>
        <v>0.40647505274887197</v>
      </c>
      <c r="E425">
        <f t="shared" si="37"/>
        <v>29.585243852803487</v>
      </c>
      <c r="F425">
        <f t="shared" si="38"/>
        <v>3.8635617159770397</v>
      </c>
      <c r="G425">
        <f t="shared" si="39"/>
        <v>25.472935968752537</v>
      </c>
      <c r="H425">
        <f t="shared" si="40"/>
        <v>76.097416883103676</v>
      </c>
      <c r="I425">
        <f t="shared" si="41"/>
        <v>9.5027775542164701</v>
      </c>
      <c r="J425">
        <v>0</v>
      </c>
      <c r="K425" s="18">
        <v>0</v>
      </c>
      <c r="L425" s="18">
        <v>0</v>
      </c>
      <c r="M425" s="18">
        <v>0</v>
      </c>
      <c r="N425" s="18">
        <v>0</v>
      </c>
    </row>
    <row r="426" spans="1:14" x14ac:dyDescent="0.25">
      <c r="A426">
        <f>'R, r and ACFs'!F433</f>
        <v>6.7586986292239279</v>
      </c>
      <c r="C426">
        <v>416</v>
      </c>
      <c r="D426">
        <f t="shared" si="36"/>
        <v>45.680007160673405</v>
      </c>
      <c r="E426">
        <f t="shared" si="37"/>
        <v>0.40647505274887197</v>
      </c>
      <c r="F426">
        <f t="shared" si="38"/>
        <v>29.585243852803487</v>
      </c>
      <c r="G426">
        <f t="shared" si="39"/>
        <v>3.8635617159770397</v>
      </c>
      <c r="H426">
        <f t="shared" si="40"/>
        <v>25.472935968752537</v>
      </c>
      <c r="I426">
        <f t="shared" si="41"/>
        <v>76.097416883103676</v>
      </c>
      <c r="J426">
        <v>0</v>
      </c>
      <c r="K426" s="18">
        <v>0</v>
      </c>
      <c r="L426" s="18">
        <v>0</v>
      </c>
      <c r="M426" s="18">
        <v>0</v>
      </c>
      <c r="N426" s="18">
        <v>0</v>
      </c>
    </row>
    <row r="427" spans="1:14" x14ac:dyDescent="0.25">
      <c r="A427">
        <f>'R, r and ACFs'!F434</f>
        <v>3.6519849925248677</v>
      </c>
      <c r="C427">
        <v>417</v>
      </c>
      <c r="D427">
        <f t="shared" si="36"/>
        <v>13.336994385626859</v>
      </c>
      <c r="E427">
        <f t="shared" si="37"/>
        <v>45.680007160673405</v>
      </c>
      <c r="F427">
        <f t="shared" si="38"/>
        <v>0.40647505274887197</v>
      </c>
      <c r="G427">
        <f t="shared" si="39"/>
        <v>29.585243852803487</v>
      </c>
      <c r="H427">
        <f t="shared" si="40"/>
        <v>3.8635617159770397</v>
      </c>
      <c r="I427">
        <f t="shared" si="41"/>
        <v>25.472935968752537</v>
      </c>
      <c r="J427">
        <v>0</v>
      </c>
      <c r="K427" s="18">
        <v>0</v>
      </c>
      <c r="L427" s="18">
        <v>0</v>
      </c>
      <c r="M427" s="18">
        <v>0</v>
      </c>
      <c r="N427" s="18">
        <v>0</v>
      </c>
    </row>
    <row r="428" spans="1:14" x14ac:dyDescent="0.25">
      <c r="A428">
        <f>'R, r and ACFs'!F435</f>
        <v>-3.0308052759887816</v>
      </c>
      <c r="C428">
        <v>418</v>
      </c>
      <c r="D428">
        <f t="shared" si="36"/>
        <v>9.1857806209614346</v>
      </c>
      <c r="E428">
        <f t="shared" si="37"/>
        <v>13.336994385626859</v>
      </c>
      <c r="F428">
        <f t="shared" si="38"/>
        <v>45.680007160673405</v>
      </c>
      <c r="G428">
        <f t="shared" si="39"/>
        <v>0.40647505274887197</v>
      </c>
      <c r="H428">
        <f t="shared" si="40"/>
        <v>29.585243852803487</v>
      </c>
      <c r="I428">
        <f t="shared" si="41"/>
        <v>3.8635617159770397</v>
      </c>
      <c r="J428">
        <v>0</v>
      </c>
      <c r="K428" s="18">
        <v>0</v>
      </c>
      <c r="L428" s="18">
        <v>0</v>
      </c>
      <c r="M428" s="18">
        <v>0</v>
      </c>
      <c r="N428" s="18">
        <v>0</v>
      </c>
    </row>
    <row r="429" spans="1:14" x14ac:dyDescent="0.25">
      <c r="A429">
        <f>'R, r and ACFs'!F436</f>
        <v>5.1011274427917384</v>
      </c>
      <c r="C429">
        <v>419</v>
      </c>
      <c r="D429">
        <f t="shared" si="36"/>
        <v>26.021501187602979</v>
      </c>
      <c r="E429">
        <f t="shared" si="37"/>
        <v>9.1857806209614346</v>
      </c>
      <c r="F429">
        <f t="shared" si="38"/>
        <v>13.336994385626859</v>
      </c>
      <c r="G429">
        <f t="shared" si="39"/>
        <v>45.680007160673405</v>
      </c>
      <c r="H429">
        <f t="shared" si="40"/>
        <v>0.40647505274887197</v>
      </c>
      <c r="I429">
        <f t="shared" si="41"/>
        <v>29.585243852803487</v>
      </c>
      <c r="J429">
        <v>0</v>
      </c>
      <c r="K429" s="18">
        <v>0</v>
      </c>
      <c r="L429" s="18">
        <v>0</v>
      </c>
      <c r="M429" s="18">
        <v>0</v>
      </c>
      <c r="N429" s="18">
        <v>0</v>
      </c>
    </row>
    <row r="430" spans="1:14" x14ac:dyDescent="0.25">
      <c r="A430">
        <f>'R, r and ACFs'!F437</f>
        <v>1.3228451604076406</v>
      </c>
      <c r="C430">
        <v>420</v>
      </c>
      <c r="D430">
        <f t="shared" si="36"/>
        <v>1.7499193184139163</v>
      </c>
      <c r="E430">
        <f t="shared" si="37"/>
        <v>26.021501187602979</v>
      </c>
      <c r="F430">
        <f t="shared" si="38"/>
        <v>9.1857806209614346</v>
      </c>
      <c r="G430">
        <f t="shared" si="39"/>
        <v>13.336994385626859</v>
      </c>
      <c r="H430">
        <f t="shared" si="40"/>
        <v>45.680007160673405</v>
      </c>
      <c r="I430">
        <f t="shared" si="41"/>
        <v>0.40647505274887197</v>
      </c>
      <c r="J430">
        <v>0</v>
      </c>
      <c r="K430" s="18">
        <v>0</v>
      </c>
      <c r="L430" s="18">
        <v>0</v>
      </c>
      <c r="M430" s="18">
        <v>0</v>
      </c>
      <c r="N430" s="18">
        <v>0</v>
      </c>
    </row>
    <row r="431" spans="1:14" x14ac:dyDescent="0.25">
      <c r="A431">
        <f>'R, r and ACFs'!F438</f>
        <v>2.5023358357585845</v>
      </c>
      <c r="C431">
        <v>421</v>
      </c>
      <c r="D431">
        <f t="shared" si="36"/>
        <v>6.2616846349216138</v>
      </c>
      <c r="E431">
        <f t="shared" si="37"/>
        <v>1.7499193184139163</v>
      </c>
      <c r="F431">
        <f t="shared" si="38"/>
        <v>26.021501187602979</v>
      </c>
      <c r="G431">
        <f t="shared" si="39"/>
        <v>9.1857806209614346</v>
      </c>
      <c r="H431">
        <f t="shared" si="40"/>
        <v>13.336994385626859</v>
      </c>
      <c r="I431">
        <f t="shared" si="41"/>
        <v>45.680007160673405</v>
      </c>
      <c r="J431">
        <v>0</v>
      </c>
      <c r="K431" s="18">
        <v>0</v>
      </c>
      <c r="L431" s="18">
        <v>0</v>
      </c>
      <c r="M431" s="18">
        <v>0</v>
      </c>
      <c r="N431" s="18">
        <v>0</v>
      </c>
    </row>
    <row r="432" spans="1:14" x14ac:dyDescent="0.25">
      <c r="A432">
        <f>'R, r and ACFs'!F439</f>
        <v>8.5331488202195951E-2</v>
      </c>
      <c r="C432">
        <v>422</v>
      </c>
      <c r="D432">
        <f t="shared" si="36"/>
        <v>7.2814628788015071E-3</v>
      </c>
      <c r="E432">
        <f t="shared" si="37"/>
        <v>6.2616846349216138</v>
      </c>
      <c r="F432">
        <f t="shared" si="38"/>
        <v>1.7499193184139163</v>
      </c>
      <c r="G432">
        <f t="shared" si="39"/>
        <v>26.021501187602979</v>
      </c>
      <c r="H432">
        <f t="shared" si="40"/>
        <v>9.1857806209614346</v>
      </c>
      <c r="I432">
        <f t="shared" si="41"/>
        <v>13.336994385626859</v>
      </c>
      <c r="J432">
        <v>0</v>
      </c>
      <c r="K432" s="18">
        <v>0</v>
      </c>
      <c r="L432" s="18">
        <v>0</v>
      </c>
      <c r="M432" s="18">
        <v>0</v>
      </c>
      <c r="N432" s="18">
        <v>0</v>
      </c>
    </row>
    <row r="433" spans="1:14" x14ac:dyDescent="0.25">
      <c r="A433">
        <f>'R, r and ACFs'!F440</f>
        <v>1.4181946159077818</v>
      </c>
      <c r="C433">
        <v>423</v>
      </c>
      <c r="D433">
        <f t="shared" si="36"/>
        <v>2.0112759685898207</v>
      </c>
      <c r="E433">
        <f t="shared" si="37"/>
        <v>7.2814628788015071E-3</v>
      </c>
      <c r="F433">
        <f t="shared" si="38"/>
        <v>6.2616846349216138</v>
      </c>
      <c r="G433">
        <f t="shared" si="39"/>
        <v>1.7499193184139163</v>
      </c>
      <c r="H433">
        <f t="shared" si="40"/>
        <v>26.021501187602979</v>
      </c>
      <c r="I433">
        <f t="shared" si="41"/>
        <v>9.1857806209614346</v>
      </c>
      <c r="J433">
        <v>0</v>
      </c>
      <c r="K433" s="18">
        <v>0</v>
      </c>
      <c r="L433" s="18">
        <v>0</v>
      </c>
      <c r="M433" s="18">
        <v>0</v>
      </c>
      <c r="N433" s="18">
        <v>0</v>
      </c>
    </row>
    <row r="434" spans="1:14" x14ac:dyDescent="0.25">
      <c r="A434">
        <f>'R, r and ACFs'!F441</f>
        <v>-7.1476775512649207</v>
      </c>
      <c r="C434">
        <v>424</v>
      </c>
      <c r="D434">
        <f t="shared" si="36"/>
        <v>51.089294376856493</v>
      </c>
      <c r="E434">
        <f t="shared" si="37"/>
        <v>2.0112759685898207</v>
      </c>
      <c r="F434">
        <f t="shared" si="38"/>
        <v>7.2814628788015071E-3</v>
      </c>
      <c r="G434">
        <f t="shared" si="39"/>
        <v>6.2616846349216138</v>
      </c>
      <c r="H434">
        <f t="shared" si="40"/>
        <v>1.7499193184139163</v>
      </c>
      <c r="I434">
        <f t="shared" si="41"/>
        <v>26.021501187602979</v>
      </c>
      <c r="J434">
        <v>0</v>
      </c>
      <c r="K434" s="18">
        <v>0</v>
      </c>
      <c r="L434" s="18">
        <v>0</v>
      </c>
      <c r="M434" s="18">
        <v>0</v>
      </c>
      <c r="N434" s="18">
        <v>0</v>
      </c>
    </row>
    <row r="435" spans="1:14" x14ac:dyDescent="0.25">
      <c r="A435">
        <f>'R, r and ACFs'!F442</f>
        <v>-7.9842263651494587</v>
      </c>
      <c r="C435">
        <v>425</v>
      </c>
      <c r="D435">
        <f t="shared" si="36"/>
        <v>63.747870649947735</v>
      </c>
      <c r="E435">
        <f t="shared" si="37"/>
        <v>51.089294376856493</v>
      </c>
      <c r="F435">
        <f t="shared" si="38"/>
        <v>2.0112759685898207</v>
      </c>
      <c r="G435">
        <f t="shared" si="39"/>
        <v>7.2814628788015071E-3</v>
      </c>
      <c r="H435">
        <f t="shared" si="40"/>
        <v>6.2616846349216138</v>
      </c>
      <c r="I435">
        <f t="shared" si="41"/>
        <v>1.7499193184139163</v>
      </c>
      <c r="J435">
        <v>0</v>
      </c>
      <c r="K435" s="18">
        <v>0</v>
      </c>
      <c r="L435" s="18">
        <v>0</v>
      </c>
      <c r="M435" s="18">
        <v>0</v>
      </c>
      <c r="N435" s="18">
        <v>0</v>
      </c>
    </row>
    <row r="436" spans="1:14" x14ac:dyDescent="0.25">
      <c r="A436">
        <f>'R, r and ACFs'!F443</f>
        <v>-6.8643029674360463</v>
      </c>
      <c r="C436">
        <v>426</v>
      </c>
      <c r="D436">
        <f t="shared" si="36"/>
        <v>47.118655228751308</v>
      </c>
      <c r="E436">
        <f t="shared" si="37"/>
        <v>63.747870649947735</v>
      </c>
      <c r="F436">
        <f t="shared" si="38"/>
        <v>51.089294376856493</v>
      </c>
      <c r="G436">
        <f t="shared" si="39"/>
        <v>2.0112759685898207</v>
      </c>
      <c r="H436">
        <f t="shared" si="40"/>
        <v>7.2814628788015071E-3</v>
      </c>
      <c r="I436">
        <f t="shared" si="41"/>
        <v>6.2616846349216138</v>
      </c>
      <c r="J436">
        <v>0</v>
      </c>
      <c r="K436" s="18">
        <v>0</v>
      </c>
      <c r="L436" s="18">
        <v>0</v>
      </c>
      <c r="M436" s="18">
        <v>0</v>
      </c>
      <c r="N436" s="18">
        <v>0</v>
      </c>
    </row>
    <row r="437" spans="1:14" x14ac:dyDescent="0.25">
      <c r="A437">
        <f>'R, r and ACFs'!F444</f>
        <v>-0.54043689999265487</v>
      </c>
      <c r="C437">
        <v>427</v>
      </c>
      <c r="D437">
        <f t="shared" si="36"/>
        <v>0.29207204287367083</v>
      </c>
      <c r="E437">
        <f t="shared" si="37"/>
        <v>47.118655228751308</v>
      </c>
      <c r="F437">
        <f t="shared" si="38"/>
        <v>63.747870649947735</v>
      </c>
      <c r="G437">
        <f t="shared" si="39"/>
        <v>51.089294376856493</v>
      </c>
      <c r="H437">
        <f t="shared" si="40"/>
        <v>2.0112759685898207</v>
      </c>
      <c r="I437">
        <f t="shared" si="41"/>
        <v>7.2814628788015071E-3</v>
      </c>
      <c r="J437">
        <v>0</v>
      </c>
      <c r="K437" s="18">
        <v>0</v>
      </c>
      <c r="L437" s="18">
        <v>0</v>
      </c>
      <c r="M437" s="18">
        <v>0</v>
      </c>
      <c r="N437" s="18">
        <v>0</v>
      </c>
    </row>
    <row r="438" spans="1:14" x14ac:dyDescent="0.25">
      <c r="A438">
        <f>'R, r and ACFs'!F445</f>
        <v>-4.2883734645825271</v>
      </c>
      <c r="C438">
        <v>428</v>
      </c>
      <c r="D438">
        <f t="shared" si="36"/>
        <v>18.390146971735547</v>
      </c>
      <c r="E438">
        <f t="shared" si="37"/>
        <v>0.29207204287367083</v>
      </c>
      <c r="F438">
        <f t="shared" si="38"/>
        <v>47.118655228751308</v>
      </c>
      <c r="G438">
        <f t="shared" si="39"/>
        <v>63.747870649947735</v>
      </c>
      <c r="H438">
        <f t="shared" si="40"/>
        <v>51.089294376856493</v>
      </c>
      <c r="I438">
        <f t="shared" si="41"/>
        <v>2.0112759685898207</v>
      </c>
      <c r="J438">
        <v>0</v>
      </c>
      <c r="K438" s="18">
        <v>0</v>
      </c>
      <c r="L438" s="18">
        <v>0</v>
      </c>
      <c r="M438" s="18">
        <v>0</v>
      </c>
      <c r="N438" s="18">
        <v>0</v>
      </c>
    </row>
    <row r="439" spans="1:14" x14ac:dyDescent="0.25">
      <c r="A439">
        <f>'R, r and ACFs'!F446</f>
        <v>7.3072680362307532</v>
      </c>
      <c r="C439">
        <v>429</v>
      </c>
      <c r="D439">
        <f t="shared" si="36"/>
        <v>53.396166153319648</v>
      </c>
      <c r="E439">
        <f t="shared" si="37"/>
        <v>18.390146971735547</v>
      </c>
      <c r="F439">
        <f t="shared" si="38"/>
        <v>0.29207204287367083</v>
      </c>
      <c r="G439">
        <f t="shared" si="39"/>
        <v>47.118655228751308</v>
      </c>
      <c r="H439">
        <f t="shared" si="40"/>
        <v>63.747870649947735</v>
      </c>
      <c r="I439">
        <f t="shared" si="41"/>
        <v>51.089294376856493</v>
      </c>
      <c r="J439">
        <v>0</v>
      </c>
      <c r="K439" s="18">
        <v>0</v>
      </c>
      <c r="L439" s="18">
        <v>0</v>
      </c>
      <c r="M439" s="18">
        <v>0</v>
      </c>
      <c r="N439" s="18">
        <v>0</v>
      </c>
    </row>
    <row r="440" spans="1:14" x14ac:dyDescent="0.25">
      <c r="A440">
        <f>'R, r and ACFs'!F447</f>
        <v>-4.9370690112831843</v>
      </c>
      <c r="C440">
        <v>430</v>
      </c>
      <c r="D440">
        <f t="shared" si="36"/>
        <v>24.374650422172721</v>
      </c>
      <c r="E440">
        <f t="shared" si="37"/>
        <v>53.396166153319648</v>
      </c>
      <c r="F440">
        <f t="shared" si="38"/>
        <v>18.390146971735547</v>
      </c>
      <c r="G440">
        <f t="shared" si="39"/>
        <v>0.29207204287367083</v>
      </c>
      <c r="H440">
        <f t="shared" si="40"/>
        <v>47.118655228751308</v>
      </c>
      <c r="I440">
        <f t="shared" si="41"/>
        <v>63.747870649947735</v>
      </c>
      <c r="J440">
        <v>0</v>
      </c>
      <c r="K440" s="18">
        <v>0</v>
      </c>
      <c r="L440" s="18">
        <v>0</v>
      </c>
      <c r="M440" s="18">
        <v>0</v>
      </c>
      <c r="N440" s="18">
        <v>0</v>
      </c>
    </row>
    <row r="441" spans="1:14" x14ac:dyDescent="0.25">
      <c r="A441">
        <f>'R, r and ACFs'!F448</f>
        <v>1.1278444874746936</v>
      </c>
      <c r="C441">
        <v>431</v>
      </c>
      <c r="D441">
        <f t="shared" si="36"/>
        <v>1.2720331879270541</v>
      </c>
      <c r="E441">
        <f t="shared" si="37"/>
        <v>24.374650422172721</v>
      </c>
      <c r="F441">
        <f t="shared" si="38"/>
        <v>53.396166153319648</v>
      </c>
      <c r="G441">
        <f t="shared" si="39"/>
        <v>18.390146971735547</v>
      </c>
      <c r="H441">
        <f t="shared" si="40"/>
        <v>0.29207204287367083</v>
      </c>
      <c r="I441">
        <f t="shared" si="41"/>
        <v>47.118655228751308</v>
      </c>
      <c r="J441">
        <v>0</v>
      </c>
      <c r="K441" s="18">
        <v>0</v>
      </c>
      <c r="L441" s="18">
        <v>0</v>
      </c>
      <c r="M441" s="18">
        <v>0</v>
      </c>
      <c r="N441" s="18">
        <v>0</v>
      </c>
    </row>
    <row r="442" spans="1:14" x14ac:dyDescent="0.25">
      <c r="A442">
        <f>'R, r and ACFs'!F449</f>
        <v>-11.263602573760405</v>
      </c>
      <c r="C442">
        <v>432</v>
      </c>
      <c r="D442">
        <f t="shared" si="36"/>
        <v>126.86874293962202</v>
      </c>
      <c r="E442">
        <f t="shared" si="37"/>
        <v>1.2720331879270541</v>
      </c>
      <c r="F442">
        <f t="shared" si="38"/>
        <v>24.374650422172721</v>
      </c>
      <c r="G442">
        <f t="shared" si="39"/>
        <v>53.396166153319648</v>
      </c>
      <c r="H442">
        <f t="shared" si="40"/>
        <v>18.390146971735547</v>
      </c>
      <c r="I442">
        <f t="shared" si="41"/>
        <v>0.29207204287367083</v>
      </c>
      <c r="J442">
        <v>0</v>
      </c>
      <c r="K442" s="18">
        <v>0</v>
      </c>
      <c r="L442" s="18">
        <v>0</v>
      </c>
      <c r="M442" s="18">
        <v>0</v>
      </c>
      <c r="N442" s="18">
        <v>0</v>
      </c>
    </row>
    <row r="443" spans="1:14" x14ac:dyDescent="0.25">
      <c r="A443">
        <f>'R, r and ACFs'!F450</f>
        <v>1.731156396392181</v>
      </c>
      <c r="C443">
        <v>433</v>
      </c>
      <c r="D443">
        <f t="shared" si="36"/>
        <v>2.9969024687695622</v>
      </c>
      <c r="E443">
        <f t="shared" si="37"/>
        <v>126.86874293962202</v>
      </c>
      <c r="F443">
        <f t="shared" si="38"/>
        <v>1.2720331879270541</v>
      </c>
      <c r="G443">
        <f t="shared" si="39"/>
        <v>24.374650422172721</v>
      </c>
      <c r="H443">
        <f t="shared" si="40"/>
        <v>53.396166153319648</v>
      </c>
      <c r="I443">
        <f t="shared" si="41"/>
        <v>18.390146971735547</v>
      </c>
      <c r="J443">
        <v>0</v>
      </c>
      <c r="K443" s="18">
        <v>0</v>
      </c>
      <c r="L443" s="18">
        <v>0</v>
      </c>
      <c r="M443" s="18">
        <v>0</v>
      </c>
      <c r="N443" s="18">
        <v>0</v>
      </c>
    </row>
    <row r="444" spans="1:14" x14ac:dyDescent="0.25">
      <c r="A444">
        <f>'R, r and ACFs'!F451</f>
        <v>1.9590994671516444</v>
      </c>
      <c r="C444">
        <v>434</v>
      </c>
      <c r="D444">
        <f t="shared" si="36"/>
        <v>3.8380707221938568</v>
      </c>
      <c r="E444">
        <f t="shared" si="37"/>
        <v>2.9969024687695622</v>
      </c>
      <c r="F444">
        <f t="shared" si="38"/>
        <v>126.86874293962202</v>
      </c>
      <c r="G444">
        <f t="shared" si="39"/>
        <v>1.2720331879270541</v>
      </c>
      <c r="H444">
        <f t="shared" si="40"/>
        <v>24.374650422172721</v>
      </c>
      <c r="I444">
        <f t="shared" si="41"/>
        <v>53.396166153319648</v>
      </c>
      <c r="J444">
        <v>0</v>
      </c>
      <c r="K444" s="18">
        <v>0</v>
      </c>
      <c r="L444" s="18">
        <v>0</v>
      </c>
      <c r="M444" s="18">
        <v>0</v>
      </c>
      <c r="N444" s="18">
        <v>0</v>
      </c>
    </row>
    <row r="445" spans="1:14" x14ac:dyDescent="0.25">
      <c r="A445">
        <f>'R, r and ACFs'!F452</f>
        <v>-5.7530234746115747</v>
      </c>
      <c r="C445">
        <v>435</v>
      </c>
      <c r="D445">
        <f t="shared" si="36"/>
        <v>33.097279099431837</v>
      </c>
      <c r="E445">
        <f t="shared" si="37"/>
        <v>3.8380707221938568</v>
      </c>
      <c r="F445">
        <f t="shared" si="38"/>
        <v>2.9969024687695622</v>
      </c>
      <c r="G445">
        <f t="shared" si="39"/>
        <v>126.86874293962202</v>
      </c>
      <c r="H445">
        <f t="shared" si="40"/>
        <v>1.2720331879270541</v>
      </c>
      <c r="I445">
        <f t="shared" si="41"/>
        <v>24.374650422172721</v>
      </c>
      <c r="J445">
        <v>0</v>
      </c>
      <c r="K445" s="18">
        <v>0</v>
      </c>
      <c r="L445" s="18">
        <v>0</v>
      </c>
      <c r="M445" s="18">
        <v>0</v>
      </c>
      <c r="N445" s="18">
        <v>0</v>
      </c>
    </row>
    <row r="446" spans="1:14" x14ac:dyDescent="0.25">
      <c r="A446">
        <f>'R, r and ACFs'!F453</f>
        <v>1.6959136018484495</v>
      </c>
      <c r="C446">
        <v>436</v>
      </c>
      <c r="D446">
        <f t="shared" si="36"/>
        <v>2.8761229449345813</v>
      </c>
      <c r="E446">
        <f t="shared" si="37"/>
        <v>33.097279099431837</v>
      </c>
      <c r="F446">
        <f t="shared" si="38"/>
        <v>3.8380707221938568</v>
      </c>
      <c r="G446">
        <f t="shared" si="39"/>
        <v>2.9969024687695622</v>
      </c>
      <c r="H446">
        <f t="shared" si="40"/>
        <v>126.86874293962202</v>
      </c>
      <c r="I446">
        <f t="shared" si="41"/>
        <v>1.2720331879270541</v>
      </c>
      <c r="J446">
        <v>0</v>
      </c>
      <c r="K446" s="18">
        <v>0</v>
      </c>
      <c r="L446" s="18">
        <v>0</v>
      </c>
      <c r="M446" s="18">
        <v>0</v>
      </c>
      <c r="N446" s="18">
        <v>0</v>
      </c>
    </row>
    <row r="447" spans="1:14" x14ac:dyDescent="0.25">
      <c r="A447">
        <f>'R, r and ACFs'!F454</f>
        <v>4.280416416365453</v>
      </c>
      <c r="C447">
        <v>437</v>
      </c>
      <c r="D447">
        <f t="shared" si="36"/>
        <v>18.321964697490866</v>
      </c>
      <c r="E447">
        <f t="shared" si="37"/>
        <v>2.8761229449345813</v>
      </c>
      <c r="F447">
        <f t="shared" si="38"/>
        <v>33.097279099431837</v>
      </c>
      <c r="G447">
        <f t="shared" si="39"/>
        <v>3.8380707221938568</v>
      </c>
      <c r="H447">
        <f t="shared" si="40"/>
        <v>2.9969024687695622</v>
      </c>
      <c r="I447">
        <f t="shared" si="41"/>
        <v>126.86874293962202</v>
      </c>
      <c r="J447">
        <v>0</v>
      </c>
      <c r="K447" s="18">
        <v>0</v>
      </c>
      <c r="L447" s="18">
        <v>0</v>
      </c>
      <c r="M447" s="18">
        <v>0</v>
      </c>
      <c r="N447" s="18">
        <v>0</v>
      </c>
    </row>
    <row r="448" spans="1:14" x14ac:dyDescent="0.25">
      <c r="A448">
        <f>'R, r and ACFs'!F455</f>
        <v>5.0641980007105696</v>
      </c>
      <c r="C448">
        <v>438</v>
      </c>
      <c r="D448">
        <f t="shared" si="36"/>
        <v>25.646101390400929</v>
      </c>
      <c r="E448">
        <f t="shared" si="37"/>
        <v>18.321964697490866</v>
      </c>
      <c r="F448">
        <f t="shared" si="38"/>
        <v>2.8761229449345813</v>
      </c>
      <c r="G448">
        <f t="shared" si="39"/>
        <v>33.097279099431837</v>
      </c>
      <c r="H448">
        <f t="shared" si="40"/>
        <v>3.8380707221938568</v>
      </c>
      <c r="I448">
        <f t="shared" si="41"/>
        <v>2.9969024687695622</v>
      </c>
      <c r="J448">
        <v>0</v>
      </c>
      <c r="K448" s="18">
        <v>0</v>
      </c>
      <c r="L448" s="18">
        <v>0</v>
      </c>
      <c r="M448" s="18">
        <v>0</v>
      </c>
      <c r="N448" s="18">
        <v>0</v>
      </c>
    </row>
    <row r="449" spans="1:14" x14ac:dyDescent="0.25">
      <c r="A449">
        <f>'R, r and ACFs'!F456</f>
        <v>-1.2879879752184857</v>
      </c>
      <c r="C449">
        <v>439</v>
      </c>
      <c r="D449">
        <f t="shared" si="36"/>
        <v>1.6589130243074146</v>
      </c>
      <c r="E449">
        <f t="shared" si="37"/>
        <v>25.646101390400929</v>
      </c>
      <c r="F449">
        <f t="shared" si="38"/>
        <v>18.321964697490866</v>
      </c>
      <c r="G449">
        <f t="shared" si="39"/>
        <v>2.8761229449345813</v>
      </c>
      <c r="H449">
        <f t="shared" si="40"/>
        <v>33.097279099431837</v>
      </c>
      <c r="I449">
        <f t="shared" si="41"/>
        <v>3.8380707221938568</v>
      </c>
      <c r="J449">
        <v>0</v>
      </c>
      <c r="K449" s="18">
        <v>0</v>
      </c>
      <c r="L449" s="18">
        <v>0</v>
      </c>
      <c r="M449" s="18">
        <v>0</v>
      </c>
      <c r="N449" s="18">
        <v>0</v>
      </c>
    </row>
    <row r="450" spans="1:14" x14ac:dyDescent="0.25">
      <c r="A450">
        <f>'R, r and ACFs'!F457</f>
        <v>-1.6308847821591144</v>
      </c>
      <c r="C450">
        <v>440</v>
      </c>
      <c r="D450">
        <f t="shared" si="36"/>
        <v>2.6597851726781818</v>
      </c>
      <c r="E450">
        <f t="shared" si="37"/>
        <v>1.6589130243074146</v>
      </c>
      <c r="F450">
        <f t="shared" si="38"/>
        <v>25.646101390400929</v>
      </c>
      <c r="G450">
        <f t="shared" si="39"/>
        <v>18.321964697490866</v>
      </c>
      <c r="H450">
        <f t="shared" si="40"/>
        <v>2.8761229449345813</v>
      </c>
      <c r="I450">
        <f t="shared" si="41"/>
        <v>33.097279099431837</v>
      </c>
      <c r="J450">
        <v>0</v>
      </c>
      <c r="K450" s="18">
        <v>0</v>
      </c>
      <c r="L450" s="18">
        <v>0</v>
      </c>
      <c r="M450" s="18">
        <v>0</v>
      </c>
      <c r="N450" s="18">
        <v>0</v>
      </c>
    </row>
    <row r="451" spans="1:14" x14ac:dyDescent="0.25">
      <c r="A451">
        <f>'R, r and ACFs'!F458</f>
        <v>-0.39447056608673181</v>
      </c>
      <c r="C451">
        <v>441</v>
      </c>
      <c r="D451">
        <f t="shared" si="36"/>
        <v>0.15560702750878666</v>
      </c>
      <c r="E451">
        <f t="shared" si="37"/>
        <v>2.6597851726781818</v>
      </c>
      <c r="F451">
        <f t="shared" si="38"/>
        <v>1.6589130243074146</v>
      </c>
      <c r="G451">
        <f t="shared" si="39"/>
        <v>25.646101390400929</v>
      </c>
      <c r="H451">
        <f t="shared" si="40"/>
        <v>18.321964697490866</v>
      </c>
      <c r="I451">
        <f t="shared" si="41"/>
        <v>2.8761229449345813</v>
      </c>
      <c r="J451">
        <v>0</v>
      </c>
      <c r="K451" s="18">
        <v>0</v>
      </c>
      <c r="L451" s="18">
        <v>0</v>
      </c>
      <c r="M451" s="18">
        <v>0</v>
      </c>
      <c r="N451" s="18">
        <v>0</v>
      </c>
    </row>
    <row r="452" spans="1:14" x14ac:dyDescent="0.25">
      <c r="A452">
        <f>'R, r and ACFs'!F459</f>
        <v>-0.24034393896354908</v>
      </c>
      <c r="C452">
        <v>442</v>
      </c>
      <c r="D452">
        <f t="shared" si="36"/>
        <v>5.7765208996514203E-2</v>
      </c>
      <c r="E452">
        <f t="shared" si="37"/>
        <v>0.15560702750878666</v>
      </c>
      <c r="F452">
        <f t="shared" si="38"/>
        <v>2.6597851726781818</v>
      </c>
      <c r="G452">
        <f t="shared" si="39"/>
        <v>1.6589130243074146</v>
      </c>
      <c r="H452">
        <f t="shared" si="40"/>
        <v>25.646101390400929</v>
      </c>
      <c r="I452">
        <f t="shared" si="41"/>
        <v>18.321964697490866</v>
      </c>
      <c r="J452">
        <v>0</v>
      </c>
      <c r="K452" s="18">
        <v>0</v>
      </c>
      <c r="L452" s="18">
        <v>0</v>
      </c>
      <c r="M452" s="18">
        <v>0</v>
      </c>
      <c r="N452" s="18">
        <v>0</v>
      </c>
    </row>
    <row r="453" spans="1:14" x14ac:dyDescent="0.25">
      <c r="A453">
        <f>'R, r and ACFs'!F460</f>
        <v>-0.13635916265590803</v>
      </c>
      <c r="C453">
        <v>443</v>
      </c>
      <c r="D453">
        <f t="shared" si="36"/>
        <v>1.8593821240220382E-2</v>
      </c>
      <c r="E453">
        <f t="shared" si="37"/>
        <v>5.7765208996514203E-2</v>
      </c>
      <c r="F453">
        <f t="shared" si="38"/>
        <v>0.15560702750878666</v>
      </c>
      <c r="G453">
        <f t="shared" si="39"/>
        <v>2.6597851726781818</v>
      </c>
      <c r="H453">
        <f t="shared" si="40"/>
        <v>1.6589130243074146</v>
      </c>
      <c r="I453">
        <f t="shared" si="41"/>
        <v>25.646101390400929</v>
      </c>
      <c r="J453">
        <v>0</v>
      </c>
      <c r="K453" s="18">
        <v>0</v>
      </c>
      <c r="L453" s="18">
        <v>0</v>
      </c>
      <c r="M453" s="18">
        <v>0</v>
      </c>
      <c r="N453" s="18">
        <v>0</v>
      </c>
    </row>
    <row r="454" spans="1:14" x14ac:dyDescent="0.25">
      <c r="A454">
        <f>'R, r and ACFs'!F461</f>
        <v>-9.0129413197703574</v>
      </c>
      <c r="C454">
        <v>444</v>
      </c>
      <c r="D454">
        <f t="shared" si="36"/>
        <v>81.233111233623831</v>
      </c>
      <c r="E454">
        <f t="shared" si="37"/>
        <v>1.8593821240220382E-2</v>
      </c>
      <c r="F454">
        <f t="shared" si="38"/>
        <v>5.7765208996514203E-2</v>
      </c>
      <c r="G454">
        <f t="shared" si="39"/>
        <v>0.15560702750878666</v>
      </c>
      <c r="H454">
        <f t="shared" si="40"/>
        <v>2.6597851726781818</v>
      </c>
      <c r="I454">
        <f t="shared" si="41"/>
        <v>1.6589130243074146</v>
      </c>
      <c r="J454">
        <v>0</v>
      </c>
      <c r="K454" s="18">
        <v>0</v>
      </c>
      <c r="L454" s="18">
        <v>0</v>
      </c>
      <c r="M454" s="18">
        <v>0</v>
      </c>
      <c r="N454" s="18">
        <v>0</v>
      </c>
    </row>
    <row r="455" spans="1:14" x14ac:dyDescent="0.25">
      <c r="A455">
        <f>'R, r and ACFs'!F462</f>
        <v>1.5001469203187725</v>
      </c>
      <c r="C455">
        <v>445</v>
      </c>
      <c r="D455">
        <f t="shared" ref="D455:D518" si="42">A455^2</f>
        <v>2.2504407825418977</v>
      </c>
      <c r="E455">
        <f t="shared" si="37"/>
        <v>81.233111233623831</v>
      </c>
      <c r="F455">
        <f t="shared" si="38"/>
        <v>1.8593821240220382E-2</v>
      </c>
      <c r="G455">
        <f t="shared" si="39"/>
        <v>5.7765208996514203E-2</v>
      </c>
      <c r="H455">
        <f t="shared" si="40"/>
        <v>0.15560702750878666</v>
      </c>
      <c r="I455">
        <f t="shared" si="41"/>
        <v>2.6597851726781818</v>
      </c>
      <c r="J455">
        <v>0</v>
      </c>
      <c r="K455" s="18">
        <v>0</v>
      </c>
      <c r="L455" s="18">
        <v>0</v>
      </c>
      <c r="M455" s="18">
        <v>0</v>
      </c>
      <c r="N455" s="18">
        <v>0</v>
      </c>
    </row>
    <row r="456" spans="1:14" x14ac:dyDescent="0.25">
      <c r="A456">
        <f>'R, r and ACFs'!F463</f>
        <v>-1.48634289065999</v>
      </c>
      <c r="C456">
        <v>446</v>
      </c>
      <c r="D456">
        <f t="shared" si="42"/>
        <v>2.2092151886154952</v>
      </c>
      <c r="E456">
        <f t="shared" si="37"/>
        <v>2.2504407825418977</v>
      </c>
      <c r="F456">
        <f t="shared" si="38"/>
        <v>81.233111233623831</v>
      </c>
      <c r="G456">
        <f t="shared" si="39"/>
        <v>1.8593821240220382E-2</v>
      </c>
      <c r="H456">
        <f t="shared" si="40"/>
        <v>5.7765208996514203E-2</v>
      </c>
      <c r="I456">
        <f t="shared" si="41"/>
        <v>0.15560702750878666</v>
      </c>
      <c r="J456">
        <v>0</v>
      </c>
      <c r="K456" s="18">
        <v>0</v>
      </c>
      <c r="L456" s="18">
        <v>0</v>
      </c>
      <c r="M456" s="18">
        <v>0</v>
      </c>
      <c r="N456" s="18">
        <v>0</v>
      </c>
    </row>
    <row r="457" spans="1:14" x14ac:dyDescent="0.25">
      <c r="A457">
        <f>'R, r and ACFs'!F464</f>
        <v>-10.72943930539472</v>
      </c>
      <c r="C457">
        <v>447</v>
      </c>
      <c r="D457">
        <f t="shared" si="42"/>
        <v>115.12086780814914</v>
      </c>
      <c r="E457">
        <f t="shared" si="37"/>
        <v>2.2092151886154952</v>
      </c>
      <c r="F457">
        <f t="shared" si="38"/>
        <v>2.2504407825418977</v>
      </c>
      <c r="G457">
        <f t="shared" si="39"/>
        <v>81.233111233623831</v>
      </c>
      <c r="H457">
        <f t="shared" si="40"/>
        <v>1.8593821240220382E-2</v>
      </c>
      <c r="I457">
        <f t="shared" si="41"/>
        <v>5.7765208996514203E-2</v>
      </c>
      <c r="J457">
        <v>0</v>
      </c>
      <c r="K457" s="18">
        <v>0</v>
      </c>
      <c r="L457" s="18">
        <v>0</v>
      </c>
      <c r="M457" s="18">
        <v>0</v>
      </c>
      <c r="N457" s="18">
        <v>0</v>
      </c>
    </row>
    <row r="458" spans="1:14" x14ac:dyDescent="0.25">
      <c r="A458">
        <f>'R, r and ACFs'!F465</f>
        <v>-2.3442122466094681</v>
      </c>
      <c r="C458">
        <v>448</v>
      </c>
      <c r="D458">
        <f t="shared" si="42"/>
        <v>5.4953310571538099</v>
      </c>
      <c r="E458">
        <f t="shared" si="37"/>
        <v>115.12086780814914</v>
      </c>
      <c r="F458">
        <f t="shared" si="38"/>
        <v>2.2092151886154952</v>
      </c>
      <c r="G458">
        <f t="shared" si="39"/>
        <v>2.2504407825418977</v>
      </c>
      <c r="H458">
        <f t="shared" si="40"/>
        <v>81.233111233623831</v>
      </c>
      <c r="I458">
        <f t="shared" si="41"/>
        <v>1.8593821240220382E-2</v>
      </c>
      <c r="J458">
        <v>0</v>
      </c>
      <c r="K458" s="18">
        <v>0</v>
      </c>
      <c r="L458" s="18">
        <v>0</v>
      </c>
      <c r="M458" s="18">
        <v>0</v>
      </c>
      <c r="N458" s="18">
        <v>0</v>
      </c>
    </row>
    <row r="459" spans="1:14" x14ac:dyDescent="0.25">
      <c r="A459">
        <f>'R, r and ACFs'!F466</f>
        <v>0.18902520700936118</v>
      </c>
      <c r="C459">
        <v>449</v>
      </c>
      <c r="D459">
        <f t="shared" si="42"/>
        <v>3.5730528884931848E-2</v>
      </c>
      <c r="E459">
        <f t="shared" si="37"/>
        <v>5.4953310571538099</v>
      </c>
      <c r="F459">
        <f t="shared" si="38"/>
        <v>115.12086780814914</v>
      </c>
      <c r="G459">
        <f t="shared" si="39"/>
        <v>2.2092151886154952</v>
      </c>
      <c r="H459">
        <f t="shared" si="40"/>
        <v>2.2504407825418977</v>
      </c>
      <c r="I459">
        <f t="shared" si="41"/>
        <v>81.233111233623831</v>
      </c>
      <c r="J459">
        <v>0</v>
      </c>
      <c r="K459" s="18">
        <v>0</v>
      </c>
      <c r="L459" s="18">
        <v>0</v>
      </c>
      <c r="M459" s="18">
        <v>0</v>
      </c>
      <c r="N459" s="18">
        <v>0</v>
      </c>
    </row>
    <row r="460" spans="1:14" x14ac:dyDescent="0.25">
      <c r="A460">
        <f>'R, r and ACFs'!F467</f>
        <v>-1.4059485862778129</v>
      </c>
      <c r="C460">
        <v>450</v>
      </c>
      <c r="D460">
        <f t="shared" si="42"/>
        <v>1.9766914272565808</v>
      </c>
      <c r="E460">
        <f t="shared" ref="E460:E523" si="43">D459</f>
        <v>3.5730528884931848E-2</v>
      </c>
      <c r="F460">
        <f t="shared" ref="F460:F523" si="44">D458</f>
        <v>5.4953310571538099</v>
      </c>
      <c r="G460">
        <f t="shared" ref="G460:G523" si="45">D457</f>
        <v>115.12086780814914</v>
      </c>
      <c r="H460">
        <f t="shared" ref="H460:H523" si="46">D456</f>
        <v>2.2092151886154952</v>
      </c>
      <c r="I460">
        <f t="shared" ref="I460:I523" si="47">D455</f>
        <v>2.2504407825418977</v>
      </c>
      <c r="J460">
        <v>0</v>
      </c>
      <c r="K460" s="18">
        <v>0</v>
      </c>
      <c r="L460" s="18">
        <v>0</v>
      </c>
      <c r="M460" s="18">
        <v>0</v>
      </c>
      <c r="N460" s="18">
        <v>0</v>
      </c>
    </row>
    <row r="461" spans="1:14" x14ac:dyDescent="0.25">
      <c r="A461">
        <f>'R, r and ACFs'!F468</f>
        <v>2.2768038569024016</v>
      </c>
      <c r="C461">
        <v>451</v>
      </c>
      <c r="D461">
        <f t="shared" si="42"/>
        <v>5.1838358028056515</v>
      </c>
      <c r="E461">
        <f t="shared" si="43"/>
        <v>1.9766914272565808</v>
      </c>
      <c r="F461">
        <f t="shared" si="44"/>
        <v>3.5730528884931848E-2</v>
      </c>
      <c r="G461">
        <f t="shared" si="45"/>
        <v>5.4953310571538099</v>
      </c>
      <c r="H461">
        <f t="shared" si="46"/>
        <v>115.12086780814914</v>
      </c>
      <c r="I461">
        <f t="shared" si="47"/>
        <v>2.2092151886154952</v>
      </c>
      <c r="J461">
        <v>0</v>
      </c>
      <c r="K461" s="18">
        <v>0</v>
      </c>
      <c r="L461" s="18">
        <v>0</v>
      </c>
      <c r="M461" s="18">
        <v>0</v>
      </c>
      <c r="N461" s="18">
        <v>0</v>
      </c>
    </row>
    <row r="462" spans="1:14" x14ac:dyDescent="0.25">
      <c r="A462">
        <f>'R, r and ACFs'!F469</f>
        <v>6.2648132106979366</v>
      </c>
      <c r="C462">
        <v>452</v>
      </c>
      <c r="D462">
        <f t="shared" si="42"/>
        <v>39.24788456493539</v>
      </c>
      <c r="E462">
        <f t="shared" si="43"/>
        <v>5.1838358028056515</v>
      </c>
      <c r="F462">
        <f t="shared" si="44"/>
        <v>1.9766914272565808</v>
      </c>
      <c r="G462">
        <f t="shared" si="45"/>
        <v>3.5730528884931848E-2</v>
      </c>
      <c r="H462">
        <f t="shared" si="46"/>
        <v>5.4953310571538099</v>
      </c>
      <c r="I462">
        <f t="shared" si="47"/>
        <v>115.12086780814914</v>
      </c>
      <c r="J462">
        <v>0</v>
      </c>
      <c r="K462" s="18">
        <v>0</v>
      </c>
      <c r="L462" s="18">
        <v>0</v>
      </c>
      <c r="M462" s="18">
        <v>0</v>
      </c>
      <c r="N462" s="18">
        <v>0</v>
      </c>
    </row>
    <row r="463" spans="1:14" x14ac:dyDescent="0.25">
      <c r="A463">
        <f>'R, r and ACFs'!F470</f>
        <v>-8.5351894310985088</v>
      </c>
      <c r="C463">
        <v>453</v>
      </c>
      <c r="D463">
        <f t="shared" si="42"/>
        <v>72.849458624735689</v>
      </c>
      <c r="E463">
        <f t="shared" si="43"/>
        <v>39.24788456493539</v>
      </c>
      <c r="F463">
        <f t="shared" si="44"/>
        <v>5.1838358028056515</v>
      </c>
      <c r="G463">
        <f t="shared" si="45"/>
        <v>1.9766914272565808</v>
      </c>
      <c r="H463">
        <f t="shared" si="46"/>
        <v>3.5730528884931848E-2</v>
      </c>
      <c r="I463">
        <f t="shared" si="47"/>
        <v>5.4953310571538099</v>
      </c>
      <c r="J463">
        <v>0</v>
      </c>
      <c r="K463" s="18">
        <v>0</v>
      </c>
      <c r="L463" s="18">
        <v>0</v>
      </c>
      <c r="M463" s="18">
        <v>0</v>
      </c>
      <c r="N463" s="18">
        <v>0</v>
      </c>
    </row>
    <row r="464" spans="1:14" x14ac:dyDescent="0.25">
      <c r="A464">
        <f>'R, r and ACFs'!F471</f>
        <v>-1.4857863557389419</v>
      </c>
      <c r="C464">
        <v>454</v>
      </c>
      <c r="D464">
        <f t="shared" si="42"/>
        <v>2.2075610949000057</v>
      </c>
      <c r="E464">
        <f t="shared" si="43"/>
        <v>72.849458624735689</v>
      </c>
      <c r="F464">
        <f t="shared" si="44"/>
        <v>39.24788456493539</v>
      </c>
      <c r="G464">
        <f t="shared" si="45"/>
        <v>5.1838358028056515</v>
      </c>
      <c r="H464">
        <f t="shared" si="46"/>
        <v>1.9766914272565808</v>
      </c>
      <c r="I464">
        <f t="shared" si="47"/>
        <v>3.5730528884931848E-2</v>
      </c>
      <c r="J464">
        <v>0</v>
      </c>
      <c r="K464" s="18">
        <v>0</v>
      </c>
      <c r="L464" s="18">
        <v>0</v>
      </c>
      <c r="M464" s="18">
        <v>0</v>
      </c>
      <c r="N464" s="18">
        <v>0</v>
      </c>
    </row>
    <row r="465" spans="1:14" x14ac:dyDescent="0.25">
      <c r="A465">
        <f>'R, r and ACFs'!F472</f>
        <v>-1.7641014311736092</v>
      </c>
      <c r="C465">
        <v>455</v>
      </c>
      <c r="D465">
        <f t="shared" si="42"/>
        <v>3.1120538594687761</v>
      </c>
      <c r="E465">
        <f t="shared" si="43"/>
        <v>2.2075610949000057</v>
      </c>
      <c r="F465">
        <f t="shared" si="44"/>
        <v>72.849458624735689</v>
      </c>
      <c r="G465">
        <f t="shared" si="45"/>
        <v>39.24788456493539</v>
      </c>
      <c r="H465">
        <f t="shared" si="46"/>
        <v>5.1838358028056515</v>
      </c>
      <c r="I465">
        <f t="shared" si="47"/>
        <v>1.9766914272565808</v>
      </c>
      <c r="J465">
        <v>0</v>
      </c>
      <c r="K465" s="18">
        <v>0</v>
      </c>
      <c r="L465" s="18">
        <v>0</v>
      </c>
      <c r="M465" s="18">
        <v>0</v>
      </c>
      <c r="N465" s="18">
        <v>0</v>
      </c>
    </row>
    <row r="466" spans="1:14" x14ac:dyDescent="0.25">
      <c r="A466">
        <f>'R, r and ACFs'!F473</f>
        <v>5.3952369315986406</v>
      </c>
      <c r="C466">
        <v>456</v>
      </c>
      <c r="D466">
        <f t="shared" si="42"/>
        <v>29.108581548085915</v>
      </c>
      <c r="E466">
        <f t="shared" si="43"/>
        <v>3.1120538594687761</v>
      </c>
      <c r="F466">
        <f t="shared" si="44"/>
        <v>2.2075610949000057</v>
      </c>
      <c r="G466">
        <f t="shared" si="45"/>
        <v>72.849458624735689</v>
      </c>
      <c r="H466">
        <f t="shared" si="46"/>
        <v>39.24788456493539</v>
      </c>
      <c r="I466">
        <f t="shared" si="47"/>
        <v>5.1838358028056515</v>
      </c>
      <c r="J466">
        <v>0</v>
      </c>
      <c r="K466" s="18">
        <v>0</v>
      </c>
      <c r="L466" s="18">
        <v>0</v>
      </c>
      <c r="M466" s="18">
        <v>0</v>
      </c>
      <c r="N466" s="18">
        <v>0</v>
      </c>
    </row>
    <row r="467" spans="1:14" x14ac:dyDescent="0.25">
      <c r="A467">
        <f>'R, r and ACFs'!F474</f>
        <v>0.47228132485424634</v>
      </c>
      <c r="C467">
        <v>457</v>
      </c>
      <c r="D467">
        <f t="shared" si="42"/>
        <v>0.22304964980608216</v>
      </c>
      <c r="E467">
        <f t="shared" si="43"/>
        <v>29.108581548085915</v>
      </c>
      <c r="F467">
        <f t="shared" si="44"/>
        <v>3.1120538594687761</v>
      </c>
      <c r="G467">
        <f t="shared" si="45"/>
        <v>2.2075610949000057</v>
      </c>
      <c r="H467">
        <f t="shared" si="46"/>
        <v>72.849458624735689</v>
      </c>
      <c r="I467">
        <f t="shared" si="47"/>
        <v>39.24788456493539</v>
      </c>
      <c r="J467">
        <v>0</v>
      </c>
      <c r="K467" s="18">
        <v>0</v>
      </c>
      <c r="L467" s="18">
        <v>0</v>
      </c>
      <c r="M467" s="18">
        <v>0</v>
      </c>
      <c r="N467" s="18">
        <v>0</v>
      </c>
    </row>
    <row r="468" spans="1:14" x14ac:dyDescent="0.25">
      <c r="A468">
        <f>'R, r and ACFs'!F475</f>
        <v>-4.2474854452473565</v>
      </c>
      <c r="C468">
        <v>458</v>
      </c>
      <c r="D468">
        <f t="shared" si="42"/>
        <v>18.041132607588136</v>
      </c>
      <c r="E468">
        <f t="shared" si="43"/>
        <v>0.22304964980608216</v>
      </c>
      <c r="F468">
        <f t="shared" si="44"/>
        <v>29.108581548085915</v>
      </c>
      <c r="G468">
        <f t="shared" si="45"/>
        <v>3.1120538594687761</v>
      </c>
      <c r="H468">
        <f t="shared" si="46"/>
        <v>2.2075610949000057</v>
      </c>
      <c r="I468">
        <f t="shared" si="47"/>
        <v>72.849458624735689</v>
      </c>
      <c r="J468">
        <v>0</v>
      </c>
      <c r="K468" s="18">
        <v>0</v>
      </c>
      <c r="L468" s="18">
        <v>0</v>
      </c>
      <c r="M468" s="18">
        <v>0</v>
      </c>
      <c r="N468" s="18">
        <v>0</v>
      </c>
    </row>
    <row r="469" spans="1:14" x14ac:dyDescent="0.25">
      <c r="A469">
        <f>'R, r and ACFs'!F476</f>
        <v>2.2989855675369038</v>
      </c>
      <c r="C469">
        <v>459</v>
      </c>
      <c r="D469">
        <f t="shared" si="42"/>
        <v>5.2853346397429792</v>
      </c>
      <c r="E469">
        <f t="shared" si="43"/>
        <v>18.041132607588136</v>
      </c>
      <c r="F469">
        <f t="shared" si="44"/>
        <v>0.22304964980608216</v>
      </c>
      <c r="G469">
        <f t="shared" si="45"/>
        <v>29.108581548085915</v>
      </c>
      <c r="H469">
        <f t="shared" si="46"/>
        <v>3.1120538594687761</v>
      </c>
      <c r="I469">
        <f t="shared" si="47"/>
        <v>2.2075610949000057</v>
      </c>
      <c r="J469">
        <v>0</v>
      </c>
      <c r="K469" s="18">
        <v>0</v>
      </c>
      <c r="L469" s="18">
        <v>0</v>
      </c>
      <c r="M469" s="18">
        <v>0</v>
      </c>
      <c r="N469" s="18">
        <v>0</v>
      </c>
    </row>
    <row r="470" spans="1:14" x14ac:dyDescent="0.25">
      <c r="A470">
        <f>'R, r and ACFs'!F477</f>
        <v>0.68140210838272519</v>
      </c>
      <c r="C470">
        <v>460</v>
      </c>
      <c r="D470">
        <f t="shared" si="42"/>
        <v>0.46430883330842315</v>
      </c>
      <c r="E470">
        <f t="shared" si="43"/>
        <v>5.2853346397429792</v>
      </c>
      <c r="F470">
        <f t="shared" si="44"/>
        <v>18.041132607588136</v>
      </c>
      <c r="G470">
        <f t="shared" si="45"/>
        <v>0.22304964980608216</v>
      </c>
      <c r="H470">
        <f t="shared" si="46"/>
        <v>29.108581548085915</v>
      </c>
      <c r="I470">
        <f t="shared" si="47"/>
        <v>3.1120538594687761</v>
      </c>
      <c r="J470">
        <v>0</v>
      </c>
      <c r="K470" s="18">
        <v>0</v>
      </c>
      <c r="L470" s="18">
        <v>0</v>
      </c>
      <c r="M470" s="18">
        <v>0</v>
      </c>
      <c r="N470" s="18">
        <v>0</v>
      </c>
    </row>
    <row r="471" spans="1:14" x14ac:dyDescent="0.25">
      <c r="A471">
        <f>'R, r and ACFs'!F478</f>
        <v>12.24349090328135</v>
      </c>
      <c r="C471">
        <v>461</v>
      </c>
      <c r="D471">
        <f t="shared" si="42"/>
        <v>149.90306949873317</v>
      </c>
      <c r="E471">
        <f t="shared" si="43"/>
        <v>0.46430883330842315</v>
      </c>
      <c r="F471">
        <f t="shared" si="44"/>
        <v>5.2853346397429792</v>
      </c>
      <c r="G471">
        <f t="shared" si="45"/>
        <v>18.041132607588136</v>
      </c>
      <c r="H471">
        <f t="shared" si="46"/>
        <v>0.22304964980608216</v>
      </c>
      <c r="I471">
        <f t="shared" si="47"/>
        <v>29.108581548085915</v>
      </c>
      <c r="J471">
        <v>0</v>
      </c>
      <c r="K471" s="18">
        <v>0</v>
      </c>
      <c r="L471" s="18">
        <v>0</v>
      </c>
      <c r="M471" s="18">
        <v>0</v>
      </c>
      <c r="N471" s="18">
        <v>0</v>
      </c>
    </row>
    <row r="472" spans="1:14" x14ac:dyDescent="0.25">
      <c r="A472">
        <f>'R, r and ACFs'!F479</f>
        <v>0.59738480917771852</v>
      </c>
      <c r="C472">
        <v>462</v>
      </c>
      <c r="D472">
        <f t="shared" si="42"/>
        <v>0.35686861023629918</v>
      </c>
      <c r="E472">
        <f t="shared" si="43"/>
        <v>149.90306949873317</v>
      </c>
      <c r="F472">
        <f t="shared" si="44"/>
        <v>0.46430883330842315</v>
      </c>
      <c r="G472">
        <f t="shared" si="45"/>
        <v>5.2853346397429792</v>
      </c>
      <c r="H472">
        <f t="shared" si="46"/>
        <v>18.041132607588136</v>
      </c>
      <c r="I472">
        <f t="shared" si="47"/>
        <v>0.22304964980608216</v>
      </c>
      <c r="J472">
        <v>0</v>
      </c>
      <c r="K472" s="18">
        <v>0</v>
      </c>
      <c r="L472" s="18">
        <v>0</v>
      </c>
      <c r="M472" s="18">
        <v>0</v>
      </c>
      <c r="N472" s="18">
        <v>0</v>
      </c>
    </row>
    <row r="473" spans="1:14" x14ac:dyDescent="0.25">
      <c r="A473">
        <f>'R, r and ACFs'!F480</f>
        <v>2.1399485781158551</v>
      </c>
      <c r="C473">
        <v>463</v>
      </c>
      <c r="D473">
        <f t="shared" si="42"/>
        <v>4.57937991698007</v>
      </c>
      <c r="E473">
        <f t="shared" si="43"/>
        <v>0.35686861023629918</v>
      </c>
      <c r="F473">
        <f t="shared" si="44"/>
        <v>149.90306949873317</v>
      </c>
      <c r="G473">
        <f t="shared" si="45"/>
        <v>0.46430883330842315</v>
      </c>
      <c r="H473">
        <f t="shared" si="46"/>
        <v>5.2853346397429792</v>
      </c>
      <c r="I473">
        <f t="shared" si="47"/>
        <v>18.041132607588136</v>
      </c>
      <c r="J473">
        <v>0</v>
      </c>
      <c r="K473" s="18">
        <v>0</v>
      </c>
      <c r="L473" s="18">
        <v>0</v>
      </c>
      <c r="M473" s="18">
        <v>0</v>
      </c>
      <c r="N473" s="18">
        <v>0</v>
      </c>
    </row>
    <row r="474" spans="1:14" x14ac:dyDescent="0.25">
      <c r="A474">
        <f>'R, r and ACFs'!F481</f>
        <v>3.2470317645805933</v>
      </c>
      <c r="C474">
        <v>464</v>
      </c>
      <c r="D474">
        <f t="shared" si="42"/>
        <v>10.543215280195362</v>
      </c>
      <c r="E474">
        <f t="shared" si="43"/>
        <v>4.57937991698007</v>
      </c>
      <c r="F474">
        <f t="shared" si="44"/>
        <v>0.35686861023629918</v>
      </c>
      <c r="G474">
        <f t="shared" si="45"/>
        <v>149.90306949873317</v>
      </c>
      <c r="H474">
        <f t="shared" si="46"/>
        <v>0.46430883330842315</v>
      </c>
      <c r="I474">
        <f t="shared" si="47"/>
        <v>5.2853346397429792</v>
      </c>
      <c r="J474">
        <v>0</v>
      </c>
      <c r="K474" s="18">
        <v>0</v>
      </c>
      <c r="L474" s="18">
        <v>0</v>
      </c>
      <c r="M474" s="18">
        <v>0</v>
      </c>
      <c r="N474" s="18">
        <v>0</v>
      </c>
    </row>
    <row r="475" spans="1:14" x14ac:dyDescent="0.25">
      <c r="A475">
        <f>'R, r and ACFs'!F482</f>
        <v>-3.544864960951486</v>
      </c>
      <c r="C475">
        <v>465</v>
      </c>
      <c r="D475">
        <f t="shared" si="42"/>
        <v>12.56606759138158</v>
      </c>
      <c r="E475">
        <f t="shared" si="43"/>
        <v>10.543215280195362</v>
      </c>
      <c r="F475">
        <f t="shared" si="44"/>
        <v>4.57937991698007</v>
      </c>
      <c r="G475">
        <f t="shared" si="45"/>
        <v>0.35686861023629918</v>
      </c>
      <c r="H475">
        <f t="shared" si="46"/>
        <v>149.90306949873317</v>
      </c>
      <c r="I475">
        <f t="shared" si="47"/>
        <v>0.46430883330842315</v>
      </c>
      <c r="J475">
        <v>0</v>
      </c>
      <c r="K475" s="18">
        <v>0</v>
      </c>
      <c r="L475" s="18">
        <v>0</v>
      </c>
      <c r="M475" s="18">
        <v>0</v>
      </c>
      <c r="N475" s="18">
        <v>0</v>
      </c>
    </row>
    <row r="476" spans="1:14" x14ac:dyDescent="0.25">
      <c r="A476">
        <f>'R, r and ACFs'!F483</f>
        <v>-1.1583539773594296</v>
      </c>
      <c r="C476">
        <v>466</v>
      </c>
      <c r="D476">
        <f t="shared" si="42"/>
        <v>1.34178393686441</v>
      </c>
      <c r="E476">
        <f t="shared" si="43"/>
        <v>12.56606759138158</v>
      </c>
      <c r="F476">
        <f t="shared" si="44"/>
        <v>10.543215280195362</v>
      </c>
      <c r="G476">
        <f t="shared" si="45"/>
        <v>4.57937991698007</v>
      </c>
      <c r="H476">
        <f t="shared" si="46"/>
        <v>0.35686861023629918</v>
      </c>
      <c r="I476">
        <f t="shared" si="47"/>
        <v>149.90306949873317</v>
      </c>
      <c r="J476">
        <v>0</v>
      </c>
      <c r="K476" s="18">
        <v>0</v>
      </c>
      <c r="L476" s="18">
        <v>0</v>
      </c>
      <c r="M476" s="18">
        <v>0</v>
      </c>
      <c r="N476" s="18">
        <v>0</v>
      </c>
    </row>
    <row r="477" spans="1:14" x14ac:dyDescent="0.25">
      <c r="A477">
        <f>'R, r and ACFs'!F484</f>
        <v>3.3813048842053739</v>
      </c>
      <c r="C477">
        <v>467</v>
      </c>
      <c r="D477">
        <f t="shared" si="42"/>
        <v>11.433222719951116</v>
      </c>
      <c r="E477">
        <f t="shared" si="43"/>
        <v>1.34178393686441</v>
      </c>
      <c r="F477">
        <f t="shared" si="44"/>
        <v>12.56606759138158</v>
      </c>
      <c r="G477">
        <f t="shared" si="45"/>
        <v>10.543215280195362</v>
      </c>
      <c r="H477">
        <f t="shared" si="46"/>
        <v>4.57937991698007</v>
      </c>
      <c r="I477">
        <f t="shared" si="47"/>
        <v>0.35686861023629918</v>
      </c>
      <c r="J477">
        <v>0</v>
      </c>
      <c r="K477" s="18">
        <v>0</v>
      </c>
      <c r="L477" s="18">
        <v>0</v>
      </c>
      <c r="M477" s="18">
        <v>0</v>
      </c>
      <c r="N477" s="18">
        <v>0</v>
      </c>
    </row>
    <row r="478" spans="1:14" x14ac:dyDescent="0.25">
      <c r="A478">
        <f>'R, r and ACFs'!F485</f>
        <v>1.0004806088665232</v>
      </c>
      <c r="C478">
        <v>468</v>
      </c>
      <c r="D478">
        <f t="shared" si="42"/>
        <v>1.000961448717929</v>
      </c>
      <c r="E478">
        <f t="shared" si="43"/>
        <v>11.433222719951116</v>
      </c>
      <c r="F478">
        <f t="shared" si="44"/>
        <v>1.34178393686441</v>
      </c>
      <c r="G478">
        <f t="shared" si="45"/>
        <v>12.56606759138158</v>
      </c>
      <c r="H478">
        <f t="shared" si="46"/>
        <v>10.543215280195362</v>
      </c>
      <c r="I478">
        <f t="shared" si="47"/>
        <v>4.57937991698007</v>
      </c>
      <c r="J478">
        <v>0</v>
      </c>
      <c r="K478" s="18">
        <v>0</v>
      </c>
      <c r="L478" s="18">
        <v>0</v>
      </c>
      <c r="M478" s="18">
        <v>0</v>
      </c>
      <c r="N478" s="18">
        <v>0</v>
      </c>
    </row>
    <row r="479" spans="1:14" x14ac:dyDescent="0.25">
      <c r="A479">
        <f>'R, r and ACFs'!F486</f>
        <v>2.7808134800691322</v>
      </c>
      <c r="C479">
        <v>469</v>
      </c>
      <c r="D479">
        <f t="shared" si="42"/>
        <v>7.7329236109341979</v>
      </c>
      <c r="E479">
        <f t="shared" si="43"/>
        <v>1.000961448717929</v>
      </c>
      <c r="F479">
        <f t="shared" si="44"/>
        <v>11.433222719951116</v>
      </c>
      <c r="G479">
        <f t="shared" si="45"/>
        <v>1.34178393686441</v>
      </c>
      <c r="H479">
        <f t="shared" si="46"/>
        <v>12.56606759138158</v>
      </c>
      <c r="I479">
        <f t="shared" si="47"/>
        <v>10.543215280195362</v>
      </c>
      <c r="J479">
        <v>0</v>
      </c>
      <c r="K479" s="18">
        <v>0</v>
      </c>
      <c r="L479" s="18">
        <v>0</v>
      </c>
      <c r="M479" s="18">
        <v>0</v>
      </c>
      <c r="N479" s="18">
        <v>0</v>
      </c>
    </row>
    <row r="480" spans="1:14" x14ac:dyDescent="0.25">
      <c r="A480">
        <f>'R, r and ACFs'!F487</f>
        <v>3.118974784626555</v>
      </c>
      <c r="C480">
        <v>470</v>
      </c>
      <c r="D480">
        <f t="shared" si="42"/>
        <v>9.7280037071362653</v>
      </c>
      <c r="E480">
        <f t="shared" si="43"/>
        <v>7.7329236109341979</v>
      </c>
      <c r="F480">
        <f t="shared" si="44"/>
        <v>1.000961448717929</v>
      </c>
      <c r="G480">
        <f t="shared" si="45"/>
        <v>11.433222719951116</v>
      </c>
      <c r="H480">
        <f t="shared" si="46"/>
        <v>1.34178393686441</v>
      </c>
      <c r="I480">
        <f t="shared" si="47"/>
        <v>12.56606759138158</v>
      </c>
      <c r="J480">
        <v>0</v>
      </c>
      <c r="K480" s="18">
        <v>0</v>
      </c>
      <c r="L480" s="18">
        <v>0</v>
      </c>
      <c r="M480" s="18">
        <v>0</v>
      </c>
      <c r="N480" s="18">
        <v>0</v>
      </c>
    </row>
    <row r="481" spans="1:14" x14ac:dyDescent="0.25">
      <c r="A481">
        <f>'R, r and ACFs'!F488</f>
        <v>1.5514339454381947</v>
      </c>
      <c r="C481">
        <v>471</v>
      </c>
      <c r="D481">
        <f t="shared" si="42"/>
        <v>2.4069472870579234</v>
      </c>
      <c r="E481">
        <f t="shared" si="43"/>
        <v>9.7280037071362653</v>
      </c>
      <c r="F481">
        <f t="shared" si="44"/>
        <v>7.7329236109341979</v>
      </c>
      <c r="G481">
        <f t="shared" si="45"/>
        <v>1.000961448717929</v>
      </c>
      <c r="H481">
        <f t="shared" si="46"/>
        <v>11.433222719951116</v>
      </c>
      <c r="I481">
        <f t="shared" si="47"/>
        <v>1.34178393686441</v>
      </c>
      <c r="J481">
        <v>0</v>
      </c>
      <c r="K481" s="18">
        <v>0</v>
      </c>
      <c r="L481" s="18">
        <v>0</v>
      </c>
      <c r="M481" s="18">
        <v>0</v>
      </c>
      <c r="N481" s="18">
        <v>0</v>
      </c>
    </row>
    <row r="482" spans="1:14" x14ac:dyDescent="0.25">
      <c r="A482">
        <f>'R, r and ACFs'!F489</f>
        <v>0.24217306200989952</v>
      </c>
      <c r="C482">
        <v>472</v>
      </c>
      <c r="D482">
        <f t="shared" si="42"/>
        <v>5.8647791963250637E-2</v>
      </c>
      <c r="E482">
        <f t="shared" si="43"/>
        <v>2.4069472870579234</v>
      </c>
      <c r="F482">
        <f t="shared" si="44"/>
        <v>9.7280037071362653</v>
      </c>
      <c r="G482">
        <f t="shared" si="45"/>
        <v>7.7329236109341979</v>
      </c>
      <c r="H482">
        <f t="shared" si="46"/>
        <v>1.000961448717929</v>
      </c>
      <c r="I482">
        <f t="shared" si="47"/>
        <v>11.433222719951116</v>
      </c>
      <c r="J482">
        <v>0</v>
      </c>
      <c r="K482" s="18">
        <v>0</v>
      </c>
      <c r="L482" s="18">
        <v>0</v>
      </c>
      <c r="M482" s="18">
        <v>0</v>
      </c>
      <c r="N482" s="18">
        <v>0</v>
      </c>
    </row>
    <row r="483" spans="1:14" x14ac:dyDescent="0.25">
      <c r="A483">
        <f>'R, r and ACFs'!F490</f>
        <v>5.5903475153531996</v>
      </c>
      <c r="C483">
        <v>473</v>
      </c>
      <c r="D483">
        <f t="shared" si="42"/>
        <v>31.251985342415693</v>
      </c>
      <c r="E483">
        <f t="shared" si="43"/>
        <v>5.8647791963250637E-2</v>
      </c>
      <c r="F483">
        <f t="shared" si="44"/>
        <v>2.4069472870579234</v>
      </c>
      <c r="G483">
        <f t="shared" si="45"/>
        <v>9.7280037071362653</v>
      </c>
      <c r="H483">
        <f t="shared" si="46"/>
        <v>7.7329236109341979</v>
      </c>
      <c r="I483">
        <f t="shared" si="47"/>
        <v>1.000961448717929</v>
      </c>
      <c r="J483">
        <v>0</v>
      </c>
      <c r="K483" s="18">
        <v>0</v>
      </c>
      <c r="L483" s="18">
        <v>0</v>
      </c>
      <c r="M483" s="18">
        <v>0</v>
      </c>
      <c r="N483" s="18">
        <v>0</v>
      </c>
    </row>
    <row r="484" spans="1:14" x14ac:dyDescent="0.25">
      <c r="A484">
        <f>'R, r and ACFs'!F491</f>
        <v>-3.295698771681097</v>
      </c>
      <c r="C484">
        <v>474</v>
      </c>
      <c r="D484">
        <f t="shared" si="42"/>
        <v>10.861630393660292</v>
      </c>
      <c r="E484">
        <f t="shared" si="43"/>
        <v>31.251985342415693</v>
      </c>
      <c r="F484">
        <f t="shared" si="44"/>
        <v>5.8647791963250637E-2</v>
      </c>
      <c r="G484">
        <f t="shared" si="45"/>
        <v>2.4069472870579234</v>
      </c>
      <c r="H484">
        <f t="shared" si="46"/>
        <v>9.7280037071362653</v>
      </c>
      <c r="I484">
        <f t="shared" si="47"/>
        <v>7.7329236109341979</v>
      </c>
      <c r="J484">
        <v>0</v>
      </c>
      <c r="K484" s="18">
        <v>0</v>
      </c>
      <c r="L484" s="18">
        <v>0</v>
      </c>
      <c r="M484" s="18">
        <v>0</v>
      </c>
      <c r="N484" s="18">
        <v>0</v>
      </c>
    </row>
    <row r="485" spans="1:14" x14ac:dyDescent="0.25">
      <c r="A485">
        <f>'R, r and ACFs'!F492</f>
        <v>-0.73740577626489601</v>
      </c>
      <c r="C485">
        <v>475</v>
      </c>
      <c r="D485">
        <f t="shared" si="42"/>
        <v>0.54376727886883391</v>
      </c>
      <c r="E485">
        <f t="shared" si="43"/>
        <v>10.861630393660292</v>
      </c>
      <c r="F485">
        <f t="shared" si="44"/>
        <v>31.251985342415693</v>
      </c>
      <c r="G485">
        <f t="shared" si="45"/>
        <v>5.8647791963250637E-2</v>
      </c>
      <c r="H485">
        <f t="shared" si="46"/>
        <v>2.4069472870579234</v>
      </c>
      <c r="I485">
        <f t="shared" si="47"/>
        <v>9.7280037071362653</v>
      </c>
      <c r="J485">
        <v>0</v>
      </c>
      <c r="K485" s="18">
        <v>0</v>
      </c>
      <c r="L485" s="18">
        <v>0</v>
      </c>
      <c r="M485" s="18">
        <v>0</v>
      </c>
      <c r="N485" s="18">
        <v>0</v>
      </c>
    </row>
    <row r="486" spans="1:14" x14ac:dyDescent="0.25">
      <c r="A486">
        <f>'R, r and ACFs'!F493</f>
        <v>-1.1779615430360872</v>
      </c>
      <c r="C486">
        <v>476</v>
      </c>
      <c r="D486">
        <f t="shared" si="42"/>
        <v>1.3875933968719596</v>
      </c>
      <c r="E486">
        <f t="shared" si="43"/>
        <v>0.54376727886883391</v>
      </c>
      <c r="F486">
        <f t="shared" si="44"/>
        <v>10.861630393660292</v>
      </c>
      <c r="G486">
        <f t="shared" si="45"/>
        <v>31.251985342415693</v>
      </c>
      <c r="H486">
        <f t="shared" si="46"/>
        <v>5.8647791963250637E-2</v>
      </c>
      <c r="I486">
        <f t="shared" si="47"/>
        <v>2.4069472870579234</v>
      </c>
      <c r="J486">
        <v>0</v>
      </c>
      <c r="K486" s="18">
        <v>0</v>
      </c>
      <c r="L486" s="18">
        <v>0</v>
      </c>
      <c r="M486" s="18">
        <v>0</v>
      </c>
      <c r="N486" s="18">
        <v>0</v>
      </c>
    </row>
    <row r="487" spans="1:14" x14ac:dyDescent="0.25">
      <c r="A487">
        <f>'R, r and ACFs'!F494</f>
        <v>3.2575108847857677</v>
      </c>
      <c r="C487">
        <v>477</v>
      </c>
      <c r="D487">
        <f t="shared" si="42"/>
        <v>10.611377164497755</v>
      </c>
      <c r="E487">
        <f t="shared" si="43"/>
        <v>1.3875933968719596</v>
      </c>
      <c r="F487">
        <f t="shared" si="44"/>
        <v>0.54376727886883391</v>
      </c>
      <c r="G487">
        <f t="shared" si="45"/>
        <v>10.861630393660292</v>
      </c>
      <c r="H487">
        <f t="shared" si="46"/>
        <v>31.251985342415693</v>
      </c>
      <c r="I487">
        <f t="shared" si="47"/>
        <v>5.8647791963250637E-2</v>
      </c>
      <c r="J487">
        <v>0</v>
      </c>
      <c r="K487" s="18">
        <v>0</v>
      </c>
      <c r="L487" s="18">
        <v>0</v>
      </c>
      <c r="M487" s="18">
        <v>0</v>
      </c>
      <c r="N487" s="18">
        <v>0</v>
      </c>
    </row>
    <row r="488" spans="1:14" x14ac:dyDescent="0.25">
      <c r="A488">
        <f>'R, r and ACFs'!F495</f>
        <v>0.38430260596447469</v>
      </c>
      <c r="C488">
        <v>478</v>
      </c>
      <c r="D488">
        <f t="shared" si="42"/>
        <v>0.1476884929510863</v>
      </c>
      <c r="E488">
        <f t="shared" si="43"/>
        <v>10.611377164497755</v>
      </c>
      <c r="F488">
        <f t="shared" si="44"/>
        <v>1.3875933968719596</v>
      </c>
      <c r="G488">
        <f t="shared" si="45"/>
        <v>0.54376727886883391</v>
      </c>
      <c r="H488">
        <f t="shared" si="46"/>
        <v>10.861630393660292</v>
      </c>
      <c r="I488">
        <f t="shared" si="47"/>
        <v>31.251985342415693</v>
      </c>
      <c r="J488">
        <v>0</v>
      </c>
      <c r="K488" s="18">
        <v>0</v>
      </c>
      <c r="L488" s="18">
        <v>0</v>
      </c>
      <c r="M488" s="18">
        <v>0</v>
      </c>
      <c r="N488" s="18">
        <v>0</v>
      </c>
    </row>
    <row r="489" spans="1:14" x14ac:dyDescent="0.25">
      <c r="A489">
        <f>'R, r and ACFs'!F496</f>
        <v>-1.0411015161019717</v>
      </c>
      <c r="C489">
        <v>479</v>
      </c>
      <c r="D489">
        <f t="shared" si="42"/>
        <v>1.0838923668298239</v>
      </c>
      <c r="E489">
        <f t="shared" si="43"/>
        <v>0.1476884929510863</v>
      </c>
      <c r="F489">
        <f t="shared" si="44"/>
        <v>10.611377164497755</v>
      </c>
      <c r="G489">
        <f t="shared" si="45"/>
        <v>1.3875933968719596</v>
      </c>
      <c r="H489">
        <f t="shared" si="46"/>
        <v>0.54376727886883391</v>
      </c>
      <c r="I489">
        <f t="shared" si="47"/>
        <v>10.861630393660292</v>
      </c>
      <c r="J489">
        <v>0</v>
      </c>
      <c r="K489" s="18">
        <v>0</v>
      </c>
      <c r="L489" s="18">
        <v>0</v>
      </c>
      <c r="M489" s="18">
        <v>0</v>
      </c>
      <c r="N489" s="18">
        <v>0</v>
      </c>
    </row>
    <row r="490" spans="1:14" x14ac:dyDescent="0.25">
      <c r="A490">
        <f>'R, r and ACFs'!F497</f>
        <v>-1.6220968220076915</v>
      </c>
      <c r="C490">
        <v>480</v>
      </c>
      <c r="D490">
        <f t="shared" si="42"/>
        <v>2.6311980999674525</v>
      </c>
      <c r="E490">
        <f t="shared" si="43"/>
        <v>1.0838923668298239</v>
      </c>
      <c r="F490">
        <f t="shared" si="44"/>
        <v>0.1476884929510863</v>
      </c>
      <c r="G490">
        <f t="shared" si="45"/>
        <v>10.611377164497755</v>
      </c>
      <c r="H490">
        <f t="shared" si="46"/>
        <v>1.3875933968719596</v>
      </c>
      <c r="I490">
        <f t="shared" si="47"/>
        <v>0.54376727886883391</v>
      </c>
      <c r="J490">
        <v>0</v>
      </c>
      <c r="K490" s="18">
        <v>0</v>
      </c>
      <c r="L490" s="18">
        <v>0</v>
      </c>
      <c r="M490" s="18">
        <v>0</v>
      </c>
      <c r="N490" s="18">
        <v>0</v>
      </c>
    </row>
    <row r="491" spans="1:14" x14ac:dyDescent="0.25">
      <c r="A491">
        <f>'R, r and ACFs'!F498</f>
        <v>1.652414158125699</v>
      </c>
      <c r="C491">
        <v>481</v>
      </c>
      <c r="D491">
        <f t="shared" si="42"/>
        <v>2.7304725499742628</v>
      </c>
      <c r="E491">
        <f t="shared" si="43"/>
        <v>2.6311980999674525</v>
      </c>
      <c r="F491">
        <f t="shared" si="44"/>
        <v>1.0838923668298239</v>
      </c>
      <c r="G491">
        <f t="shared" si="45"/>
        <v>0.1476884929510863</v>
      </c>
      <c r="H491">
        <f t="shared" si="46"/>
        <v>10.611377164497755</v>
      </c>
      <c r="I491">
        <f t="shared" si="47"/>
        <v>1.3875933968719596</v>
      </c>
      <c r="J491">
        <v>0</v>
      </c>
      <c r="K491" s="18">
        <v>0</v>
      </c>
      <c r="L491" s="18">
        <v>0</v>
      </c>
      <c r="M491" s="18">
        <v>0</v>
      </c>
      <c r="N491" s="18">
        <v>0</v>
      </c>
    </row>
    <row r="492" spans="1:14" x14ac:dyDescent="0.25">
      <c r="A492">
        <f>'R, r and ACFs'!F499</f>
        <v>4.5416879872863749</v>
      </c>
      <c r="C492">
        <v>482</v>
      </c>
      <c r="D492">
        <f t="shared" si="42"/>
        <v>20.626929773861363</v>
      </c>
      <c r="E492">
        <f t="shared" si="43"/>
        <v>2.7304725499742628</v>
      </c>
      <c r="F492">
        <f t="shared" si="44"/>
        <v>2.6311980999674525</v>
      </c>
      <c r="G492">
        <f t="shared" si="45"/>
        <v>1.0838923668298239</v>
      </c>
      <c r="H492">
        <f t="shared" si="46"/>
        <v>0.1476884929510863</v>
      </c>
      <c r="I492">
        <f t="shared" si="47"/>
        <v>10.611377164497755</v>
      </c>
      <c r="J492">
        <v>0</v>
      </c>
      <c r="K492" s="18">
        <v>0</v>
      </c>
      <c r="L492" s="18">
        <v>0</v>
      </c>
      <c r="M492" s="18">
        <v>0</v>
      </c>
      <c r="N492" s="18">
        <v>0</v>
      </c>
    </row>
    <row r="493" spans="1:14" x14ac:dyDescent="0.25">
      <c r="A493">
        <f>'R, r and ACFs'!F500</f>
        <v>0.62712682594108204</v>
      </c>
      <c r="C493">
        <v>483</v>
      </c>
      <c r="D493">
        <f t="shared" si="42"/>
        <v>0.3932880558149362</v>
      </c>
      <c r="E493">
        <f t="shared" si="43"/>
        <v>20.626929773861363</v>
      </c>
      <c r="F493">
        <f t="shared" si="44"/>
        <v>2.7304725499742628</v>
      </c>
      <c r="G493">
        <f t="shared" si="45"/>
        <v>2.6311980999674525</v>
      </c>
      <c r="H493">
        <f t="shared" si="46"/>
        <v>1.0838923668298239</v>
      </c>
      <c r="I493">
        <f t="shared" si="47"/>
        <v>0.1476884929510863</v>
      </c>
      <c r="J493">
        <v>0</v>
      </c>
      <c r="K493" s="18">
        <v>0</v>
      </c>
      <c r="L493" s="18">
        <v>0</v>
      </c>
      <c r="M493" s="18">
        <v>0</v>
      </c>
      <c r="N493" s="18">
        <v>0</v>
      </c>
    </row>
    <row r="494" spans="1:14" x14ac:dyDescent="0.25">
      <c r="A494">
        <f>'R, r and ACFs'!F501</f>
        <v>0.63568209936927467</v>
      </c>
      <c r="C494">
        <v>484</v>
      </c>
      <c r="D494">
        <f t="shared" si="42"/>
        <v>0.40409173145852839</v>
      </c>
      <c r="E494">
        <f t="shared" si="43"/>
        <v>0.3932880558149362</v>
      </c>
      <c r="F494">
        <f t="shared" si="44"/>
        <v>20.626929773861363</v>
      </c>
      <c r="G494">
        <f t="shared" si="45"/>
        <v>2.7304725499742628</v>
      </c>
      <c r="H494">
        <f t="shared" si="46"/>
        <v>2.6311980999674525</v>
      </c>
      <c r="I494">
        <f t="shared" si="47"/>
        <v>1.0838923668298239</v>
      </c>
      <c r="J494">
        <v>0</v>
      </c>
      <c r="K494" s="18">
        <v>0</v>
      </c>
      <c r="L494" s="18">
        <v>0</v>
      </c>
      <c r="M494" s="18">
        <v>0</v>
      </c>
      <c r="N494" s="18">
        <v>0</v>
      </c>
    </row>
    <row r="495" spans="1:14" x14ac:dyDescent="0.25">
      <c r="A495">
        <f>'R, r and ACFs'!F502</f>
        <v>-2.4560918250827548</v>
      </c>
      <c r="C495">
        <v>485</v>
      </c>
      <c r="D495">
        <f t="shared" si="42"/>
        <v>6.0323870532383372</v>
      </c>
      <c r="E495">
        <f t="shared" si="43"/>
        <v>0.40409173145852839</v>
      </c>
      <c r="F495">
        <f t="shared" si="44"/>
        <v>0.3932880558149362</v>
      </c>
      <c r="G495">
        <f t="shared" si="45"/>
        <v>20.626929773861363</v>
      </c>
      <c r="H495">
        <f t="shared" si="46"/>
        <v>2.7304725499742628</v>
      </c>
      <c r="I495">
        <f t="shared" si="47"/>
        <v>2.6311980999674525</v>
      </c>
      <c r="J495">
        <v>0</v>
      </c>
      <c r="K495" s="18">
        <v>0</v>
      </c>
      <c r="L495" s="18">
        <v>0</v>
      </c>
      <c r="M495" s="18">
        <v>0</v>
      </c>
      <c r="N495" s="18">
        <v>0</v>
      </c>
    </row>
    <row r="496" spans="1:14" x14ac:dyDescent="0.25">
      <c r="A496">
        <f>'R, r and ACFs'!F503</f>
        <v>-1.5502354378113945</v>
      </c>
      <c r="C496">
        <v>486</v>
      </c>
      <c r="D496">
        <f t="shared" si="42"/>
        <v>2.4032299126462862</v>
      </c>
      <c r="E496">
        <f t="shared" si="43"/>
        <v>6.0323870532383372</v>
      </c>
      <c r="F496">
        <f t="shared" si="44"/>
        <v>0.40409173145852839</v>
      </c>
      <c r="G496">
        <f t="shared" si="45"/>
        <v>0.3932880558149362</v>
      </c>
      <c r="H496">
        <f t="shared" si="46"/>
        <v>20.626929773861363</v>
      </c>
      <c r="I496">
        <f t="shared" si="47"/>
        <v>2.7304725499742628</v>
      </c>
      <c r="J496">
        <v>0</v>
      </c>
      <c r="K496" s="18">
        <v>0</v>
      </c>
      <c r="L496" s="18">
        <v>0</v>
      </c>
      <c r="M496" s="18">
        <v>0</v>
      </c>
      <c r="N496" s="18">
        <v>0</v>
      </c>
    </row>
    <row r="497" spans="1:14" x14ac:dyDescent="0.25">
      <c r="A497">
        <f>'R, r and ACFs'!F504</f>
        <v>-2.2100792519587174</v>
      </c>
      <c r="C497">
        <v>487</v>
      </c>
      <c r="D497">
        <f t="shared" si="42"/>
        <v>4.8844502999384041</v>
      </c>
      <c r="E497">
        <f t="shared" si="43"/>
        <v>2.4032299126462862</v>
      </c>
      <c r="F497">
        <f t="shared" si="44"/>
        <v>6.0323870532383372</v>
      </c>
      <c r="G497">
        <f t="shared" si="45"/>
        <v>0.40409173145852839</v>
      </c>
      <c r="H497">
        <f t="shared" si="46"/>
        <v>0.3932880558149362</v>
      </c>
      <c r="I497">
        <f t="shared" si="47"/>
        <v>20.626929773861363</v>
      </c>
      <c r="J497">
        <v>0</v>
      </c>
      <c r="K497" s="18">
        <v>0</v>
      </c>
      <c r="L497" s="18">
        <v>0</v>
      </c>
      <c r="M497" s="18">
        <v>0</v>
      </c>
      <c r="N497" s="18">
        <v>0</v>
      </c>
    </row>
    <row r="498" spans="1:14" x14ac:dyDescent="0.25">
      <c r="A498">
        <f>'R, r and ACFs'!F505</f>
        <v>0.6550899441594854</v>
      </c>
      <c r="C498">
        <v>488</v>
      </c>
      <c r="D498">
        <f t="shared" si="42"/>
        <v>0.42914283493887773</v>
      </c>
      <c r="E498">
        <f t="shared" si="43"/>
        <v>4.8844502999384041</v>
      </c>
      <c r="F498">
        <f t="shared" si="44"/>
        <v>2.4032299126462862</v>
      </c>
      <c r="G498">
        <f t="shared" si="45"/>
        <v>6.0323870532383372</v>
      </c>
      <c r="H498">
        <f t="shared" si="46"/>
        <v>0.40409173145852839</v>
      </c>
      <c r="I498">
        <f t="shared" si="47"/>
        <v>0.3932880558149362</v>
      </c>
      <c r="J498">
        <v>0</v>
      </c>
      <c r="K498" s="18">
        <v>0</v>
      </c>
      <c r="L498" s="18">
        <v>0</v>
      </c>
      <c r="M498" s="18">
        <v>0</v>
      </c>
      <c r="N498" s="18">
        <v>0</v>
      </c>
    </row>
    <row r="499" spans="1:14" x14ac:dyDescent="0.25">
      <c r="A499">
        <f>'R, r and ACFs'!F506</f>
        <v>-1.57538253946234</v>
      </c>
      <c r="C499">
        <v>489</v>
      </c>
      <c r="D499">
        <f t="shared" si="42"/>
        <v>2.4818301456428111</v>
      </c>
      <c r="E499">
        <f t="shared" si="43"/>
        <v>0.42914283493887773</v>
      </c>
      <c r="F499">
        <f t="shared" si="44"/>
        <v>4.8844502999384041</v>
      </c>
      <c r="G499">
        <f t="shared" si="45"/>
        <v>2.4032299126462862</v>
      </c>
      <c r="H499">
        <f t="shared" si="46"/>
        <v>6.0323870532383372</v>
      </c>
      <c r="I499">
        <f t="shared" si="47"/>
        <v>0.40409173145852839</v>
      </c>
      <c r="J499">
        <v>0</v>
      </c>
      <c r="K499" s="18">
        <v>0</v>
      </c>
      <c r="L499" s="18">
        <v>0</v>
      </c>
      <c r="M499" s="18">
        <v>0</v>
      </c>
      <c r="N499" s="18">
        <v>0</v>
      </c>
    </row>
    <row r="500" spans="1:14" x14ac:dyDescent="0.25">
      <c r="A500">
        <f>'R, r and ACFs'!F507</f>
        <v>-8.131544130575115</v>
      </c>
      <c r="C500">
        <v>490</v>
      </c>
      <c r="D500">
        <f t="shared" si="42"/>
        <v>66.122009947490611</v>
      </c>
      <c r="E500">
        <f t="shared" si="43"/>
        <v>2.4818301456428111</v>
      </c>
      <c r="F500">
        <f t="shared" si="44"/>
        <v>0.42914283493887773</v>
      </c>
      <c r="G500">
        <f t="shared" si="45"/>
        <v>4.8844502999384041</v>
      </c>
      <c r="H500">
        <f t="shared" si="46"/>
        <v>2.4032299126462862</v>
      </c>
      <c r="I500">
        <f t="shared" si="47"/>
        <v>6.0323870532383372</v>
      </c>
      <c r="J500">
        <v>0</v>
      </c>
      <c r="K500" s="18">
        <v>0</v>
      </c>
      <c r="L500" s="18">
        <v>0</v>
      </c>
      <c r="M500" s="18">
        <v>0</v>
      </c>
      <c r="N500" s="18">
        <v>0</v>
      </c>
    </row>
    <row r="501" spans="1:14" x14ac:dyDescent="0.25">
      <c r="A501">
        <f>'R, r and ACFs'!F508</f>
        <v>0.23642260627813774</v>
      </c>
      <c r="C501">
        <v>491</v>
      </c>
      <c r="D501">
        <f t="shared" si="42"/>
        <v>5.5895648759347334E-2</v>
      </c>
      <c r="E501">
        <f t="shared" si="43"/>
        <v>66.122009947490611</v>
      </c>
      <c r="F501">
        <f t="shared" si="44"/>
        <v>2.4818301456428111</v>
      </c>
      <c r="G501">
        <f t="shared" si="45"/>
        <v>0.42914283493887773</v>
      </c>
      <c r="H501">
        <f t="shared" si="46"/>
        <v>4.8844502999384041</v>
      </c>
      <c r="I501">
        <f t="shared" si="47"/>
        <v>2.4032299126462862</v>
      </c>
      <c r="J501">
        <v>0</v>
      </c>
      <c r="K501" s="18">
        <v>0</v>
      </c>
      <c r="L501" s="18">
        <v>0</v>
      </c>
      <c r="M501" s="18">
        <v>0</v>
      </c>
      <c r="N501" s="18">
        <v>0</v>
      </c>
    </row>
    <row r="502" spans="1:14" x14ac:dyDescent="0.25">
      <c r="A502">
        <f>'R, r and ACFs'!F509</f>
        <v>2.9169643918745747</v>
      </c>
      <c r="C502">
        <v>492</v>
      </c>
      <c r="D502">
        <f t="shared" si="42"/>
        <v>8.5086812634642079</v>
      </c>
      <c r="E502">
        <f t="shared" si="43"/>
        <v>5.5895648759347334E-2</v>
      </c>
      <c r="F502">
        <f t="shared" si="44"/>
        <v>66.122009947490611</v>
      </c>
      <c r="G502">
        <f t="shared" si="45"/>
        <v>2.4818301456428111</v>
      </c>
      <c r="H502">
        <f t="shared" si="46"/>
        <v>0.42914283493887773</v>
      </c>
      <c r="I502">
        <f t="shared" si="47"/>
        <v>4.8844502999384041</v>
      </c>
      <c r="J502">
        <v>0</v>
      </c>
      <c r="K502" s="18">
        <v>0</v>
      </c>
      <c r="L502" s="18">
        <v>0</v>
      </c>
      <c r="M502" s="18">
        <v>0</v>
      </c>
      <c r="N502" s="18">
        <v>0</v>
      </c>
    </row>
    <row r="503" spans="1:14" x14ac:dyDescent="0.25">
      <c r="A503">
        <f>'R, r and ACFs'!F510</f>
        <v>0.75886128868388947</v>
      </c>
      <c r="C503">
        <v>493</v>
      </c>
      <c r="D503">
        <f t="shared" si="42"/>
        <v>0.57587045546297344</v>
      </c>
      <c r="E503">
        <f t="shared" si="43"/>
        <v>8.5086812634642079</v>
      </c>
      <c r="F503">
        <f t="shared" si="44"/>
        <v>5.5895648759347334E-2</v>
      </c>
      <c r="G503">
        <f t="shared" si="45"/>
        <v>66.122009947490611</v>
      </c>
      <c r="H503">
        <f t="shared" si="46"/>
        <v>2.4818301456428111</v>
      </c>
      <c r="I503">
        <f t="shared" si="47"/>
        <v>0.42914283493887773</v>
      </c>
      <c r="J503">
        <v>0</v>
      </c>
      <c r="K503" s="18">
        <v>0</v>
      </c>
      <c r="L503" s="18">
        <v>0</v>
      </c>
      <c r="M503" s="18">
        <v>0</v>
      </c>
      <c r="N503" s="18">
        <v>0</v>
      </c>
    </row>
    <row r="504" spans="1:14" x14ac:dyDescent="0.25">
      <c r="A504">
        <f>'R, r and ACFs'!F511</f>
        <v>-2.7546230883886862</v>
      </c>
      <c r="C504">
        <v>494</v>
      </c>
      <c r="D504">
        <f t="shared" si="42"/>
        <v>7.5879483590840238</v>
      </c>
      <c r="E504">
        <f t="shared" si="43"/>
        <v>0.57587045546297344</v>
      </c>
      <c r="F504">
        <f t="shared" si="44"/>
        <v>8.5086812634642079</v>
      </c>
      <c r="G504">
        <f t="shared" si="45"/>
        <v>5.5895648759347334E-2</v>
      </c>
      <c r="H504">
        <f t="shared" si="46"/>
        <v>66.122009947490611</v>
      </c>
      <c r="I504">
        <f t="shared" si="47"/>
        <v>2.4818301456428111</v>
      </c>
      <c r="J504">
        <v>0</v>
      </c>
      <c r="K504" s="18">
        <v>0</v>
      </c>
      <c r="L504" s="18">
        <v>0</v>
      </c>
      <c r="M504" s="18">
        <v>0</v>
      </c>
      <c r="N504" s="18">
        <v>0</v>
      </c>
    </row>
    <row r="505" spans="1:14" x14ac:dyDescent="0.25">
      <c r="A505">
        <f>'R, r and ACFs'!F512</f>
        <v>-2.6048020906985254</v>
      </c>
      <c r="C505">
        <v>495</v>
      </c>
      <c r="D505">
        <f t="shared" si="42"/>
        <v>6.7849939317074091</v>
      </c>
      <c r="E505">
        <f t="shared" si="43"/>
        <v>7.5879483590840238</v>
      </c>
      <c r="F505">
        <f t="shared" si="44"/>
        <v>0.57587045546297344</v>
      </c>
      <c r="G505">
        <f t="shared" si="45"/>
        <v>8.5086812634642079</v>
      </c>
      <c r="H505">
        <f t="shared" si="46"/>
        <v>5.5895648759347334E-2</v>
      </c>
      <c r="I505">
        <f t="shared" si="47"/>
        <v>66.122009947490611</v>
      </c>
      <c r="J505">
        <v>0</v>
      </c>
      <c r="K505" s="18">
        <v>0</v>
      </c>
      <c r="L505" s="18">
        <v>0</v>
      </c>
      <c r="M505" s="18">
        <v>0</v>
      </c>
      <c r="N505" s="18">
        <v>0</v>
      </c>
    </row>
    <row r="506" spans="1:14" x14ac:dyDescent="0.25">
      <c r="A506">
        <f>'R, r and ACFs'!F513</f>
        <v>-1.4315543433332274</v>
      </c>
      <c r="C506">
        <v>496</v>
      </c>
      <c r="D506">
        <f t="shared" si="42"/>
        <v>2.049347837916228</v>
      </c>
      <c r="E506">
        <f t="shared" si="43"/>
        <v>6.7849939317074091</v>
      </c>
      <c r="F506">
        <f t="shared" si="44"/>
        <v>7.5879483590840238</v>
      </c>
      <c r="G506">
        <f t="shared" si="45"/>
        <v>0.57587045546297344</v>
      </c>
      <c r="H506">
        <f t="shared" si="46"/>
        <v>8.5086812634642079</v>
      </c>
      <c r="I506">
        <f t="shared" si="47"/>
        <v>5.5895648759347334E-2</v>
      </c>
      <c r="J506">
        <v>0</v>
      </c>
      <c r="K506" s="18">
        <v>0</v>
      </c>
      <c r="L506" s="18">
        <v>0</v>
      </c>
      <c r="M506" s="18">
        <v>0</v>
      </c>
      <c r="N506" s="18">
        <v>0</v>
      </c>
    </row>
    <row r="507" spans="1:14" x14ac:dyDescent="0.25">
      <c r="A507">
        <f>'R, r and ACFs'!F514</f>
        <v>0.88831918623293815</v>
      </c>
      <c r="C507">
        <v>497</v>
      </c>
      <c r="D507">
        <f t="shared" si="42"/>
        <v>0.78911097662954943</v>
      </c>
      <c r="E507">
        <f t="shared" si="43"/>
        <v>2.049347837916228</v>
      </c>
      <c r="F507">
        <f t="shared" si="44"/>
        <v>6.7849939317074091</v>
      </c>
      <c r="G507">
        <f t="shared" si="45"/>
        <v>7.5879483590840238</v>
      </c>
      <c r="H507">
        <f t="shared" si="46"/>
        <v>0.57587045546297344</v>
      </c>
      <c r="I507">
        <f t="shared" si="47"/>
        <v>8.5086812634642079</v>
      </c>
      <c r="J507">
        <v>0</v>
      </c>
      <c r="K507" s="18">
        <v>0</v>
      </c>
      <c r="L507" s="18">
        <v>0</v>
      </c>
      <c r="M507" s="18">
        <v>0</v>
      </c>
      <c r="N507" s="18">
        <v>0</v>
      </c>
    </row>
    <row r="508" spans="1:14" x14ac:dyDescent="0.25">
      <c r="A508">
        <f>'R, r and ACFs'!F515</f>
        <v>-0.25465302263745632</v>
      </c>
      <c r="C508">
        <v>498</v>
      </c>
      <c r="D508">
        <f t="shared" si="42"/>
        <v>6.4848161938392837E-2</v>
      </c>
      <c r="E508">
        <f t="shared" si="43"/>
        <v>0.78911097662954943</v>
      </c>
      <c r="F508">
        <f t="shared" si="44"/>
        <v>2.049347837916228</v>
      </c>
      <c r="G508">
        <f t="shared" si="45"/>
        <v>6.7849939317074091</v>
      </c>
      <c r="H508">
        <f t="shared" si="46"/>
        <v>7.5879483590840238</v>
      </c>
      <c r="I508">
        <f t="shared" si="47"/>
        <v>0.57587045546297344</v>
      </c>
      <c r="J508">
        <v>0</v>
      </c>
      <c r="K508" s="18">
        <v>0</v>
      </c>
      <c r="L508" s="18">
        <v>0</v>
      </c>
      <c r="M508" s="18">
        <v>0</v>
      </c>
      <c r="N508" s="18">
        <v>0</v>
      </c>
    </row>
    <row r="509" spans="1:14" x14ac:dyDescent="0.25">
      <c r="A509">
        <f>'R, r and ACFs'!F516</f>
        <v>3.8489450941381822</v>
      </c>
      <c r="C509">
        <v>499</v>
      </c>
      <c r="D509">
        <f t="shared" si="42"/>
        <v>14.81437833769038</v>
      </c>
      <c r="E509">
        <f t="shared" si="43"/>
        <v>6.4848161938392837E-2</v>
      </c>
      <c r="F509">
        <f t="shared" si="44"/>
        <v>0.78911097662954943</v>
      </c>
      <c r="G509">
        <f t="shared" si="45"/>
        <v>2.049347837916228</v>
      </c>
      <c r="H509">
        <f t="shared" si="46"/>
        <v>6.7849939317074091</v>
      </c>
      <c r="I509">
        <f t="shared" si="47"/>
        <v>7.5879483590840238</v>
      </c>
      <c r="J509">
        <v>0</v>
      </c>
      <c r="K509" s="18">
        <v>0</v>
      </c>
      <c r="L509" s="18">
        <v>0</v>
      </c>
      <c r="M509" s="18">
        <v>0</v>
      </c>
      <c r="N509" s="18">
        <v>0</v>
      </c>
    </row>
    <row r="510" spans="1:14" x14ac:dyDescent="0.25">
      <c r="A510">
        <f>'R, r and ACFs'!F517</f>
        <v>-1.5568838220280801</v>
      </c>
      <c r="C510">
        <v>500</v>
      </c>
      <c r="D510">
        <f t="shared" si="42"/>
        <v>2.4238872352927623</v>
      </c>
      <c r="E510">
        <f t="shared" si="43"/>
        <v>14.81437833769038</v>
      </c>
      <c r="F510">
        <f t="shared" si="44"/>
        <v>6.4848161938392837E-2</v>
      </c>
      <c r="G510">
        <f t="shared" si="45"/>
        <v>0.78911097662954943</v>
      </c>
      <c r="H510">
        <f t="shared" si="46"/>
        <v>2.049347837916228</v>
      </c>
      <c r="I510">
        <f t="shared" si="47"/>
        <v>6.7849939317074091</v>
      </c>
      <c r="J510">
        <v>0</v>
      </c>
      <c r="K510" s="18">
        <v>0</v>
      </c>
      <c r="L510" s="18">
        <v>0</v>
      </c>
      <c r="M510" s="18">
        <v>0</v>
      </c>
      <c r="N510" s="18">
        <v>0</v>
      </c>
    </row>
    <row r="511" spans="1:14" x14ac:dyDescent="0.25">
      <c r="A511">
        <f>'R, r and ACFs'!F518</f>
        <v>-4.0158524518206224</v>
      </c>
      <c r="C511">
        <v>501</v>
      </c>
      <c r="D511">
        <f t="shared" si="42"/>
        <v>16.127070914793705</v>
      </c>
      <c r="E511">
        <f t="shared" si="43"/>
        <v>2.4238872352927623</v>
      </c>
      <c r="F511">
        <f t="shared" si="44"/>
        <v>14.81437833769038</v>
      </c>
      <c r="G511">
        <f t="shared" si="45"/>
        <v>6.4848161938392837E-2</v>
      </c>
      <c r="H511">
        <f t="shared" si="46"/>
        <v>0.78911097662954943</v>
      </c>
      <c r="I511">
        <f t="shared" si="47"/>
        <v>2.049347837916228</v>
      </c>
      <c r="J511">
        <v>0</v>
      </c>
      <c r="K511" s="18">
        <v>0</v>
      </c>
      <c r="L511" s="18">
        <v>0</v>
      </c>
      <c r="M511" s="18">
        <v>0</v>
      </c>
      <c r="N511" s="18">
        <v>0</v>
      </c>
    </row>
    <row r="512" spans="1:14" x14ac:dyDescent="0.25">
      <c r="A512">
        <f>'R, r and ACFs'!F519</f>
        <v>-5.5547598491525951</v>
      </c>
      <c r="C512">
        <v>502</v>
      </c>
      <c r="D512">
        <f t="shared" si="42"/>
        <v>30.855356981757762</v>
      </c>
      <c r="E512">
        <f t="shared" si="43"/>
        <v>16.127070914793705</v>
      </c>
      <c r="F512">
        <f t="shared" si="44"/>
        <v>2.4238872352927623</v>
      </c>
      <c r="G512">
        <f t="shared" si="45"/>
        <v>14.81437833769038</v>
      </c>
      <c r="H512">
        <f t="shared" si="46"/>
        <v>6.4848161938392837E-2</v>
      </c>
      <c r="I512">
        <f t="shared" si="47"/>
        <v>0.78911097662954943</v>
      </c>
      <c r="J512">
        <v>0</v>
      </c>
      <c r="K512" s="18">
        <v>0</v>
      </c>
      <c r="L512" s="18">
        <v>0</v>
      </c>
      <c r="M512" s="18">
        <v>0</v>
      </c>
      <c r="N512" s="18">
        <v>0</v>
      </c>
    </row>
    <row r="513" spans="1:14" x14ac:dyDescent="0.25">
      <c r="A513">
        <f>'R, r and ACFs'!F520</f>
        <v>-1.4135475191188955</v>
      </c>
      <c r="C513">
        <v>503</v>
      </c>
      <c r="D513">
        <f t="shared" si="42"/>
        <v>1.9981165888071843</v>
      </c>
      <c r="E513">
        <f t="shared" si="43"/>
        <v>30.855356981757762</v>
      </c>
      <c r="F513">
        <f t="shared" si="44"/>
        <v>16.127070914793705</v>
      </c>
      <c r="G513">
        <f t="shared" si="45"/>
        <v>2.4238872352927623</v>
      </c>
      <c r="H513">
        <f t="shared" si="46"/>
        <v>14.81437833769038</v>
      </c>
      <c r="I513">
        <f t="shared" si="47"/>
        <v>6.4848161938392837E-2</v>
      </c>
      <c r="J513">
        <v>0</v>
      </c>
      <c r="K513" s="18">
        <v>0</v>
      </c>
      <c r="L513" s="18">
        <v>0</v>
      </c>
      <c r="M513" s="18">
        <v>0</v>
      </c>
      <c r="N513" s="18">
        <v>0</v>
      </c>
    </row>
    <row r="514" spans="1:14" x14ac:dyDescent="0.25">
      <c r="A514">
        <f>'R, r and ACFs'!F521</f>
        <v>-1.0747380924395176</v>
      </c>
      <c r="C514">
        <v>504</v>
      </c>
      <c r="D514">
        <f t="shared" si="42"/>
        <v>1.1550619673405329</v>
      </c>
      <c r="E514">
        <f t="shared" si="43"/>
        <v>1.9981165888071843</v>
      </c>
      <c r="F514">
        <f t="shared" si="44"/>
        <v>30.855356981757762</v>
      </c>
      <c r="G514">
        <f t="shared" si="45"/>
        <v>16.127070914793705</v>
      </c>
      <c r="H514">
        <f t="shared" si="46"/>
        <v>2.4238872352927623</v>
      </c>
      <c r="I514">
        <f t="shared" si="47"/>
        <v>14.81437833769038</v>
      </c>
      <c r="J514">
        <v>0</v>
      </c>
      <c r="K514" s="18">
        <v>0</v>
      </c>
      <c r="L514" s="18">
        <v>0</v>
      </c>
      <c r="M514" s="18">
        <v>0</v>
      </c>
      <c r="N514" s="18">
        <v>0</v>
      </c>
    </row>
    <row r="515" spans="1:14" x14ac:dyDescent="0.25">
      <c r="A515">
        <f>'R, r and ACFs'!F522</f>
        <v>0.40418110028207899</v>
      </c>
      <c r="C515">
        <v>505</v>
      </c>
      <c r="D515">
        <f t="shared" si="42"/>
        <v>0.16336236182523198</v>
      </c>
      <c r="E515">
        <f t="shared" si="43"/>
        <v>1.1550619673405329</v>
      </c>
      <c r="F515">
        <f t="shared" si="44"/>
        <v>1.9981165888071843</v>
      </c>
      <c r="G515">
        <f t="shared" si="45"/>
        <v>30.855356981757762</v>
      </c>
      <c r="H515">
        <f t="shared" si="46"/>
        <v>16.127070914793705</v>
      </c>
      <c r="I515">
        <f t="shared" si="47"/>
        <v>2.4238872352927623</v>
      </c>
      <c r="J515">
        <v>0</v>
      </c>
      <c r="K515" s="18">
        <v>0</v>
      </c>
      <c r="L515" s="18">
        <v>0</v>
      </c>
      <c r="M515" s="18">
        <v>0</v>
      </c>
      <c r="N515" s="18">
        <v>0</v>
      </c>
    </row>
    <row r="516" spans="1:14" x14ac:dyDescent="0.25">
      <c r="A516">
        <f>'R, r and ACFs'!F523</f>
        <v>-1.8555084819451833</v>
      </c>
      <c r="C516">
        <v>506</v>
      </c>
      <c r="D516">
        <f t="shared" si="42"/>
        <v>3.4429117265705185</v>
      </c>
      <c r="E516">
        <f t="shared" si="43"/>
        <v>0.16336236182523198</v>
      </c>
      <c r="F516">
        <f t="shared" si="44"/>
        <v>1.1550619673405329</v>
      </c>
      <c r="G516">
        <f t="shared" si="45"/>
        <v>1.9981165888071843</v>
      </c>
      <c r="H516">
        <f t="shared" si="46"/>
        <v>30.855356981757762</v>
      </c>
      <c r="I516">
        <f t="shared" si="47"/>
        <v>16.127070914793705</v>
      </c>
      <c r="J516">
        <v>0</v>
      </c>
      <c r="K516" s="18">
        <v>0</v>
      </c>
      <c r="L516" s="18">
        <v>0</v>
      </c>
      <c r="M516" s="18">
        <v>0</v>
      </c>
      <c r="N516" s="18">
        <v>0</v>
      </c>
    </row>
    <row r="517" spans="1:14" x14ac:dyDescent="0.25">
      <c r="A517">
        <f>'R, r and ACFs'!F524</f>
        <v>-2.3820163276128552</v>
      </c>
      <c r="C517">
        <v>507</v>
      </c>
      <c r="D517">
        <f t="shared" si="42"/>
        <v>5.6740017850142328</v>
      </c>
      <c r="E517">
        <f t="shared" si="43"/>
        <v>3.4429117265705185</v>
      </c>
      <c r="F517">
        <f t="shared" si="44"/>
        <v>0.16336236182523198</v>
      </c>
      <c r="G517">
        <f t="shared" si="45"/>
        <v>1.1550619673405329</v>
      </c>
      <c r="H517">
        <f t="shared" si="46"/>
        <v>1.9981165888071843</v>
      </c>
      <c r="I517">
        <f t="shared" si="47"/>
        <v>30.855356981757762</v>
      </c>
      <c r="J517">
        <v>0</v>
      </c>
      <c r="K517" s="18">
        <v>0</v>
      </c>
      <c r="L517" s="18">
        <v>0</v>
      </c>
      <c r="M517" s="18">
        <v>0</v>
      </c>
      <c r="N517" s="18">
        <v>0</v>
      </c>
    </row>
    <row r="518" spans="1:14" x14ac:dyDescent="0.25">
      <c r="A518">
        <f>'R, r and ACFs'!F525</f>
        <v>4.555647514952792</v>
      </c>
      <c r="C518">
        <v>508</v>
      </c>
      <c r="D518">
        <f t="shared" si="42"/>
        <v>20.75392428049555</v>
      </c>
      <c r="E518">
        <f t="shared" si="43"/>
        <v>5.6740017850142328</v>
      </c>
      <c r="F518">
        <f t="shared" si="44"/>
        <v>3.4429117265705185</v>
      </c>
      <c r="G518">
        <f t="shared" si="45"/>
        <v>0.16336236182523198</v>
      </c>
      <c r="H518">
        <f t="shared" si="46"/>
        <v>1.1550619673405329</v>
      </c>
      <c r="I518">
        <f t="shared" si="47"/>
        <v>1.9981165888071843</v>
      </c>
      <c r="J518">
        <v>0</v>
      </c>
      <c r="K518" s="18">
        <v>0</v>
      </c>
      <c r="L518" s="18">
        <v>0</v>
      </c>
      <c r="M518" s="18">
        <v>0</v>
      </c>
      <c r="N518" s="18">
        <v>0</v>
      </c>
    </row>
    <row r="519" spans="1:14" x14ac:dyDescent="0.25">
      <c r="A519">
        <f>'R, r and ACFs'!F526</f>
        <v>-2.0593252432326952</v>
      </c>
      <c r="C519">
        <v>509</v>
      </c>
      <c r="D519">
        <f t="shared" ref="D519:D582" si="48">A519^2</f>
        <v>4.2408204574153991</v>
      </c>
      <c r="E519">
        <f t="shared" si="43"/>
        <v>20.75392428049555</v>
      </c>
      <c r="F519">
        <f t="shared" si="44"/>
        <v>5.6740017850142328</v>
      </c>
      <c r="G519">
        <f t="shared" si="45"/>
        <v>3.4429117265705185</v>
      </c>
      <c r="H519">
        <f t="shared" si="46"/>
        <v>0.16336236182523198</v>
      </c>
      <c r="I519">
        <f t="shared" si="47"/>
        <v>1.1550619673405329</v>
      </c>
      <c r="J519">
        <v>0</v>
      </c>
      <c r="K519" s="18">
        <v>0</v>
      </c>
      <c r="L519" s="18">
        <v>0</v>
      </c>
      <c r="M519" s="18">
        <v>0</v>
      </c>
      <c r="N519" s="18">
        <v>0</v>
      </c>
    </row>
    <row r="520" spans="1:14" x14ac:dyDescent="0.25">
      <c r="A520">
        <f>'R, r and ACFs'!F527</f>
        <v>2.7625591939737268</v>
      </c>
      <c r="C520">
        <v>510</v>
      </c>
      <c r="D520">
        <f t="shared" si="48"/>
        <v>7.6317333002087677</v>
      </c>
      <c r="E520">
        <f t="shared" si="43"/>
        <v>4.2408204574153991</v>
      </c>
      <c r="F520">
        <f t="shared" si="44"/>
        <v>20.75392428049555</v>
      </c>
      <c r="G520">
        <f t="shared" si="45"/>
        <v>5.6740017850142328</v>
      </c>
      <c r="H520">
        <f t="shared" si="46"/>
        <v>3.4429117265705185</v>
      </c>
      <c r="I520">
        <f t="shared" si="47"/>
        <v>0.16336236182523198</v>
      </c>
      <c r="J520">
        <v>0</v>
      </c>
      <c r="K520" s="18">
        <v>0</v>
      </c>
      <c r="L520" s="18">
        <v>0</v>
      </c>
      <c r="M520" s="18">
        <v>0</v>
      </c>
      <c r="N520" s="18">
        <v>0</v>
      </c>
    </row>
    <row r="521" spans="1:14" x14ac:dyDescent="0.25">
      <c r="A521">
        <f>'R, r and ACFs'!F528</f>
        <v>-1.3862264945769316</v>
      </c>
      <c r="C521">
        <v>511</v>
      </c>
      <c r="D521">
        <f t="shared" si="48"/>
        <v>1.9216238942670478</v>
      </c>
      <c r="E521">
        <f t="shared" si="43"/>
        <v>7.6317333002087677</v>
      </c>
      <c r="F521">
        <f t="shared" si="44"/>
        <v>4.2408204574153991</v>
      </c>
      <c r="G521">
        <f t="shared" si="45"/>
        <v>20.75392428049555</v>
      </c>
      <c r="H521">
        <f t="shared" si="46"/>
        <v>5.6740017850142328</v>
      </c>
      <c r="I521">
        <f t="shared" si="47"/>
        <v>3.4429117265705185</v>
      </c>
      <c r="J521">
        <v>0</v>
      </c>
      <c r="K521" s="18">
        <v>0</v>
      </c>
      <c r="L521" s="18">
        <v>0</v>
      </c>
      <c r="M521" s="18">
        <v>0</v>
      </c>
      <c r="N521" s="18">
        <v>0</v>
      </c>
    </row>
    <row r="522" spans="1:14" x14ac:dyDescent="0.25">
      <c r="A522">
        <f>'R, r and ACFs'!F529</f>
        <v>2.4350983513760243</v>
      </c>
      <c r="C522">
        <v>512</v>
      </c>
      <c r="D522">
        <f t="shared" si="48"/>
        <v>5.9297039808742316</v>
      </c>
      <c r="E522">
        <f t="shared" si="43"/>
        <v>1.9216238942670478</v>
      </c>
      <c r="F522">
        <f t="shared" si="44"/>
        <v>7.6317333002087677</v>
      </c>
      <c r="G522">
        <f t="shared" si="45"/>
        <v>4.2408204574153991</v>
      </c>
      <c r="H522">
        <f t="shared" si="46"/>
        <v>20.75392428049555</v>
      </c>
      <c r="I522">
        <f t="shared" si="47"/>
        <v>5.6740017850142328</v>
      </c>
      <c r="J522">
        <v>0</v>
      </c>
      <c r="K522" s="18">
        <v>0</v>
      </c>
      <c r="L522" s="18">
        <v>0</v>
      </c>
      <c r="M522" s="18">
        <v>0</v>
      </c>
      <c r="N522" s="18">
        <v>0</v>
      </c>
    </row>
    <row r="523" spans="1:14" x14ac:dyDescent="0.25">
      <c r="A523">
        <f>'R, r and ACFs'!F530</f>
        <v>0.81878329020561114</v>
      </c>
      <c r="C523">
        <v>513</v>
      </c>
      <c r="D523">
        <f t="shared" si="48"/>
        <v>0.67040607631992599</v>
      </c>
      <c r="E523">
        <f t="shared" si="43"/>
        <v>5.9297039808742316</v>
      </c>
      <c r="F523">
        <f t="shared" si="44"/>
        <v>1.9216238942670478</v>
      </c>
      <c r="G523">
        <f t="shared" si="45"/>
        <v>7.6317333002087677</v>
      </c>
      <c r="H523">
        <f t="shared" si="46"/>
        <v>4.2408204574153991</v>
      </c>
      <c r="I523">
        <f t="shared" si="47"/>
        <v>20.75392428049555</v>
      </c>
      <c r="J523">
        <v>0</v>
      </c>
      <c r="K523" s="18">
        <v>0</v>
      </c>
      <c r="L523" s="18">
        <v>0</v>
      </c>
      <c r="M523" s="18">
        <v>0</v>
      </c>
      <c r="N523" s="18">
        <v>0</v>
      </c>
    </row>
    <row r="524" spans="1:14" x14ac:dyDescent="0.25">
      <c r="A524">
        <f>'R, r and ACFs'!F531</f>
        <v>-2.0179229100176435</v>
      </c>
      <c r="C524">
        <v>514</v>
      </c>
      <c r="D524">
        <f t="shared" si="48"/>
        <v>4.0720128707740741</v>
      </c>
      <c r="E524">
        <f t="shared" ref="E524:E587" si="49">D523</f>
        <v>0.67040607631992599</v>
      </c>
      <c r="F524">
        <f t="shared" ref="F524:F587" si="50">D522</f>
        <v>5.9297039808742316</v>
      </c>
      <c r="G524">
        <f t="shared" ref="G524:G587" si="51">D521</f>
        <v>1.9216238942670478</v>
      </c>
      <c r="H524">
        <f t="shared" ref="H524:H587" si="52">D520</f>
        <v>7.6317333002087677</v>
      </c>
      <c r="I524">
        <f t="shared" ref="I524:I587" si="53">D519</f>
        <v>4.2408204574153991</v>
      </c>
      <c r="J524">
        <v>0</v>
      </c>
      <c r="K524" s="18">
        <v>0</v>
      </c>
      <c r="L524" s="18">
        <v>0</v>
      </c>
      <c r="M524" s="18">
        <v>0</v>
      </c>
      <c r="N524" s="18">
        <v>0</v>
      </c>
    </row>
    <row r="525" spans="1:14" x14ac:dyDescent="0.25">
      <c r="A525">
        <f>'R, r and ACFs'!F532</f>
        <v>0.7387014499189315</v>
      </c>
      <c r="C525">
        <v>515</v>
      </c>
      <c r="D525">
        <f t="shared" si="48"/>
        <v>0.54567983211233162</v>
      </c>
      <c r="E525">
        <f t="shared" si="49"/>
        <v>4.0720128707740741</v>
      </c>
      <c r="F525">
        <f t="shared" si="50"/>
        <v>0.67040607631992599</v>
      </c>
      <c r="G525">
        <f t="shared" si="51"/>
        <v>5.9297039808742316</v>
      </c>
      <c r="H525">
        <f t="shared" si="52"/>
        <v>1.9216238942670478</v>
      </c>
      <c r="I525">
        <f t="shared" si="53"/>
        <v>7.6317333002087677</v>
      </c>
      <c r="J525">
        <v>0</v>
      </c>
      <c r="K525" s="18">
        <v>0</v>
      </c>
      <c r="L525" s="18">
        <v>0</v>
      </c>
      <c r="M525" s="18">
        <v>0</v>
      </c>
      <c r="N525" s="18">
        <v>0</v>
      </c>
    </row>
    <row r="526" spans="1:14" x14ac:dyDescent="0.25">
      <c r="A526">
        <f>'R, r and ACFs'!F533</f>
        <v>0.89973806158825764</v>
      </c>
      <c r="C526">
        <v>516</v>
      </c>
      <c r="D526">
        <f t="shared" si="48"/>
        <v>0.80952857947059531</v>
      </c>
      <c r="E526">
        <f t="shared" si="49"/>
        <v>0.54567983211233162</v>
      </c>
      <c r="F526">
        <f t="shared" si="50"/>
        <v>4.0720128707740741</v>
      </c>
      <c r="G526">
        <f t="shared" si="51"/>
        <v>0.67040607631992599</v>
      </c>
      <c r="H526">
        <f t="shared" si="52"/>
        <v>5.9297039808742316</v>
      </c>
      <c r="I526">
        <f t="shared" si="53"/>
        <v>1.9216238942670478</v>
      </c>
      <c r="J526">
        <v>0</v>
      </c>
      <c r="K526" s="18">
        <v>0</v>
      </c>
      <c r="L526" s="18">
        <v>0</v>
      </c>
      <c r="M526" s="18">
        <v>0</v>
      </c>
      <c r="N526" s="18">
        <v>0</v>
      </c>
    </row>
    <row r="527" spans="1:14" x14ac:dyDescent="0.25">
      <c r="A527">
        <f>'R, r and ACFs'!F534</f>
        <v>5.707301591650879E-2</v>
      </c>
      <c r="C527">
        <v>517</v>
      </c>
      <c r="D527">
        <f t="shared" si="48"/>
        <v>3.2573291458060658E-3</v>
      </c>
      <c r="E527">
        <f t="shared" si="49"/>
        <v>0.80952857947059531</v>
      </c>
      <c r="F527">
        <f t="shared" si="50"/>
        <v>0.54567983211233162</v>
      </c>
      <c r="G527">
        <f t="shared" si="51"/>
        <v>4.0720128707740741</v>
      </c>
      <c r="H527">
        <f t="shared" si="52"/>
        <v>0.67040607631992599</v>
      </c>
      <c r="I527">
        <f t="shared" si="53"/>
        <v>5.9297039808742316</v>
      </c>
      <c r="J527">
        <v>0</v>
      </c>
      <c r="K527" s="18">
        <v>0</v>
      </c>
      <c r="L527" s="18">
        <v>0</v>
      </c>
      <c r="M527" s="18">
        <v>0</v>
      </c>
      <c r="N527" s="18">
        <v>0</v>
      </c>
    </row>
    <row r="528" spans="1:14" x14ac:dyDescent="0.25">
      <c r="A528">
        <f>'R, r and ACFs'!F535</f>
        <v>-0.1431350197705937</v>
      </c>
      <c r="C528">
        <v>518</v>
      </c>
      <c r="D528">
        <f t="shared" si="48"/>
        <v>2.0487633884728251E-2</v>
      </c>
      <c r="E528">
        <f t="shared" si="49"/>
        <v>3.2573291458060658E-3</v>
      </c>
      <c r="F528">
        <f t="shared" si="50"/>
        <v>0.80952857947059531</v>
      </c>
      <c r="G528">
        <f t="shared" si="51"/>
        <v>0.54567983211233162</v>
      </c>
      <c r="H528">
        <f t="shared" si="52"/>
        <v>4.0720128707740741</v>
      </c>
      <c r="I528">
        <f t="shared" si="53"/>
        <v>0.67040607631992599</v>
      </c>
      <c r="J528">
        <v>0</v>
      </c>
      <c r="K528" s="18">
        <v>0</v>
      </c>
      <c r="L528" s="18">
        <v>0</v>
      </c>
      <c r="M528" s="18">
        <v>0</v>
      </c>
      <c r="N528" s="18">
        <v>0</v>
      </c>
    </row>
    <row r="529" spans="1:14" x14ac:dyDescent="0.25">
      <c r="A529">
        <f>'R, r and ACFs'!F536</f>
        <v>-0.41635870343575798</v>
      </c>
      <c r="C529">
        <v>519</v>
      </c>
      <c r="D529">
        <f t="shared" si="48"/>
        <v>0.17335456992670548</v>
      </c>
      <c r="E529">
        <f t="shared" si="49"/>
        <v>2.0487633884728251E-2</v>
      </c>
      <c r="F529">
        <f t="shared" si="50"/>
        <v>3.2573291458060658E-3</v>
      </c>
      <c r="G529">
        <f t="shared" si="51"/>
        <v>0.80952857947059531</v>
      </c>
      <c r="H529">
        <f t="shared" si="52"/>
        <v>0.54567983211233162</v>
      </c>
      <c r="I529">
        <f t="shared" si="53"/>
        <v>4.0720128707740741</v>
      </c>
      <c r="J529">
        <v>0</v>
      </c>
      <c r="K529" s="18">
        <v>0</v>
      </c>
      <c r="L529" s="18">
        <v>0</v>
      </c>
      <c r="M529" s="18">
        <v>0</v>
      </c>
      <c r="N529" s="18">
        <v>0</v>
      </c>
    </row>
    <row r="530" spans="1:14" x14ac:dyDescent="0.25">
      <c r="A530">
        <f>'R, r and ACFs'!F537</f>
        <v>-12.306946535235632</v>
      </c>
      <c r="C530">
        <v>520</v>
      </c>
      <c r="D530">
        <f t="shared" si="48"/>
        <v>151.46093302114832</v>
      </c>
      <c r="E530">
        <f t="shared" si="49"/>
        <v>0.17335456992670548</v>
      </c>
      <c r="F530">
        <f t="shared" si="50"/>
        <v>2.0487633884728251E-2</v>
      </c>
      <c r="G530">
        <f t="shared" si="51"/>
        <v>3.2573291458060658E-3</v>
      </c>
      <c r="H530">
        <f t="shared" si="52"/>
        <v>0.80952857947059531</v>
      </c>
      <c r="I530">
        <f t="shared" si="53"/>
        <v>0.54567983211233162</v>
      </c>
      <c r="J530">
        <v>0</v>
      </c>
      <c r="K530" s="18">
        <v>0</v>
      </c>
      <c r="L530" s="18">
        <v>0</v>
      </c>
      <c r="M530" s="18">
        <v>0</v>
      </c>
      <c r="N530" s="18">
        <v>0</v>
      </c>
    </row>
    <row r="531" spans="1:14" x14ac:dyDescent="0.25">
      <c r="A531">
        <f>'R, r and ACFs'!F538</f>
        <v>0.46574444642509727</v>
      </c>
      <c r="C531">
        <v>521</v>
      </c>
      <c r="D531">
        <f t="shared" si="48"/>
        <v>0.21691788937582029</v>
      </c>
      <c r="E531">
        <f t="shared" si="49"/>
        <v>151.46093302114832</v>
      </c>
      <c r="F531">
        <f t="shared" si="50"/>
        <v>0.17335456992670548</v>
      </c>
      <c r="G531">
        <f t="shared" si="51"/>
        <v>2.0487633884728251E-2</v>
      </c>
      <c r="H531">
        <f t="shared" si="52"/>
        <v>3.2573291458060658E-3</v>
      </c>
      <c r="I531">
        <f t="shared" si="53"/>
        <v>0.80952857947059531</v>
      </c>
      <c r="J531">
        <v>0</v>
      </c>
      <c r="K531" s="18">
        <v>0</v>
      </c>
      <c r="L531" s="18">
        <v>0</v>
      </c>
      <c r="M531" s="18">
        <v>0</v>
      </c>
      <c r="N531" s="18">
        <v>0</v>
      </c>
    </row>
    <row r="532" spans="1:14" x14ac:dyDescent="0.25">
      <c r="A532">
        <f>'R, r and ACFs'!F539</f>
        <v>-3.4945129696031425</v>
      </c>
      <c r="C532">
        <v>522</v>
      </c>
      <c r="D532">
        <f t="shared" si="48"/>
        <v>12.211620894724573</v>
      </c>
      <c r="E532">
        <f t="shared" si="49"/>
        <v>0.21691788937582029</v>
      </c>
      <c r="F532">
        <f t="shared" si="50"/>
        <v>151.46093302114832</v>
      </c>
      <c r="G532">
        <f t="shared" si="51"/>
        <v>0.17335456992670548</v>
      </c>
      <c r="H532">
        <f t="shared" si="52"/>
        <v>2.0487633884728251E-2</v>
      </c>
      <c r="I532">
        <f t="shared" si="53"/>
        <v>3.2573291458060658E-3</v>
      </c>
      <c r="J532">
        <v>0</v>
      </c>
      <c r="K532" s="18">
        <v>0</v>
      </c>
      <c r="L532" s="18">
        <v>0</v>
      </c>
      <c r="M532" s="18">
        <v>0</v>
      </c>
      <c r="N532" s="18">
        <v>0</v>
      </c>
    </row>
    <row r="533" spans="1:14" x14ac:dyDescent="0.25">
      <c r="A533">
        <f>'R, r and ACFs'!F540</f>
        <v>-4.0553835193837138</v>
      </c>
      <c r="C533">
        <v>523</v>
      </c>
      <c r="D533">
        <f t="shared" si="48"/>
        <v>16.446135489289038</v>
      </c>
      <c r="E533">
        <f t="shared" si="49"/>
        <v>12.211620894724573</v>
      </c>
      <c r="F533">
        <f t="shared" si="50"/>
        <v>0.21691788937582029</v>
      </c>
      <c r="G533">
        <f t="shared" si="51"/>
        <v>151.46093302114832</v>
      </c>
      <c r="H533">
        <f t="shared" si="52"/>
        <v>0.17335456992670548</v>
      </c>
      <c r="I533">
        <f t="shared" si="53"/>
        <v>2.0487633884728251E-2</v>
      </c>
      <c r="J533">
        <v>0</v>
      </c>
      <c r="K533" s="18">
        <v>0</v>
      </c>
      <c r="L533" s="18">
        <v>0</v>
      </c>
      <c r="M533" s="18">
        <v>0</v>
      </c>
      <c r="N533" s="18">
        <v>0</v>
      </c>
    </row>
    <row r="534" spans="1:14" x14ac:dyDescent="0.25">
      <c r="A534">
        <f>'R, r and ACFs'!F541</f>
        <v>5.7104165712357231</v>
      </c>
      <c r="C534">
        <v>524</v>
      </c>
      <c r="D534">
        <f t="shared" si="48"/>
        <v>32.608857417043552</v>
      </c>
      <c r="E534">
        <f t="shared" si="49"/>
        <v>16.446135489289038</v>
      </c>
      <c r="F534">
        <f t="shared" si="50"/>
        <v>12.211620894724573</v>
      </c>
      <c r="G534">
        <f t="shared" si="51"/>
        <v>0.21691788937582029</v>
      </c>
      <c r="H534">
        <f t="shared" si="52"/>
        <v>151.46093302114832</v>
      </c>
      <c r="I534">
        <f t="shared" si="53"/>
        <v>0.17335456992670548</v>
      </c>
      <c r="J534">
        <v>0</v>
      </c>
      <c r="K534" s="18">
        <v>0</v>
      </c>
      <c r="L534" s="18">
        <v>0</v>
      </c>
      <c r="M534" s="18">
        <v>0</v>
      </c>
      <c r="N534" s="18">
        <v>0</v>
      </c>
    </row>
    <row r="535" spans="1:14" x14ac:dyDescent="0.25">
      <c r="A535">
        <f>'R, r and ACFs'!F542</f>
        <v>-2.6203701620331739</v>
      </c>
      <c r="C535">
        <v>525</v>
      </c>
      <c r="D535">
        <f t="shared" si="48"/>
        <v>6.8663397860737616</v>
      </c>
      <c r="E535">
        <f t="shared" si="49"/>
        <v>32.608857417043552</v>
      </c>
      <c r="F535">
        <f t="shared" si="50"/>
        <v>16.446135489289038</v>
      </c>
      <c r="G535">
        <f t="shared" si="51"/>
        <v>12.211620894724573</v>
      </c>
      <c r="H535">
        <f t="shared" si="52"/>
        <v>0.21691788937582029</v>
      </c>
      <c r="I535">
        <f t="shared" si="53"/>
        <v>151.46093302114832</v>
      </c>
      <c r="J535">
        <v>0</v>
      </c>
      <c r="K535" s="18">
        <v>0</v>
      </c>
      <c r="L535" s="18">
        <v>0</v>
      </c>
      <c r="M535" s="18">
        <v>0</v>
      </c>
      <c r="N535" s="18">
        <v>0</v>
      </c>
    </row>
    <row r="536" spans="1:14" x14ac:dyDescent="0.25">
      <c r="A536">
        <f>'R, r and ACFs'!F543</f>
        <v>0.80975832737291853</v>
      </c>
      <c r="C536">
        <v>526</v>
      </c>
      <c r="D536">
        <f t="shared" si="48"/>
        <v>0.65570854874978668</v>
      </c>
      <c r="E536">
        <f t="shared" si="49"/>
        <v>6.8663397860737616</v>
      </c>
      <c r="F536">
        <f t="shared" si="50"/>
        <v>32.608857417043552</v>
      </c>
      <c r="G536">
        <f t="shared" si="51"/>
        <v>16.446135489289038</v>
      </c>
      <c r="H536">
        <f t="shared" si="52"/>
        <v>12.211620894724573</v>
      </c>
      <c r="I536">
        <f t="shared" si="53"/>
        <v>0.21691788937582029</v>
      </c>
      <c r="J536">
        <v>0</v>
      </c>
      <c r="K536" s="18">
        <v>0</v>
      </c>
      <c r="L536" s="18">
        <v>0</v>
      </c>
      <c r="M536" s="18">
        <v>0</v>
      </c>
      <c r="N536" s="18">
        <v>0</v>
      </c>
    </row>
    <row r="537" spans="1:14" x14ac:dyDescent="0.25">
      <c r="A537">
        <f>'R, r and ACFs'!F544</f>
        <v>-0.31265272254944415</v>
      </c>
      <c r="C537">
        <v>527</v>
      </c>
      <c r="D537">
        <f t="shared" si="48"/>
        <v>9.7751724917579705E-2</v>
      </c>
      <c r="E537">
        <f t="shared" si="49"/>
        <v>0.65570854874978668</v>
      </c>
      <c r="F537">
        <f t="shared" si="50"/>
        <v>6.8663397860737616</v>
      </c>
      <c r="G537">
        <f t="shared" si="51"/>
        <v>32.608857417043552</v>
      </c>
      <c r="H537">
        <f t="shared" si="52"/>
        <v>16.446135489289038</v>
      </c>
      <c r="I537">
        <f t="shared" si="53"/>
        <v>12.211620894724573</v>
      </c>
      <c r="J537">
        <v>0</v>
      </c>
      <c r="K537" s="18">
        <v>0</v>
      </c>
      <c r="L537" s="18">
        <v>0</v>
      </c>
      <c r="M537" s="18">
        <v>0</v>
      </c>
      <c r="N537" s="18">
        <v>0</v>
      </c>
    </row>
    <row r="538" spans="1:14" x14ac:dyDescent="0.25">
      <c r="A538">
        <f>'R, r and ACFs'!F545</f>
        <v>3.1110579187000766</v>
      </c>
      <c r="C538">
        <v>528</v>
      </c>
      <c r="D538">
        <f t="shared" si="48"/>
        <v>9.6786813735064534</v>
      </c>
      <c r="E538">
        <f t="shared" si="49"/>
        <v>9.7751724917579705E-2</v>
      </c>
      <c r="F538">
        <f t="shared" si="50"/>
        <v>0.65570854874978668</v>
      </c>
      <c r="G538">
        <f t="shared" si="51"/>
        <v>6.8663397860737616</v>
      </c>
      <c r="H538">
        <f t="shared" si="52"/>
        <v>32.608857417043552</v>
      </c>
      <c r="I538">
        <f t="shared" si="53"/>
        <v>16.446135489289038</v>
      </c>
      <c r="J538">
        <v>0</v>
      </c>
      <c r="K538" s="18">
        <v>0</v>
      </c>
      <c r="L538" s="18">
        <v>0</v>
      </c>
      <c r="M538" s="18">
        <v>0</v>
      </c>
      <c r="N538" s="18">
        <v>0</v>
      </c>
    </row>
    <row r="539" spans="1:14" x14ac:dyDescent="0.25">
      <c r="A539">
        <f>'R, r and ACFs'!F546</f>
        <v>1.4276685156410625E-2</v>
      </c>
      <c r="C539">
        <v>529</v>
      </c>
      <c r="D539">
        <f t="shared" si="48"/>
        <v>2.0382373905527548E-4</v>
      </c>
      <c r="E539">
        <f t="shared" si="49"/>
        <v>9.6786813735064534</v>
      </c>
      <c r="F539">
        <f t="shared" si="50"/>
        <v>9.7751724917579705E-2</v>
      </c>
      <c r="G539">
        <f t="shared" si="51"/>
        <v>0.65570854874978668</v>
      </c>
      <c r="H539">
        <f t="shared" si="52"/>
        <v>6.8663397860737616</v>
      </c>
      <c r="I539">
        <f t="shared" si="53"/>
        <v>32.608857417043552</v>
      </c>
      <c r="J539">
        <v>0</v>
      </c>
      <c r="K539" s="18">
        <v>0</v>
      </c>
      <c r="L539" s="18">
        <v>0</v>
      </c>
      <c r="M539" s="18">
        <v>0</v>
      </c>
      <c r="N539" s="18">
        <v>0</v>
      </c>
    </row>
    <row r="540" spans="1:14" x14ac:dyDescent="0.25">
      <c r="A540">
        <f>'R, r and ACFs'!F547</f>
        <v>-5.1167558505079237E-2</v>
      </c>
      <c r="C540">
        <v>530</v>
      </c>
      <c r="D540">
        <f t="shared" si="48"/>
        <v>2.6181190433707067E-3</v>
      </c>
      <c r="E540">
        <f t="shared" si="49"/>
        <v>2.0382373905527548E-4</v>
      </c>
      <c r="F540">
        <f t="shared" si="50"/>
        <v>9.6786813735064534</v>
      </c>
      <c r="G540">
        <f t="shared" si="51"/>
        <v>9.7751724917579705E-2</v>
      </c>
      <c r="H540">
        <f t="shared" si="52"/>
        <v>0.65570854874978668</v>
      </c>
      <c r="I540">
        <f t="shared" si="53"/>
        <v>6.8663397860737616</v>
      </c>
      <c r="J540">
        <v>0</v>
      </c>
      <c r="K540" s="18">
        <v>0</v>
      </c>
      <c r="L540" s="18">
        <v>0</v>
      </c>
      <c r="M540" s="18">
        <v>0</v>
      </c>
      <c r="N540" s="18">
        <v>0</v>
      </c>
    </row>
    <row r="541" spans="1:14" x14ac:dyDescent="0.25">
      <c r="A541">
        <f>'R, r and ACFs'!F548</f>
        <v>-0.11686131233552351</v>
      </c>
      <c r="C541">
        <v>531</v>
      </c>
      <c r="D541">
        <f t="shared" si="48"/>
        <v>1.3656566320780779E-2</v>
      </c>
      <c r="E541">
        <f t="shared" si="49"/>
        <v>2.6181190433707067E-3</v>
      </c>
      <c r="F541">
        <f t="shared" si="50"/>
        <v>2.0382373905527548E-4</v>
      </c>
      <c r="G541">
        <f t="shared" si="51"/>
        <v>9.6786813735064534</v>
      </c>
      <c r="H541">
        <f t="shared" si="52"/>
        <v>9.7751724917579705E-2</v>
      </c>
      <c r="I541">
        <f t="shared" si="53"/>
        <v>0.65570854874978668</v>
      </c>
      <c r="J541">
        <v>0</v>
      </c>
      <c r="K541" s="18">
        <v>0</v>
      </c>
      <c r="L541" s="18">
        <v>0</v>
      </c>
      <c r="M541" s="18">
        <v>0</v>
      </c>
      <c r="N541" s="18">
        <v>0</v>
      </c>
    </row>
    <row r="542" spans="1:14" x14ac:dyDescent="0.25">
      <c r="A542">
        <f>'R, r and ACFs'!F549</f>
        <v>-10.840149830222586</v>
      </c>
      <c r="C542">
        <v>532</v>
      </c>
      <c r="D542">
        <f t="shared" si="48"/>
        <v>117.50884834167476</v>
      </c>
      <c r="E542">
        <f t="shared" si="49"/>
        <v>1.3656566320780779E-2</v>
      </c>
      <c r="F542">
        <f t="shared" si="50"/>
        <v>2.6181190433707067E-3</v>
      </c>
      <c r="G542">
        <f t="shared" si="51"/>
        <v>2.0382373905527548E-4</v>
      </c>
      <c r="H542">
        <f t="shared" si="52"/>
        <v>9.6786813735064534</v>
      </c>
      <c r="I542">
        <f t="shared" si="53"/>
        <v>9.7751724917579705E-2</v>
      </c>
      <c r="J542">
        <v>0</v>
      </c>
      <c r="K542" s="18">
        <v>0</v>
      </c>
      <c r="L542" s="18">
        <v>0</v>
      </c>
      <c r="M542" s="18">
        <v>0</v>
      </c>
      <c r="N542" s="18">
        <v>0</v>
      </c>
    </row>
    <row r="543" spans="1:14" x14ac:dyDescent="0.25">
      <c r="A543">
        <f>'R, r and ACFs'!F550</f>
        <v>3.3281036860977031</v>
      </c>
      <c r="C543">
        <v>533</v>
      </c>
      <c r="D543">
        <f t="shared" si="48"/>
        <v>11.076274145417118</v>
      </c>
      <c r="E543">
        <f t="shared" si="49"/>
        <v>117.50884834167476</v>
      </c>
      <c r="F543">
        <f t="shared" si="50"/>
        <v>1.3656566320780779E-2</v>
      </c>
      <c r="G543">
        <f t="shared" si="51"/>
        <v>2.6181190433707067E-3</v>
      </c>
      <c r="H543">
        <f t="shared" si="52"/>
        <v>2.0382373905527548E-4</v>
      </c>
      <c r="I543">
        <f t="shared" si="53"/>
        <v>9.6786813735064534</v>
      </c>
      <c r="J543">
        <v>0</v>
      </c>
      <c r="K543" s="18">
        <v>0</v>
      </c>
      <c r="L543" s="18">
        <v>0</v>
      </c>
      <c r="M543" s="18">
        <v>0</v>
      </c>
      <c r="N543" s="18">
        <v>0</v>
      </c>
    </row>
    <row r="544" spans="1:14" x14ac:dyDescent="0.25">
      <c r="A544">
        <f>'R, r and ACFs'!F551</f>
        <v>-0.98077178614738481</v>
      </c>
      <c r="C544">
        <v>534</v>
      </c>
      <c r="D544">
        <f t="shared" si="48"/>
        <v>0.9619132965027315</v>
      </c>
      <c r="E544">
        <f t="shared" si="49"/>
        <v>11.076274145417118</v>
      </c>
      <c r="F544">
        <f t="shared" si="50"/>
        <v>117.50884834167476</v>
      </c>
      <c r="G544">
        <f t="shared" si="51"/>
        <v>1.3656566320780779E-2</v>
      </c>
      <c r="H544">
        <f t="shared" si="52"/>
        <v>2.6181190433707067E-3</v>
      </c>
      <c r="I544">
        <f t="shared" si="53"/>
        <v>2.0382373905527548E-4</v>
      </c>
      <c r="J544">
        <v>0</v>
      </c>
      <c r="K544" s="18">
        <v>0</v>
      </c>
      <c r="L544" s="18">
        <v>0</v>
      </c>
      <c r="M544" s="18">
        <v>0</v>
      </c>
      <c r="N544" s="18">
        <v>0</v>
      </c>
    </row>
    <row r="545" spans="1:14" x14ac:dyDescent="0.25">
      <c r="A545">
        <f>'R, r and ACFs'!F552</f>
        <v>1.78331068265055</v>
      </c>
      <c r="C545">
        <v>535</v>
      </c>
      <c r="D545">
        <f t="shared" si="48"/>
        <v>3.1801969908555709</v>
      </c>
      <c r="E545">
        <f t="shared" si="49"/>
        <v>0.9619132965027315</v>
      </c>
      <c r="F545">
        <f t="shared" si="50"/>
        <v>11.076274145417118</v>
      </c>
      <c r="G545">
        <f t="shared" si="51"/>
        <v>117.50884834167476</v>
      </c>
      <c r="H545">
        <f t="shared" si="52"/>
        <v>1.3656566320780779E-2</v>
      </c>
      <c r="I545">
        <f t="shared" si="53"/>
        <v>2.6181190433707067E-3</v>
      </c>
      <c r="J545">
        <v>0</v>
      </c>
      <c r="K545" s="18">
        <v>0</v>
      </c>
      <c r="L545" s="18">
        <v>0</v>
      </c>
      <c r="M545" s="18">
        <v>0</v>
      </c>
      <c r="N545" s="18">
        <v>0</v>
      </c>
    </row>
    <row r="546" spans="1:14" x14ac:dyDescent="0.25">
      <c r="A546">
        <f>'R, r and ACFs'!F553</f>
        <v>-0.63327507332632582</v>
      </c>
      <c r="C546">
        <v>536</v>
      </c>
      <c r="D546">
        <f t="shared" si="48"/>
        <v>0.40103731849646335</v>
      </c>
      <c r="E546">
        <f t="shared" si="49"/>
        <v>3.1801969908555709</v>
      </c>
      <c r="F546">
        <f t="shared" si="50"/>
        <v>0.9619132965027315</v>
      </c>
      <c r="G546">
        <f t="shared" si="51"/>
        <v>11.076274145417118</v>
      </c>
      <c r="H546">
        <f t="shared" si="52"/>
        <v>117.50884834167476</v>
      </c>
      <c r="I546">
        <f t="shared" si="53"/>
        <v>1.3656566320780779E-2</v>
      </c>
      <c r="J546">
        <v>0</v>
      </c>
      <c r="K546" s="18">
        <v>0</v>
      </c>
      <c r="L546" s="18">
        <v>0</v>
      </c>
      <c r="M546" s="18">
        <v>0</v>
      </c>
      <c r="N546" s="18">
        <v>0</v>
      </c>
    </row>
    <row r="547" spans="1:14" x14ac:dyDescent="0.25">
      <c r="A547">
        <f>'R, r and ACFs'!F554</f>
        <v>-1.7358416922535183</v>
      </c>
      <c r="C547">
        <v>537</v>
      </c>
      <c r="D547">
        <f t="shared" si="48"/>
        <v>3.0131463805655581</v>
      </c>
      <c r="E547">
        <f t="shared" si="49"/>
        <v>0.40103731849646335</v>
      </c>
      <c r="F547">
        <f t="shared" si="50"/>
        <v>3.1801969908555709</v>
      </c>
      <c r="G547">
        <f t="shared" si="51"/>
        <v>0.9619132965027315</v>
      </c>
      <c r="H547">
        <f t="shared" si="52"/>
        <v>11.076274145417118</v>
      </c>
      <c r="I547">
        <f t="shared" si="53"/>
        <v>117.50884834167476</v>
      </c>
      <c r="J547">
        <v>0</v>
      </c>
      <c r="K547" s="18">
        <v>0</v>
      </c>
      <c r="L547" s="18">
        <v>0</v>
      </c>
      <c r="M547" s="18">
        <v>0</v>
      </c>
      <c r="N547" s="18">
        <v>0</v>
      </c>
    </row>
    <row r="548" spans="1:14" x14ac:dyDescent="0.25">
      <c r="A548">
        <f>'R, r and ACFs'!F555</f>
        <v>-3.1962975264357563</v>
      </c>
      <c r="C548">
        <v>538</v>
      </c>
      <c r="D548">
        <f t="shared" si="48"/>
        <v>10.216317877499334</v>
      </c>
      <c r="E548">
        <f t="shared" si="49"/>
        <v>3.0131463805655581</v>
      </c>
      <c r="F548">
        <f t="shared" si="50"/>
        <v>0.40103731849646335</v>
      </c>
      <c r="G548">
        <f t="shared" si="51"/>
        <v>3.1801969908555709</v>
      </c>
      <c r="H548">
        <f t="shared" si="52"/>
        <v>0.9619132965027315</v>
      </c>
      <c r="I548">
        <f t="shared" si="53"/>
        <v>11.076274145417118</v>
      </c>
      <c r="J548">
        <v>0</v>
      </c>
      <c r="K548" s="18">
        <v>0</v>
      </c>
      <c r="L548" s="18">
        <v>0</v>
      </c>
      <c r="M548" s="18">
        <v>0</v>
      </c>
      <c r="N548" s="18">
        <v>0</v>
      </c>
    </row>
    <row r="549" spans="1:14" x14ac:dyDescent="0.25">
      <c r="A549">
        <f>'R, r and ACFs'!F556</f>
        <v>-0.28248296693396119</v>
      </c>
      <c r="C549">
        <v>539</v>
      </c>
      <c r="D549">
        <f t="shared" si="48"/>
        <v>7.9796626607813406E-2</v>
      </c>
      <c r="E549">
        <f t="shared" si="49"/>
        <v>10.216317877499334</v>
      </c>
      <c r="F549">
        <f t="shared" si="50"/>
        <v>3.0131463805655581</v>
      </c>
      <c r="G549">
        <f t="shared" si="51"/>
        <v>0.40103731849646335</v>
      </c>
      <c r="H549">
        <f t="shared" si="52"/>
        <v>3.1801969908555709</v>
      </c>
      <c r="I549">
        <f t="shared" si="53"/>
        <v>0.9619132965027315</v>
      </c>
      <c r="J549">
        <v>0</v>
      </c>
      <c r="K549" s="18">
        <v>0</v>
      </c>
      <c r="L549" s="18">
        <v>0</v>
      </c>
      <c r="M549" s="18">
        <v>0</v>
      </c>
      <c r="N549" s="18">
        <v>0</v>
      </c>
    </row>
    <row r="550" spans="1:14" x14ac:dyDescent="0.25">
      <c r="A550">
        <f>'R, r and ACFs'!F557</f>
        <v>6.7320300438868301</v>
      </c>
      <c r="C550">
        <v>540</v>
      </c>
      <c r="D550">
        <f t="shared" si="48"/>
        <v>45.320228511794916</v>
      </c>
      <c r="E550">
        <f t="shared" si="49"/>
        <v>7.9796626607813406E-2</v>
      </c>
      <c r="F550">
        <f t="shared" si="50"/>
        <v>10.216317877499334</v>
      </c>
      <c r="G550">
        <f t="shared" si="51"/>
        <v>3.0131463805655581</v>
      </c>
      <c r="H550">
        <f t="shared" si="52"/>
        <v>0.40103731849646335</v>
      </c>
      <c r="I550">
        <f t="shared" si="53"/>
        <v>3.1801969908555709</v>
      </c>
      <c r="J550">
        <v>0</v>
      </c>
      <c r="K550" s="18">
        <v>0</v>
      </c>
      <c r="L550" s="18">
        <v>0</v>
      </c>
      <c r="M550" s="18">
        <v>0</v>
      </c>
      <c r="N550" s="18">
        <v>0</v>
      </c>
    </row>
    <row r="551" spans="1:14" x14ac:dyDescent="0.25">
      <c r="A551">
        <f>'R, r and ACFs'!F558</f>
        <v>0.34974521928909624</v>
      </c>
      <c r="C551">
        <v>541</v>
      </c>
      <c r="D551">
        <f t="shared" si="48"/>
        <v>0.12232171841557801</v>
      </c>
      <c r="E551">
        <f t="shared" si="49"/>
        <v>45.320228511794916</v>
      </c>
      <c r="F551">
        <f t="shared" si="50"/>
        <v>7.9796626607813406E-2</v>
      </c>
      <c r="G551">
        <f t="shared" si="51"/>
        <v>10.216317877499334</v>
      </c>
      <c r="H551">
        <f t="shared" si="52"/>
        <v>3.0131463805655581</v>
      </c>
      <c r="I551">
        <f t="shared" si="53"/>
        <v>0.40103731849646335</v>
      </c>
      <c r="J551">
        <v>0</v>
      </c>
      <c r="K551" s="18">
        <v>0</v>
      </c>
      <c r="L551" s="18">
        <v>0</v>
      </c>
      <c r="M551" s="18">
        <v>0</v>
      </c>
      <c r="N551" s="18">
        <v>0</v>
      </c>
    </row>
    <row r="552" spans="1:14" x14ac:dyDescent="0.25">
      <c r="A552">
        <f>'R, r and ACFs'!F559</f>
        <v>4.5142855777682307</v>
      </c>
      <c r="C552">
        <v>542</v>
      </c>
      <c r="D552">
        <f t="shared" si="48"/>
        <v>20.378774277646247</v>
      </c>
      <c r="E552">
        <f t="shared" si="49"/>
        <v>0.12232171841557801</v>
      </c>
      <c r="F552">
        <f t="shared" si="50"/>
        <v>45.320228511794916</v>
      </c>
      <c r="G552">
        <f t="shared" si="51"/>
        <v>7.9796626607813406E-2</v>
      </c>
      <c r="H552">
        <f t="shared" si="52"/>
        <v>10.216317877499334</v>
      </c>
      <c r="I552">
        <f t="shared" si="53"/>
        <v>3.0131463805655581</v>
      </c>
      <c r="J552">
        <v>0</v>
      </c>
      <c r="K552" s="18">
        <v>0</v>
      </c>
      <c r="L552" s="18">
        <v>0</v>
      </c>
      <c r="M552" s="18">
        <v>0</v>
      </c>
      <c r="N552" s="18">
        <v>0</v>
      </c>
    </row>
    <row r="553" spans="1:14" x14ac:dyDescent="0.25">
      <c r="A553">
        <f>'R, r and ACFs'!F560</f>
        <v>-0.60066854307829798</v>
      </c>
      <c r="C553">
        <v>543</v>
      </c>
      <c r="D553">
        <f t="shared" si="48"/>
        <v>0.3608026986438051</v>
      </c>
      <c r="E553">
        <f t="shared" si="49"/>
        <v>20.378774277646247</v>
      </c>
      <c r="F553">
        <f t="shared" si="50"/>
        <v>0.12232171841557801</v>
      </c>
      <c r="G553">
        <f t="shared" si="51"/>
        <v>45.320228511794916</v>
      </c>
      <c r="H553">
        <f t="shared" si="52"/>
        <v>7.9796626607813406E-2</v>
      </c>
      <c r="I553">
        <f t="shared" si="53"/>
        <v>10.216317877499334</v>
      </c>
      <c r="J553">
        <v>0</v>
      </c>
      <c r="K553" s="18">
        <v>0</v>
      </c>
      <c r="L553" s="18">
        <v>0</v>
      </c>
      <c r="M553" s="18">
        <v>0</v>
      </c>
      <c r="N553" s="18">
        <v>0</v>
      </c>
    </row>
    <row r="554" spans="1:14" x14ac:dyDescent="0.25">
      <c r="A554">
        <f>'R, r and ACFs'!F561</f>
        <v>1.2720237601558004</v>
      </c>
      <c r="C554">
        <v>544</v>
      </c>
      <c r="D554">
        <f t="shared" si="48"/>
        <v>1.6180444464009014</v>
      </c>
      <c r="E554">
        <f t="shared" si="49"/>
        <v>0.3608026986438051</v>
      </c>
      <c r="F554">
        <f t="shared" si="50"/>
        <v>20.378774277646247</v>
      </c>
      <c r="G554">
        <f t="shared" si="51"/>
        <v>0.12232171841557801</v>
      </c>
      <c r="H554">
        <f t="shared" si="52"/>
        <v>45.320228511794916</v>
      </c>
      <c r="I554">
        <f t="shared" si="53"/>
        <v>7.9796626607813406E-2</v>
      </c>
      <c r="J554">
        <v>0</v>
      </c>
      <c r="K554" s="18">
        <v>0</v>
      </c>
      <c r="L554" s="18">
        <v>0</v>
      </c>
      <c r="M554" s="18">
        <v>0</v>
      </c>
      <c r="N554" s="18">
        <v>0</v>
      </c>
    </row>
    <row r="555" spans="1:14" x14ac:dyDescent="0.25">
      <c r="A555">
        <f>'R, r and ACFs'!F562</f>
        <v>-2.9490967673522968</v>
      </c>
      <c r="C555">
        <v>545</v>
      </c>
      <c r="D555">
        <f t="shared" si="48"/>
        <v>8.6971717432077664</v>
      </c>
      <c r="E555">
        <f t="shared" si="49"/>
        <v>1.6180444464009014</v>
      </c>
      <c r="F555">
        <f t="shared" si="50"/>
        <v>0.3608026986438051</v>
      </c>
      <c r="G555">
        <f t="shared" si="51"/>
        <v>20.378774277646247</v>
      </c>
      <c r="H555">
        <f t="shared" si="52"/>
        <v>0.12232171841557801</v>
      </c>
      <c r="I555">
        <f t="shared" si="53"/>
        <v>45.320228511794916</v>
      </c>
      <c r="J555">
        <v>0</v>
      </c>
      <c r="K555" s="18">
        <v>0</v>
      </c>
      <c r="L555" s="18">
        <v>0</v>
      </c>
      <c r="M555" s="18">
        <v>0</v>
      </c>
      <c r="N555" s="18">
        <v>0</v>
      </c>
    </row>
    <row r="556" spans="1:14" x14ac:dyDescent="0.25">
      <c r="A556">
        <f>'R, r and ACFs'!F563</f>
        <v>1.3600516488711341</v>
      </c>
      <c r="C556">
        <v>546</v>
      </c>
      <c r="D556">
        <f t="shared" si="48"/>
        <v>1.8497404875970904</v>
      </c>
      <c r="E556">
        <f t="shared" si="49"/>
        <v>8.6971717432077664</v>
      </c>
      <c r="F556">
        <f t="shared" si="50"/>
        <v>1.6180444464009014</v>
      </c>
      <c r="G556">
        <f t="shared" si="51"/>
        <v>0.3608026986438051</v>
      </c>
      <c r="H556">
        <f t="shared" si="52"/>
        <v>20.378774277646247</v>
      </c>
      <c r="I556">
        <f t="shared" si="53"/>
        <v>0.12232171841557801</v>
      </c>
      <c r="J556">
        <v>0</v>
      </c>
      <c r="K556" s="18">
        <v>0</v>
      </c>
      <c r="L556" s="18">
        <v>0</v>
      </c>
      <c r="M556" s="18">
        <v>0</v>
      </c>
      <c r="N556" s="18">
        <v>0</v>
      </c>
    </row>
    <row r="557" spans="1:14" x14ac:dyDescent="0.25">
      <c r="A557">
        <f>'R, r and ACFs'!F564</f>
        <v>-0.82100152767645485</v>
      </c>
      <c r="C557">
        <v>547</v>
      </c>
      <c r="D557">
        <f t="shared" si="48"/>
        <v>0.67404350844707261</v>
      </c>
      <c r="E557">
        <f t="shared" si="49"/>
        <v>1.8497404875970904</v>
      </c>
      <c r="F557">
        <f t="shared" si="50"/>
        <v>8.6971717432077664</v>
      </c>
      <c r="G557">
        <f t="shared" si="51"/>
        <v>1.6180444464009014</v>
      </c>
      <c r="H557">
        <f t="shared" si="52"/>
        <v>0.3608026986438051</v>
      </c>
      <c r="I557">
        <f t="shared" si="53"/>
        <v>20.378774277646247</v>
      </c>
      <c r="J557">
        <v>0</v>
      </c>
      <c r="K557" s="18">
        <v>0</v>
      </c>
      <c r="L557" s="18">
        <v>0</v>
      </c>
      <c r="M557" s="18">
        <v>0</v>
      </c>
      <c r="N557" s="18">
        <v>0</v>
      </c>
    </row>
    <row r="558" spans="1:14" x14ac:dyDescent="0.25">
      <c r="A558">
        <f>'R, r and ACFs'!F565</f>
        <v>3.3244371313891166</v>
      </c>
      <c r="C558">
        <v>548</v>
      </c>
      <c r="D558">
        <f t="shared" si="48"/>
        <v>11.051882240558697</v>
      </c>
      <c r="E558">
        <f t="shared" si="49"/>
        <v>0.67404350844707261</v>
      </c>
      <c r="F558">
        <f t="shared" si="50"/>
        <v>1.8497404875970904</v>
      </c>
      <c r="G558">
        <f t="shared" si="51"/>
        <v>8.6971717432077664</v>
      </c>
      <c r="H558">
        <f t="shared" si="52"/>
        <v>1.6180444464009014</v>
      </c>
      <c r="I558">
        <f t="shared" si="53"/>
        <v>0.3608026986438051</v>
      </c>
      <c r="J558">
        <v>0</v>
      </c>
      <c r="K558" s="18">
        <v>0</v>
      </c>
      <c r="L558" s="18">
        <v>0</v>
      </c>
      <c r="M558" s="18">
        <v>0</v>
      </c>
      <c r="N558" s="18">
        <v>0</v>
      </c>
    </row>
    <row r="559" spans="1:14" x14ac:dyDescent="0.25">
      <c r="A559">
        <f>'R, r and ACFs'!F566</f>
        <v>-0.54548706867143415</v>
      </c>
      <c r="C559">
        <v>549</v>
      </c>
      <c r="D559">
        <f t="shared" si="48"/>
        <v>0.29755614208775394</v>
      </c>
      <c r="E559">
        <f t="shared" si="49"/>
        <v>11.051882240558697</v>
      </c>
      <c r="F559">
        <f t="shared" si="50"/>
        <v>0.67404350844707261</v>
      </c>
      <c r="G559">
        <f t="shared" si="51"/>
        <v>1.8497404875970904</v>
      </c>
      <c r="H559">
        <f t="shared" si="52"/>
        <v>8.6971717432077664</v>
      </c>
      <c r="I559">
        <f t="shared" si="53"/>
        <v>1.6180444464009014</v>
      </c>
      <c r="J559">
        <v>0</v>
      </c>
      <c r="K559" s="18">
        <v>0</v>
      </c>
      <c r="L559" s="18">
        <v>0</v>
      </c>
      <c r="M559" s="18">
        <v>0</v>
      </c>
      <c r="N559" s="18">
        <v>0</v>
      </c>
    </row>
    <row r="560" spans="1:14" x14ac:dyDescent="0.25">
      <c r="A560">
        <f>'R, r and ACFs'!F567</f>
        <v>-5.227343820841587</v>
      </c>
      <c r="C560">
        <v>550</v>
      </c>
      <c r="D560">
        <f t="shared" si="48"/>
        <v>27.325123421290723</v>
      </c>
      <c r="E560">
        <f t="shared" si="49"/>
        <v>0.29755614208775394</v>
      </c>
      <c r="F560">
        <f t="shared" si="50"/>
        <v>11.051882240558697</v>
      </c>
      <c r="G560">
        <f t="shared" si="51"/>
        <v>0.67404350844707261</v>
      </c>
      <c r="H560">
        <f t="shared" si="52"/>
        <v>1.8497404875970904</v>
      </c>
      <c r="I560">
        <f t="shared" si="53"/>
        <v>8.6971717432077664</v>
      </c>
      <c r="J560">
        <v>0</v>
      </c>
      <c r="K560" s="18">
        <v>0</v>
      </c>
      <c r="L560" s="18">
        <v>0</v>
      </c>
      <c r="M560" s="18">
        <v>0</v>
      </c>
      <c r="N560" s="18">
        <v>0</v>
      </c>
    </row>
    <row r="561" spans="1:14" x14ac:dyDescent="0.25">
      <c r="A561">
        <f>'R, r and ACFs'!F568</f>
        <v>-2.2428434957847774E-2</v>
      </c>
      <c r="C561">
        <v>551</v>
      </c>
      <c r="D561">
        <f t="shared" si="48"/>
        <v>5.0303469465840802E-4</v>
      </c>
      <c r="E561">
        <f t="shared" si="49"/>
        <v>27.325123421290723</v>
      </c>
      <c r="F561">
        <f t="shared" si="50"/>
        <v>0.29755614208775394</v>
      </c>
      <c r="G561">
        <f t="shared" si="51"/>
        <v>11.051882240558697</v>
      </c>
      <c r="H561">
        <f t="shared" si="52"/>
        <v>0.67404350844707261</v>
      </c>
      <c r="I561">
        <f t="shared" si="53"/>
        <v>1.8497404875970904</v>
      </c>
      <c r="J561">
        <v>0</v>
      </c>
      <c r="K561" s="18">
        <v>0</v>
      </c>
      <c r="L561" s="18">
        <v>0</v>
      </c>
      <c r="M561" s="18">
        <v>0</v>
      </c>
      <c r="N561" s="18">
        <v>0</v>
      </c>
    </row>
    <row r="562" spans="1:14" x14ac:dyDescent="0.25">
      <c r="A562">
        <f>'R, r and ACFs'!F569</f>
        <v>-3.1741816747364133</v>
      </c>
      <c r="C562">
        <v>552</v>
      </c>
      <c r="D562">
        <f t="shared" si="48"/>
        <v>10.075429304232461</v>
      </c>
      <c r="E562">
        <f t="shared" si="49"/>
        <v>5.0303469465840802E-4</v>
      </c>
      <c r="F562">
        <f t="shared" si="50"/>
        <v>27.325123421290723</v>
      </c>
      <c r="G562">
        <f t="shared" si="51"/>
        <v>0.29755614208775394</v>
      </c>
      <c r="H562">
        <f t="shared" si="52"/>
        <v>11.051882240558697</v>
      </c>
      <c r="I562">
        <f t="shared" si="53"/>
        <v>0.67404350844707261</v>
      </c>
      <c r="J562">
        <v>0</v>
      </c>
      <c r="K562" s="18">
        <v>0</v>
      </c>
      <c r="L562" s="18">
        <v>0</v>
      </c>
      <c r="M562" s="18">
        <v>0</v>
      </c>
      <c r="N562" s="18">
        <v>0</v>
      </c>
    </row>
    <row r="563" spans="1:14" x14ac:dyDescent="0.25">
      <c r="A563">
        <f>'R, r and ACFs'!F570</f>
        <v>0.85290219867444839</v>
      </c>
      <c r="C563">
        <v>553</v>
      </c>
      <c r="D563">
        <f t="shared" si="48"/>
        <v>0.72744216050370825</v>
      </c>
      <c r="E563">
        <f t="shared" si="49"/>
        <v>10.075429304232461</v>
      </c>
      <c r="F563">
        <f t="shared" si="50"/>
        <v>5.0303469465840802E-4</v>
      </c>
      <c r="G563">
        <f t="shared" si="51"/>
        <v>27.325123421290723</v>
      </c>
      <c r="H563">
        <f t="shared" si="52"/>
        <v>0.29755614208775394</v>
      </c>
      <c r="I563">
        <f t="shared" si="53"/>
        <v>11.051882240558697</v>
      </c>
      <c r="J563">
        <v>0</v>
      </c>
      <c r="K563" s="18">
        <v>0</v>
      </c>
      <c r="L563" s="18">
        <v>0</v>
      </c>
      <c r="M563" s="18">
        <v>0</v>
      </c>
      <c r="N563" s="18">
        <v>0</v>
      </c>
    </row>
    <row r="564" spans="1:14" x14ac:dyDescent="0.25">
      <c r="A564">
        <f>'R, r and ACFs'!F571</f>
        <v>0.73722099410184105</v>
      </c>
      <c r="C564">
        <v>554</v>
      </c>
      <c r="D564">
        <f t="shared" si="48"/>
        <v>0.54349479414450674</v>
      </c>
      <c r="E564">
        <f t="shared" si="49"/>
        <v>0.72744216050370825</v>
      </c>
      <c r="F564">
        <f t="shared" si="50"/>
        <v>10.075429304232461</v>
      </c>
      <c r="G564">
        <f t="shared" si="51"/>
        <v>5.0303469465840802E-4</v>
      </c>
      <c r="H564">
        <f t="shared" si="52"/>
        <v>27.325123421290723</v>
      </c>
      <c r="I564">
        <f t="shared" si="53"/>
        <v>0.29755614208775394</v>
      </c>
      <c r="J564">
        <v>0</v>
      </c>
      <c r="K564" s="18">
        <v>0</v>
      </c>
      <c r="L564" s="18">
        <v>0</v>
      </c>
      <c r="M564" s="18">
        <v>0</v>
      </c>
      <c r="N564" s="18">
        <v>0</v>
      </c>
    </row>
    <row r="565" spans="1:14" x14ac:dyDescent="0.25">
      <c r="A565">
        <f>'R, r and ACFs'!F572</f>
        <v>1.7866727920948808</v>
      </c>
      <c r="C565">
        <v>555</v>
      </c>
      <c r="D565">
        <f t="shared" si="48"/>
        <v>3.1921996660121175</v>
      </c>
      <c r="E565">
        <f t="shared" si="49"/>
        <v>0.54349479414450674</v>
      </c>
      <c r="F565">
        <f t="shared" si="50"/>
        <v>0.72744216050370825</v>
      </c>
      <c r="G565">
        <f t="shared" si="51"/>
        <v>10.075429304232461</v>
      </c>
      <c r="H565">
        <f t="shared" si="52"/>
        <v>5.0303469465840802E-4</v>
      </c>
      <c r="I565">
        <f t="shared" si="53"/>
        <v>27.325123421290723</v>
      </c>
      <c r="J565">
        <v>0</v>
      </c>
      <c r="K565" s="18">
        <v>0</v>
      </c>
      <c r="L565" s="18">
        <v>0</v>
      </c>
      <c r="M565" s="18">
        <v>0</v>
      </c>
      <c r="N565" s="18">
        <v>0</v>
      </c>
    </row>
    <row r="566" spans="1:14" x14ac:dyDescent="0.25">
      <c r="A566">
        <f>'R, r and ACFs'!F573</f>
        <v>4.461257983047247</v>
      </c>
      <c r="C566">
        <v>556</v>
      </c>
      <c r="D566">
        <f t="shared" si="48"/>
        <v>19.902822791302789</v>
      </c>
      <c r="E566">
        <f t="shared" si="49"/>
        <v>3.1921996660121175</v>
      </c>
      <c r="F566">
        <f t="shared" si="50"/>
        <v>0.54349479414450674</v>
      </c>
      <c r="G566">
        <f t="shared" si="51"/>
        <v>0.72744216050370825</v>
      </c>
      <c r="H566">
        <f t="shared" si="52"/>
        <v>10.075429304232461</v>
      </c>
      <c r="I566">
        <f t="shared" si="53"/>
        <v>5.0303469465840802E-4</v>
      </c>
      <c r="J566">
        <v>0</v>
      </c>
      <c r="K566" s="18">
        <v>0</v>
      </c>
      <c r="L566" s="18">
        <v>0</v>
      </c>
      <c r="M566" s="18">
        <v>0</v>
      </c>
      <c r="N566" s="18">
        <v>0</v>
      </c>
    </row>
    <row r="567" spans="1:14" x14ac:dyDescent="0.25">
      <c r="A567">
        <f>'R, r and ACFs'!F574</f>
        <v>9.7871192461673981</v>
      </c>
      <c r="C567">
        <v>557</v>
      </c>
      <c r="D567">
        <f t="shared" si="48"/>
        <v>95.787703138700294</v>
      </c>
      <c r="E567">
        <f t="shared" si="49"/>
        <v>19.902822791302789</v>
      </c>
      <c r="F567">
        <f t="shared" si="50"/>
        <v>3.1921996660121175</v>
      </c>
      <c r="G567">
        <f t="shared" si="51"/>
        <v>0.54349479414450674</v>
      </c>
      <c r="H567">
        <f t="shared" si="52"/>
        <v>0.72744216050370825</v>
      </c>
      <c r="I567">
        <f t="shared" si="53"/>
        <v>10.075429304232461</v>
      </c>
      <c r="J567">
        <v>0</v>
      </c>
      <c r="K567" s="18">
        <v>0</v>
      </c>
      <c r="L567" s="18">
        <v>0</v>
      </c>
      <c r="M567" s="18">
        <v>0</v>
      </c>
      <c r="N567" s="18">
        <v>0</v>
      </c>
    </row>
    <row r="568" spans="1:14" x14ac:dyDescent="0.25">
      <c r="A568">
        <f>'R, r and ACFs'!F575</f>
        <v>-0.36829849294647843</v>
      </c>
      <c r="C568">
        <v>558</v>
      </c>
      <c r="D568">
        <f t="shared" si="48"/>
        <v>0.13564377990664722</v>
      </c>
      <c r="E568">
        <f t="shared" si="49"/>
        <v>95.787703138700294</v>
      </c>
      <c r="F568">
        <f t="shared" si="50"/>
        <v>19.902822791302789</v>
      </c>
      <c r="G568">
        <f t="shared" si="51"/>
        <v>3.1921996660121175</v>
      </c>
      <c r="H568">
        <f t="shared" si="52"/>
        <v>0.54349479414450674</v>
      </c>
      <c r="I568">
        <f t="shared" si="53"/>
        <v>0.72744216050370825</v>
      </c>
      <c r="J568">
        <v>0</v>
      </c>
      <c r="K568" s="18">
        <v>0</v>
      </c>
      <c r="L568" s="18">
        <v>0</v>
      </c>
      <c r="M568" s="18">
        <v>0</v>
      </c>
      <c r="N568" s="18">
        <v>0</v>
      </c>
    </row>
    <row r="569" spans="1:14" x14ac:dyDescent="0.25">
      <c r="A569">
        <f>'R, r and ACFs'!F576</f>
        <v>1.3839908932511877</v>
      </c>
      <c r="C569">
        <v>559</v>
      </c>
      <c r="D569">
        <f t="shared" si="48"/>
        <v>1.9154307926022205</v>
      </c>
      <c r="E569">
        <f t="shared" si="49"/>
        <v>0.13564377990664722</v>
      </c>
      <c r="F569">
        <f t="shared" si="50"/>
        <v>95.787703138700294</v>
      </c>
      <c r="G569">
        <f t="shared" si="51"/>
        <v>19.902822791302789</v>
      </c>
      <c r="H569">
        <f t="shared" si="52"/>
        <v>3.1921996660121175</v>
      </c>
      <c r="I569">
        <f t="shared" si="53"/>
        <v>0.54349479414450674</v>
      </c>
      <c r="J569">
        <v>0</v>
      </c>
      <c r="K569" s="18">
        <v>0</v>
      </c>
      <c r="L569" s="18">
        <v>0</v>
      </c>
      <c r="M569" s="18">
        <v>0</v>
      </c>
      <c r="N569" s="18">
        <v>0</v>
      </c>
    </row>
    <row r="570" spans="1:14" x14ac:dyDescent="0.25">
      <c r="A570">
        <f>'R, r and ACFs'!F577</f>
        <v>-1.9132393925586471</v>
      </c>
      <c r="C570">
        <v>560</v>
      </c>
      <c r="D570">
        <f t="shared" si="48"/>
        <v>3.6604849732381806</v>
      </c>
      <c r="E570">
        <f t="shared" si="49"/>
        <v>1.9154307926022205</v>
      </c>
      <c r="F570">
        <f t="shared" si="50"/>
        <v>0.13564377990664722</v>
      </c>
      <c r="G570">
        <f t="shared" si="51"/>
        <v>95.787703138700294</v>
      </c>
      <c r="H570">
        <f t="shared" si="52"/>
        <v>19.902822791302789</v>
      </c>
      <c r="I570">
        <f t="shared" si="53"/>
        <v>3.1921996660121175</v>
      </c>
      <c r="J570">
        <v>0</v>
      </c>
      <c r="K570" s="18">
        <v>0</v>
      </c>
      <c r="L570" s="18">
        <v>0</v>
      </c>
      <c r="M570" s="18">
        <v>0</v>
      </c>
      <c r="N570" s="18">
        <v>0</v>
      </c>
    </row>
    <row r="571" spans="1:14" x14ac:dyDescent="0.25">
      <c r="A571">
        <f>'R, r and ACFs'!F578</f>
        <v>1.4612338281802104</v>
      </c>
      <c r="C571">
        <v>561</v>
      </c>
      <c r="D571">
        <f t="shared" si="48"/>
        <v>2.1352043006181929</v>
      </c>
      <c r="E571">
        <f t="shared" si="49"/>
        <v>3.6604849732381806</v>
      </c>
      <c r="F571">
        <f t="shared" si="50"/>
        <v>1.9154307926022205</v>
      </c>
      <c r="G571">
        <f t="shared" si="51"/>
        <v>0.13564377990664722</v>
      </c>
      <c r="H571">
        <f t="shared" si="52"/>
        <v>95.787703138700294</v>
      </c>
      <c r="I571">
        <f t="shared" si="53"/>
        <v>19.902822791302789</v>
      </c>
      <c r="J571">
        <v>0</v>
      </c>
      <c r="K571" s="18">
        <v>0</v>
      </c>
      <c r="L571" s="18">
        <v>0</v>
      </c>
      <c r="M571" s="18">
        <v>0</v>
      </c>
      <c r="N571" s="18">
        <v>0</v>
      </c>
    </row>
    <row r="572" spans="1:14" x14ac:dyDescent="0.25">
      <c r="A572">
        <f>'R, r and ACFs'!F579</f>
        <v>-0.47060311220682344</v>
      </c>
      <c r="C572">
        <v>562</v>
      </c>
      <c r="D572">
        <f t="shared" si="48"/>
        <v>0.22146728921874806</v>
      </c>
      <c r="E572">
        <f t="shared" si="49"/>
        <v>2.1352043006181929</v>
      </c>
      <c r="F572">
        <f t="shared" si="50"/>
        <v>3.6604849732381806</v>
      </c>
      <c r="G572">
        <f t="shared" si="51"/>
        <v>1.9154307926022205</v>
      </c>
      <c r="H572">
        <f t="shared" si="52"/>
        <v>0.13564377990664722</v>
      </c>
      <c r="I572">
        <f t="shared" si="53"/>
        <v>95.787703138700294</v>
      </c>
      <c r="J572">
        <v>0</v>
      </c>
      <c r="K572" s="18">
        <v>0</v>
      </c>
      <c r="L572" s="18">
        <v>0</v>
      </c>
      <c r="M572" s="18">
        <v>0</v>
      </c>
      <c r="N572" s="18">
        <v>0</v>
      </c>
    </row>
    <row r="573" spans="1:14" x14ac:dyDescent="0.25">
      <c r="A573">
        <f>'R, r and ACFs'!F580</f>
        <v>4.9991101749808999</v>
      </c>
      <c r="C573">
        <v>563</v>
      </c>
      <c r="D573">
        <f t="shared" si="48"/>
        <v>24.991102541597563</v>
      </c>
      <c r="E573">
        <f t="shared" si="49"/>
        <v>0.22146728921874806</v>
      </c>
      <c r="F573">
        <f t="shared" si="50"/>
        <v>2.1352043006181929</v>
      </c>
      <c r="G573">
        <f t="shared" si="51"/>
        <v>3.6604849732381806</v>
      </c>
      <c r="H573">
        <f t="shared" si="52"/>
        <v>1.9154307926022205</v>
      </c>
      <c r="I573">
        <f t="shared" si="53"/>
        <v>0.13564377990664722</v>
      </c>
      <c r="J573">
        <v>0</v>
      </c>
      <c r="K573" s="18">
        <v>0</v>
      </c>
      <c r="L573" s="18">
        <v>0</v>
      </c>
      <c r="M573" s="18">
        <v>0</v>
      </c>
      <c r="N573" s="18">
        <v>0</v>
      </c>
    </row>
    <row r="574" spans="1:14" x14ac:dyDescent="0.25">
      <c r="A574">
        <f>'R, r and ACFs'!F581</f>
        <v>6.2504484230441042</v>
      </c>
      <c r="C574">
        <v>564</v>
      </c>
      <c r="D574">
        <f t="shared" si="48"/>
        <v>39.068105489134531</v>
      </c>
      <c r="E574">
        <f t="shared" si="49"/>
        <v>24.991102541597563</v>
      </c>
      <c r="F574">
        <f t="shared" si="50"/>
        <v>0.22146728921874806</v>
      </c>
      <c r="G574">
        <f t="shared" si="51"/>
        <v>2.1352043006181929</v>
      </c>
      <c r="H574">
        <f t="shared" si="52"/>
        <v>3.6604849732381806</v>
      </c>
      <c r="I574">
        <f t="shared" si="53"/>
        <v>1.9154307926022205</v>
      </c>
      <c r="J574">
        <v>0</v>
      </c>
      <c r="K574" s="18">
        <v>0</v>
      </c>
      <c r="L574" s="18">
        <v>0</v>
      </c>
      <c r="M574" s="18">
        <v>0</v>
      </c>
      <c r="N574" s="18">
        <v>0</v>
      </c>
    </row>
    <row r="575" spans="1:14" x14ac:dyDescent="0.25">
      <c r="A575">
        <f>'R, r and ACFs'!F582</f>
        <v>0.38913214199846691</v>
      </c>
      <c r="C575">
        <v>565</v>
      </c>
      <c r="D575">
        <f t="shared" si="48"/>
        <v>0.15142382393631501</v>
      </c>
      <c r="E575">
        <f t="shared" si="49"/>
        <v>39.068105489134531</v>
      </c>
      <c r="F575">
        <f t="shared" si="50"/>
        <v>24.991102541597563</v>
      </c>
      <c r="G575">
        <f t="shared" si="51"/>
        <v>0.22146728921874806</v>
      </c>
      <c r="H575">
        <f t="shared" si="52"/>
        <v>2.1352043006181929</v>
      </c>
      <c r="I575">
        <f t="shared" si="53"/>
        <v>3.6604849732381806</v>
      </c>
      <c r="J575">
        <v>0</v>
      </c>
      <c r="K575" s="18">
        <v>0</v>
      </c>
      <c r="L575" s="18">
        <v>0</v>
      </c>
      <c r="M575" s="18">
        <v>0</v>
      </c>
      <c r="N575" s="18">
        <v>0</v>
      </c>
    </row>
    <row r="576" spans="1:14" x14ac:dyDescent="0.25">
      <c r="A576">
        <f>'R, r and ACFs'!F583</f>
        <v>-3.8579959238276706</v>
      </c>
      <c r="C576">
        <v>566</v>
      </c>
      <c r="D576">
        <f t="shared" si="48"/>
        <v>14.884132548270921</v>
      </c>
      <c r="E576">
        <f t="shared" si="49"/>
        <v>0.15142382393631501</v>
      </c>
      <c r="F576">
        <f t="shared" si="50"/>
        <v>39.068105489134531</v>
      </c>
      <c r="G576">
        <f t="shared" si="51"/>
        <v>24.991102541597563</v>
      </c>
      <c r="H576">
        <f t="shared" si="52"/>
        <v>0.22146728921874806</v>
      </c>
      <c r="I576">
        <f t="shared" si="53"/>
        <v>2.1352043006181929</v>
      </c>
      <c r="J576">
        <v>0</v>
      </c>
      <c r="K576" s="18">
        <v>0</v>
      </c>
      <c r="L576" s="18">
        <v>0</v>
      </c>
      <c r="M576" s="18">
        <v>0</v>
      </c>
      <c r="N576" s="18">
        <v>0</v>
      </c>
    </row>
    <row r="577" spans="1:14" x14ac:dyDescent="0.25">
      <c r="A577">
        <f>'R, r and ACFs'!F584</f>
        <v>3.5572983623616805</v>
      </c>
      <c r="C577">
        <v>567</v>
      </c>
      <c r="D577">
        <f t="shared" si="48"/>
        <v>12.654371638861093</v>
      </c>
      <c r="E577">
        <f t="shared" si="49"/>
        <v>14.884132548270921</v>
      </c>
      <c r="F577">
        <f t="shared" si="50"/>
        <v>0.15142382393631501</v>
      </c>
      <c r="G577">
        <f t="shared" si="51"/>
        <v>39.068105489134531</v>
      </c>
      <c r="H577">
        <f t="shared" si="52"/>
        <v>24.991102541597563</v>
      </c>
      <c r="I577">
        <f t="shared" si="53"/>
        <v>0.22146728921874806</v>
      </c>
      <c r="J577">
        <v>0</v>
      </c>
      <c r="K577" s="18">
        <v>0</v>
      </c>
      <c r="L577" s="18">
        <v>0</v>
      </c>
      <c r="M577" s="18">
        <v>0</v>
      </c>
      <c r="N577" s="18">
        <v>0</v>
      </c>
    </row>
    <row r="578" spans="1:14" x14ac:dyDescent="0.25">
      <c r="A578">
        <f>'R, r and ACFs'!F585</f>
        <v>-1.0502579740676419</v>
      </c>
      <c r="C578">
        <v>568</v>
      </c>
      <c r="D578">
        <f t="shared" si="48"/>
        <v>1.1030418120926675</v>
      </c>
      <c r="E578">
        <f t="shared" si="49"/>
        <v>12.654371638861093</v>
      </c>
      <c r="F578">
        <f t="shared" si="50"/>
        <v>14.884132548270921</v>
      </c>
      <c r="G578">
        <f t="shared" si="51"/>
        <v>0.15142382393631501</v>
      </c>
      <c r="H578">
        <f t="shared" si="52"/>
        <v>39.068105489134531</v>
      </c>
      <c r="I578">
        <f t="shared" si="53"/>
        <v>24.991102541597563</v>
      </c>
      <c r="J578">
        <v>0</v>
      </c>
      <c r="K578" s="18">
        <v>0</v>
      </c>
      <c r="L578" s="18">
        <v>0</v>
      </c>
      <c r="M578" s="18">
        <v>0</v>
      </c>
      <c r="N578" s="18">
        <v>0</v>
      </c>
    </row>
    <row r="579" spans="1:14" x14ac:dyDescent="0.25">
      <c r="A579">
        <f>'R, r and ACFs'!F586</f>
        <v>0.24651250025703622</v>
      </c>
      <c r="C579">
        <v>569</v>
      </c>
      <c r="D579">
        <f t="shared" si="48"/>
        <v>6.0768412782975283E-2</v>
      </c>
      <c r="E579">
        <f t="shared" si="49"/>
        <v>1.1030418120926675</v>
      </c>
      <c r="F579">
        <f t="shared" si="50"/>
        <v>12.654371638861093</v>
      </c>
      <c r="G579">
        <f t="shared" si="51"/>
        <v>14.884132548270921</v>
      </c>
      <c r="H579">
        <f t="shared" si="52"/>
        <v>0.15142382393631501</v>
      </c>
      <c r="I579">
        <f t="shared" si="53"/>
        <v>39.068105489134531</v>
      </c>
      <c r="J579">
        <v>0</v>
      </c>
      <c r="K579" s="18">
        <v>0</v>
      </c>
      <c r="L579" s="18">
        <v>0</v>
      </c>
      <c r="M579" s="18">
        <v>0</v>
      </c>
      <c r="N579" s="18">
        <v>0</v>
      </c>
    </row>
    <row r="580" spans="1:14" x14ac:dyDescent="0.25">
      <c r="A580">
        <f>'R, r and ACFs'!F587</f>
        <v>-0.72870243274237911</v>
      </c>
      <c r="C580">
        <v>570</v>
      </c>
      <c r="D580">
        <f t="shared" si="48"/>
        <v>0.53100723548466155</v>
      </c>
      <c r="E580">
        <f t="shared" si="49"/>
        <v>6.0768412782975283E-2</v>
      </c>
      <c r="F580">
        <f t="shared" si="50"/>
        <v>1.1030418120926675</v>
      </c>
      <c r="G580">
        <f t="shared" si="51"/>
        <v>12.654371638861093</v>
      </c>
      <c r="H580">
        <f t="shared" si="52"/>
        <v>14.884132548270921</v>
      </c>
      <c r="I580">
        <f t="shared" si="53"/>
        <v>0.15142382393631501</v>
      </c>
      <c r="J580">
        <v>0</v>
      </c>
      <c r="K580" s="18">
        <v>0</v>
      </c>
      <c r="L580" s="18">
        <v>0</v>
      </c>
      <c r="M580" s="18">
        <v>0</v>
      </c>
      <c r="N580" s="18">
        <v>0</v>
      </c>
    </row>
    <row r="581" spans="1:14" x14ac:dyDescent="0.25">
      <c r="A581">
        <f>'R, r and ACFs'!F588</f>
        <v>-5.2205229288683652</v>
      </c>
      <c r="C581">
        <v>571</v>
      </c>
      <c r="D581">
        <f t="shared" si="48"/>
        <v>27.253859650840333</v>
      </c>
      <c r="E581">
        <f t="shared" si="49"/>
        <v>0.53100723548466155</v>
      </c>
      <c r="F581">
        <f t="shared" si="50"/>
        <v>6.0768412782975283E-2</v>
      </c>
      <c r="G581">
        <f t="shared" si="51"/>
        <v>1.1030418120926675</v>
      </c>
      <c r="H581">
        <f t="shared" si="52"/>
        <v>12.654371638861093</v>
      </c>
      <c r="I581">
        <f t="shared" si="53"/>
        <v>14.884132548270921</v>
      </c>
      <c r="J581">
        <v>0</v>
      </c>
      <c r="K581" s="18">
        <v>0</v>
      </c>
      <c r="L581" s="18">
        <v>0</v>
      </c>
      <c r="M581" s="18">
        <v>0</v>
      </c>
      <c r="N581" s="18">
        <v>0</v>
      </c>
    </row>
    <row r="582" spans="1:14" x14ac:dyDescent="0.25">
      <c r="A582">
        <f>'R, r and ACFs'!F589</f>
        <v>-3.0869027791542689</v>
      </c>
      <c r="C582">
        <v>572</v>
      </c>
      <c r="D582">
        <f t="shared" si="48"/>
        <v>9.5289687679503494</v>
      </c>
      <c r="E582">
        <f t="shared" si="49"/>
        <v>27.253859650840333</v>
      </c>
      <c r="F582">
        <f t="shared" si="50"/>
        <v>0.53100723548466155</v>
      </c>
      <c r="G582">
        <f t="shared" si="51"/>
        <v>6.0768412782975283E-2</v>
      </c>
      <c r="H582">
        <f t="shared" si="52"/>
        <v>1.1030418120926675</v>
      </c>
      <c r="I582">
        <f t="shared" si="53"/>
        <v>12.654371638861093</v>
      </c>
      <c r="J582">
        <v>0</v>
      </c>
      <c r="K582" s="18">
        <v>0</v>
      </c>
      <c r="L582" s="18">
        <v>0</v>
      </c>
      <c r="M582" s="18">
        <v>0</v>
      </c>
      <c r="N582" s="18">
        <v>0</v>
      </c>
    </row>
    <row r="583" spans="1:14" x14ac:dyDescent="0.25">
      <c r="A583">
        <f>'R, r and ACFs'!F590</f>
        <v>0.69343474761888868</v>
      </c>
      <c r="C583">
        <v>573</v>
      </c>
      <c r="D583">
        <f t="shared" ref="D583:D646" si="54">A583^2</f>
        <v>0.48085174920527185</v>
      </c>
      <c r="E583">
        <f t="shared" si="49"/>
        <v>9.5289687679503494</v>
      </c>
      <c r="F583">
        <f t="shared" si="50"/>
        <v>27.253859650840333</v>
      </c>
      <c r="G583">
        <f t="shared" si="51"/>
        <v>0.53100723548466155</v>
      </c>
      <c r="H583">
        <f t="shared" si="52"/>
        <v>6.0768412782975283E-2</v>
      </c>
      <c r="I583">
        <f t="shared" si="53"/>
        <v>1.1030418120926675</v>
      </c>
      <c r="J583">
        <v>0</v>
      </c>
      <c r="K583" s="18">
        <v>0</v>
      </c>
      <c r="L583" s="18">
        <v>0</v>
      </c>
      <c r="M583" s="18">
        <v>0</v>
      </c>
      <c r="N583" s="18">
        <v>0</v>
      </c>
    </row>
    <row r="584" spans="1:14" x14ac:dyDescent="0.25">
      <c r="A584">
        <f>'R, r and ACFs'!F591</f>
        <v>-1.6023647519737096</v>
      </c>
      <c r="C584">
        <v>574</v>
      </c>
      <c r="D584">
        <f t="shared" si="54"/>
        <v>2.5675727983677681</v>
      </c>
      <c r="E584">
        <f t="shared" si="49"/>
        <v>0.48085174920527185</v>
      </c>
      <c r="F584">
        <f t="shared" si="50"/>
        <v>9.5289687679503494</v>
      </c>
      <c r="G584">
        <f t="shared" si="51"/>
        <v>27.253859650840333</v>
      </c>
      <c r="H584">
        <f t="shared" si="52"/>
        <v>0.53100723548466155</v>
      </c>
      <c r="I584">
        <f t="shared" si="53"/>
        <v>6.0768412782975283E-2</v>
      </c>
      <c r="J584">
        <v>0</v>
      </c>
      <c r="K584" s="18">
        <v>0</v>
      </c>
      <c r="L584" s="18">
        <v>0</v>
      </c>
      <c r="M584" s="18">
        <v>0</v>
      </c>
      <c r="N584" s="18">
        <v>0</v>
      </c>
    </row>
    <row r="585" spans="1:14" x14ac:dyDescent="0.25">
      <c r="A585">
        <f>'R, r and ACFs'!F592</f>
        <v>-5.8311245851495075</v>
      </c>
      <c r="C585">
        <v>575</v>
      </c>
      <c r="D585">
        <f t="shared" si="54"/>
        <v>34.002013927535018</v>
      </c>
      <c r="E585">
        <f t="shared" si="49"/>
        <v>2.5675727983677681</v>
      </c>
      <c r="F585">
        <f t="shared" si="50"/>
        <v>0.48085174920527185</v>
      </c>
      <c r="G585">
        <f t="shared" si="51"/>
        <v>9.5289687679503494</v>
      </c>
      <c r="H585">
        <f t="shared" si="52"/>
        <v>27.253859650840333</v>
      </c>
      <c r="I585">
        <f t="shared" si="53"/>
        <v>0.53100723548466155</v>
      </c>
      <c r="J585">
        <v>0</v>
      </c>
      <c r="K585" s="18">
        <v>0</v>
      </c>
      <c r="L585" s="18">
        <v>0</v>
      </c>
      <c r="M585" s="18">
        <v>0</v>
      </c>
      <c r="N585" s="18">
        <v>0</v>
      </c>
    </row>
    <row r="586" spans="1:14" x14ac:dyDescent="0.25">
      <c r="A586">
        <f>'R, r and ACFs'!F593</f>
        <v>0.91892757699001404</v>
      </c>
      <c r="C586">
        <v>576</v>
      </c>
      <c r="D586">
        <f t="shared" si="54"/>
        <v>0.84442789175273814</v>
      </c>
      <c r="E586">
        <f t="shared" si="49"/>
        <v>34.002013927535018</v>
      </c>
      <c r="F586">
        <f t="shared" si="50"/>
        <v>2.5675727983677681</v>
      </c>
      <c r="G586">
        <f t="shared" si="51"/>
        <v>0.48085174920527185</v>
      </c>
      <c r="H586">
        <f t="shared" si="52"/>
        <v>9.5289687679503494</v>
      </c>
      <c r="I586">
        <f t="shared" si="53"/>
        <v>27.253859650840333</v>
      </c>
      <c r="J586">
        <v>0</v>
      </c>
      <c r="K586" s="18">
        <v>0</v>
      </c>
      <c r="L586" s="18">
        <v>0</v>
      </c>
      <c r="M586" s="18">
        <v>0</v>
      </c>
      <c r="N586" s="18">
        <v>0</v>
      </c>
    </row>
    <row r="587" spans="1:14" x14ac:dyDescent="0.25">
      <c r="A587">
        <f>'R, r and ACFs'!F594</f>
        <v>-2.6857230866923638</v>
      </c>
      <c r="C587">
        <v>577</v>
      </c>
      <c r="D587">
        <f t="shared" si="54"/>
        <v>7.2131084983923586</v>
      </c>
      <c r="E587">
        <f t="shared" si="49"/>
        <v>0.84442789175273814</v>
      </c>
      <c r="F587">
        <f t="shared" si="50"/>
        <v>34.002013927535018</v>
      </c>
      <c r="G587">
        <f t="shared" si="51"/>
        <v>2.5675727983677681</v>
      </c>
      <c r="H587">
        <f t="shared" si="52"/>
        <v>0.48085174920527185</v>
      </c>
      <c r="I587">
        <f t="shared" si="53"/>
        <v>9.5289687679503494</v>
      </c>
      <c r="J587">
        <v>0</v>
      </c>
      <c r="K587" s="18">
        <v>0</v>
      </c>
      <c r="L587" s="18">
        <v>0</v>
      </c>
      <c r="M587" s="18">
        <v>0</v>
      </c>
      <c r="N587" s="18">
        <v>0</v>
      </c>
    </row>
    <row r="588" spans="1:14" x14ac:dyDescent="0.25">
      <c r="A588">
        <f>'R, r and ACFs'!F595</f>
        <v>-1.7951668942758889</v>
      </c>
      <c r="C588">
        <v>578</v>
      </c>
      <c r="D588">
        <f t="shared" si="54"/>
        <v>3.2226241783041405</v>
      </c>
      <c r="E588">
        <f t="shared" ref="E588:E651" si="55">D587</f>
        <v>7.2131084983923586</v>
      </c>
      <c r="F588">
        <f t="shared" ref="F588:F651" si="56">D586</f>
        <v>0.84442789175273814</v>
      </c>
      <c r="G588">
        <f t="shared" ref="G588:G651" si="57">D585</f>
        <v>34.002013927535018</v>
      </c>
      <c r="H588">
        <f t="shared" ref="H588:H651" si="58">D584</f>
        <v>2.5675727983677681</v>
      </c>
      <c r="I588">
        <f t="shared" ref="I588:I651" si="59">D583</f>
        <v>0.48085174920527185</v>
      </c>
      <c r="J588">
        <v>0</v>
      </c>
      <c r="K588" s="18">
        <v>0</v>
      </c>
      <c r="L588" s="18">
        <v>0</v>
      </c>
      <c r="M588" s="18">
        <v>0</v>
      </c>
      <c r="N588" s="18">
        <v>0</v>
      </c>
    </row>
    <row r="589" spans="1:14" x14ac:dyDescent="0.25">
      <c r="A589">
        <f>'R, r and ACFs'!F596</f>
        <v>-6.854737329584518</v>
      </c>
      <c r="C589">
        <v>579</v>
      </c>
      <c r="D589">
        <f t="shared" si="54"/>
        <v>46.987423857599488</v>
      </c>
      <c r="E589">
        <f t="shared" si="55"/>
        <v>3.2226241783041405</v>
      </c>
      <c r="F589">
        <f t="shared" si="56"/>
        <v>7.2131084983923586</v>
      </c>
      <c r="G589">
        <f t="shared" si="57"/>
        <v>0.84442789175273814</v>
      </c>
      <c r="H589">
        <f t="shared" si="58"/>
        <v>34.002013927535018</v>
      </c>
      <c r="I589">
        <f t="shared" si="59"/>
        <v>2.5675727983677681</v>
      </c>
      <c r="J589">
        <v>0</v>
      </c>
      <c r="K589" s="18">
        <v>0</v>
      </c>
      <c r="L589" s="18">
        <v>0</v>
      </c>
      <c r="M589" s="18">
        <v>0</v>
      </c>
      <c r="N589" s="18">
        <v>0</v>
      </c>
    </row>
    <row r="590" spans="1:14" x14ac:dyDescent="0.25">
      <c r="A590">
        <f>'R, r and ACFs'!F597</f>
        <v>4.484216216583838</v>
      </c>
      <c r="C590">
        <v>580</v>
      </c>
      <c r="D590">
        <f t="shared" si="54"/>
        <v>20.108195077073471</v>
      </c>
      <c r="E590">
        <f t="shared" si="55"/>
        <v>46.987423857599488</v>
      </c>
      <c r="F590">
        <f t="shared" si="56"/>
        <v>3.2226241783041405</v>
      </c>
      <c r="G590">
        <f t="shared" si="57"/>
        <v>7.2131084983923586</v>
      </c>
      <c r="H590">
        <f t="shared" si="58"/>
        <v>0.84442789175273814</v>
      </c>
      <c r="I590">
        <f t="shared" si="59"/>
        <v>34.002013927535018</v>
      </c>
      <c r="J590">
        <v>0</v>
      </c>
      <c r="K590" s="18">
        <v>0</v>
      </c>
      <c r="L590" s="18">
        <v>0</v>
      </c>
      <c r="M590" s="18">
        <v>0</v>
      </c>
      <c r="N590" s="18">
        <v>0</v>
      </c>
    </row>
    <row r="591" spans="1:14" x14ac:dyDescent="0.25">
      <c r="A591">
        <f>'R, r and ACFs'!F598</f>
        <v>-8.1822023682055747</v>
      </c>
      <c r="C591">
        <v>581</v>
      </c>
      <c r="D591">
        <f t="shared" si="54"/>
        <v>66.948435594268915</v>
      </c>
      <c r="E591">
        <f t="shared" si="55"/>
        <v>20.108195077073471</v>
      </c>
      <c r="F591">
        <f t="shared" si="56"/>
        <v>46.987423857599488</v>
      </c>
      <c r="G591">
        <f t="shared" si="57"/>
        <v>3.2226241783041405</v>
      </c>
      <c r="H591">
        <f t="shared" si="58"/>
        <v>7.2131084983923586</v>
      </c>
      <c r="I591">
        <f t="shared" si="59"/>
        <v>0.84442789175273814</v>
      </c>
      <c r="J591">
        <v>0</v>
      </c>
      <c r="K591" s="18">
        <v>0</v>
      </c>
      <c r="L591" s="18">
        <v>0</v>
      </c>
      <c r="M591" s="18">
        <v>0</v>
      </c>
      <c r="N591" s="18">
        <v>0</v>
      </c>
    </row>
    <row r="592" spans="1:14" x14ac:dyDescent="0.25">
      <c r="A592">
        <f>'R, r and ACFs'!F599</f>
        <v>5.1159224125726208</v>
      </c>
      <c r="C592">
        <v>582</v>
      </c>
      <c r="D592">
        <f t="shared" si="54"/>
        <v>26.172662131462864</v>
      </c>
      <c r="E592">
        <f t="shared" si="55"/>
        <v>66.948435594268915</v>
      </c>
      <c r="F592">
        <f t="shared" si="56"/>
        <v>20.108195077073471</v>
      </c>
      <c r="G592">
        <f t="shared" si="57"/>
        <v>46.987423857599488</v>
      </c>
      <c r="H592">
        <f t="shared" si="58"/>
        <v>3.2226241783041405</v>
      </c>
      <c r="I592">
        <f t="shared" si="59"/>
        <v>7.2131084983923586</v>
      </c>
      <c r="J592">
        <v>0</v>
      </c>
      <c r="K592" s="18">
        <v>0</v>
      </c>
      <c r="L592" s="18">
        <v>0</v>
      </c>
      <c r="M592" s="18">
        <v>0</v>
      </c>
      <c r="N592" s="18">
        <v>0</v>
      </c>
    </row>
    <row r="593" spans="1:14" x14ac:dyDescent="0.25">
      <c r="A593">
        <f>'R, r and ACFs'!F600</f>
        <v>-0.30933761470248217</v>
      </c>
      <c r="C593">
        <v>583</v>
      </c>
      <c r="D593">
        <f t="shared" si="54"/>
        <v>9.5689759869821311E-2</v>
      </c>
      <c r="E593">
        <f t="shared" si="55"/>
        <v>26.172662131462864</v>
      </c>
      <c r="F593">
        <f t="shared" si="56"/>
        <v>66.948435594268915</v>
      </c>
      <c r="G593">
        <f t="shared" si="57"/>
        <v>20.108195077073471</v>
      </c>
      <c r="H593">
        <f t="shared" si="58"/>
        <v>46.987423857599488</v>
      </c>
      <c r="I593">
        <f t="shared" si="59"/>
        <v>3.2226241783041405</v>
      </c>
      <c r="J593">
        <v>0</v>
      </c>
      <c r="K593" s="18">
        <v>0</v>
      </c>
      <c r="L593" s="18">
        <v>0</v>
      </c>
      <c r="M593" s="18">
        <v>0</v>
      </c>
      <c r="N593" s="18">
        <v>0</v>
      </c>
    </row>
    <row r="594" spans="1:14" x14ac:dyDescent="0.25">
      <c r="A594">
        <f>'R, r and ACFs'!F601</f>
        <v>-1.9518671719077447</v>
      </c>
      <c r="C594">
        <v>584</v>
      </c>
      <c r="D594">
        <f t="shared" si="54"/>
        <v>3.8097854567711376</v>
      </c>
      <c r="E594">
        <f t="shared" si="55"/>
        <v>9.5689759869821311E-2</v>
      </c>
      <c r="F594">
        <f t="shared" si="56"/>
        <v>26.172662131462864</v>
      </c>
      <c r="G594">
        <f t="shared" si="57"/>
        <v>66.948435594268915</v>
      </c>
      <c r="H594">
        <f t="shared" si="58"/>
        <v>20.108195077073471</v>
      </c>
      <c r="I594">
        <f t="shared" si="59"/>
        <v>46.987423857599488</v>
      </c>
      <c r="J594">
        <v>0</v>
      </c>
      <c r="K594" s="18">
        <v>0</v>
      </c>
      <c r="L594" s="18">
        <v>0</v>
      </c>
      <c r="M594" s="18">
        <v>0</v>
      </c>
      <c r="N594" s="18">
        <v>0</v>
      </c>
    </row>
    <row r="595" spans="1:14" x14ac:dyDescent="0.25">
      <c r="A595">
        <f>'R, r and ACFs'!F602</f>
        <v>-2.1808438266364605</v>
      </c>
      <c r="C595">
        <v>585</v>
      </c>
      <c r="D595">
        <f t="shared" si="54"/>
        <v>4.7560797961783603</v>
      </c>
      <c r="E595">
        <f t="shared" si="55"/>
        <v>3.8097854567711376</v>
      </c>
      <c r="F595">
        <f t="shared" si="56"/>
        <v>9.5689759869821311E-2</v>
      </c>
      <c r="G595">
        <f t="shared" si="57"/>
        <v>26.172662131462864</v>
      </c>
      <c r="H595">
        <f t="shared" si="58"/>
        <v>66.948435594268915</v>
      </c>
      <c r="I595">
        <f t="shared" si="59"/>
        <v>20.108195077073471</v>
      </c>
      <c r="J595">
        <v>0</v>
      </c>
      <c r="K595" s="18">
        <v>0</v>
      </c>
      <c r="L595" s="18">
        <v>0</v>
      </c>
      <c r="M595" s="18">
        <v>0</v>
      </c>
      <c r="N595" s="18">
        <v>0</v>
      </c>
    </row>
    <row r="596" spans="1:14" x14ac:dyDescent="0.25">
      <c r="A596">
        <f>'R, r and ACFs'!F603</f>
        <v>4.7410776560449808</v>
      </c>
      <c r="C596">
        <v>586</v>
      </c>
      <c r="D596">
        <f t="shared" si="54"/>
        <v>22.477817340648969</v>
      </c>
      <c r="E596">
        <f t="shared" si="55"/>
        <v>4.7560797961783603</v>
      </c>
      <c r="F596">
        <f t="shared" si="56"/>
        <v>3.8097854567711376</v>
      </c>
      <c r="G596">
        <f t="shared" si="57"/>
        <v>9.5689759869821311E-2</v>
      </c>
      <c r="H596">
        <f t="shared" si="58"/>
        <v>26.172662131462864</v>
      </c>
      <c r="I596">
        <f t="shared" si="59"/>
        <v>66.948435594268915</v>
      </c>
      <c r="J596">
        <v>0</v>
      </c>
      <c r="K596" s="18">
        <v>0</v>
      </c>
      <c r="L596" s="18">
        <v>0</v>
      </c>
      <c r="M596" s="18">
        <v>0</v>
      </c>
      <c r="N596" s="18">
        <v>0</v>
      </c>
    </row>
    <row r="597" spans="1:14" x14ac:dyDescent="0.25">
      <c r="A597">
        <f>'R, r and ACFs'!F604</f>
        <v>-1.9933419616218726</v>
      </c>
      <c r="C597">
        <v>587</v>
      </c>
      <c r="D597">
        <f t="shared" si="54"/>
        <v>3.9734121759625349</v>
      </c>
      <c r="E597">
        <f t="shared" si="55"/>
        <v>22.477817340648969</v>
      </c>
      <c r="F597">
        <f t="shared" si="56"/>
        <v>4.7560797961783603</v>
      </c>
      <c r="G597">
        <f t="shared" si="57"/>
        <v>3.8097854567711376</v>
      </c>
      <c r="H597">
        <f t="shared" si="58"/>
        <v>9.5689759869821311E-2</v>
      </c>
      <c r="I597">
        <f t="shared" si="59"/>
        <v>26.172662131462864</v>
      </c>
      <c r="J597">
        <v>0</v>
      </c>
      <c r="K597" s="18">
        <v>0</v>
      </c>
      <c r="L597" s="18">
        <v>0</v>
      </c>
      <c r="M597" s="18">
        <v>0</v>
      </c>
      <c r="N597" s="18">
        <v>0</v>
      </c>
    </row>
    <row r="598" spans="1:14" x14ac:dyDescent="0.25">
      <c r="A598">
        <f>'R, r and ACFs'!F605</f>
        <v>3.7083030463117699</v>
      </c>
      <c r="C598">
        <v>588</v>
      </c>
      <c r="D598">
        <f t="shared" si="54"/>
        <v>13.751511483285153</v>
      </c>
      <c r="E598">
        <f t="shared" si="55"/>
        <v>3.9734121759625349</v>
      </c>
      <c r="F598">
        <f t="shared" si="56"/>
        <v>22.477817340648969</v>
      </c>
      <c r="G598">
        <f t="shared" si="57"/>
        <v>4.7560797961783603</v>
      </c>
      <c r="H598">
        <f t="shared" si="58"/>
        <v>3.8097854567711376</v>
      </c>
      <c r="I598">
        <f t="shared" si="59"/>
        <v>9.5689759869821311E-2</v>
      </c>
      <c r="J598">
        <v>0</v>
      </c>
      <c r="K598" s="18">
        <v>0</v>
      </c>
      <c r="L598" s="18">
        <v>0</v>
      </c>
      <c r="M598" s="18">
        <v>0</v>
      </c>
      <c r="N598" s="18">
        <v>0</v>
      </c>
    </row>
    <row r="599" spans="1:14" x14ac:dyDescent="0.25">
      <c r="A599">
        <f>'R, r and ACFs'!F606</f>
        <v>-1.7676751588525119</v>
      </c>
      <c r="C599">
        <v>589</v>
      </c>
      <c r="D599">
        <f t="shared" si="54"/>
        <v>3.1246754672242534</v>
      </c>
      <c r="E599">
        <f t="shared" si="55"/>
        <v>13.751511483285153</v>
      </c>
      <c r="F599">
        <f t="shared" si="56"/>
        <v>3.9734121759625349</v>
      </c>
      <c r="G599">
        <f t="shared" si="57"/>
        <v>22.477817340648969</v>
      </c>
      <c r="H599">
        <f t="shared" si="58"/>
        <v>4.7560797961783603</v>
      </c>
      <c r="I599">
        <f t="shared" si="59"/>
        <v>3.8097854567711376</v>
      </c>
      <c r="J599">
        <v>0</v>
      </c>
      <c r="K599" s="18">
        <v>0</v>
      </c>
      <c r="L599" s="18">
        <v>0</v>
      </c>
      <c r="M599" s="18">
        <v>0</v>
      </c>
      <c r="N599" s="18">
        <v>0</v>
      </c>
    </row>
    <row r="600" spans="1:14" x14ac:dyDescent="0.25">
      <c r="A600">
        <f>'R, r and ACFs'!F607</f>
        <v>1.6159795210363224</v>
      </c>
      <c r="C600">
        <v>590</v>
      </c>
      <c r="D600">
        <f t="shared" si="54"/>
        <v>2.611389812408782</v>
      </c>
      <c r="E600">
        <f t="shared" si="55"/>
        <v>3.1246754672242534</v>
      </c>
      <c r="F600">
        <f t="shared" si="56"/>
        <v>13.751511483285153</v>
      </c>
      <c r="G600">
        <f t="shared" si="57"/>
        <v>3.9734121759625349</v>
      </c>
      <c r="H600">
        <f t="shared" si="58"/>
        <v>22.477817340648969</v>
      </c>
      <c r="I600">
        <f t="shared" si="59"/>
        <v>4.7560797961783603</v>
      </c>
      <c r="J600">
        <v>0</v>
      </c>
      <c r="K600" s="18">
        <v>0</v>
      </c>
      <c r="L600" s="18">
        <v>0</v>
      </c>
      <c r="M600" s="18">
        <v>0</v>
      </c>
      <c r="N600" s="18">
        <v>0</v>
      </c>
    </row>
    <row r="601" spans="1:14" x14ac:dyDescent="0.25">
      <c r="A601">
        <f>'R, r and ACFs'!F608</f>
        <v>-1.272123576670122</v>
      </c>
      <c r="C601">
        <v>591</v>
      </c>
      <c r="D601">
        <f t="shared" si="54"/>
        <v>1.6182983943199838</v>
      </c>
      <c r="E601">
        <f t="shared" si="55"/>
        <v>2.611389812408782</v>
      </c>
      <c r="F601">
        <f t="shared" si="56"/>
        <v>3.1246754672242534</v>
      </c>
      <c r="G601">
        <f t="shared" si="57"/>
        <v>13.751511483285153</v>
      </c>
      <c r="H601">
        <f t="shared" si="58"/>
        <v>3.9734121759625349</v>
      </c>
      <c r="I601">
        <f t="shared" si="59"/>
        <v>22.477817340648969</v>
      </c>
      <c r="J601">
        <v>0</v>
      </c>
      <c r="K601" s="18">
        <v>0</v>
      </c>
      <c r="L601" s="18">
        <v>0</v>
      </c>
      <c r="M601" s="18">
        <v>0</v>
      </c>
      <c r="N601" s="18">
        <v>0</v>
      </c>
    </row>
    <row r="602" spans="1:14" x14ac:dyDescent="0.25">
      <c r="A602">
        <f>'R, r and ACFs'!F609</f>
        <v>0.57588888820639073</v>
      </c>
      <c r="C602">
        <v>592</v>
      </c>
      <c r="D602">
        <f t="shared" si="54"/>
        <v>0.33164801155959278</v>
      </c>
      <c r="E602">
        <f t="shared" si="55"/>
        <v>1.6182983943199838</v>
      </c>
      <c r="F602">
        <f t="shared" si="56"/>
        <v>2.611389812408782</v>
      </c>
      <c r="G602">
        <f t="shared" si="57"/>
        <v>3.1246754672242534</v>
      </c>
      <c r="H602">
        <f t="shared" si="58"/>
        <v>13.751511483285153</v>
      </c>
      <c r="I602">
        <f t="shared" si="59"/>
        <v>3.9734121759625349</v>
      </c>
      <c r="J602">
        <v>0</v>
      </c>
      <c r="K602" s="18">
        <v>0</v>
      </c>
      <c r="L602" s="18">
        <v>0</v>
      </c>
      <c r="M602" s="18">
        <v>0</v>
      </c>
      <c r="N602" s="18">
        <v>0</v>
      </c>
    </row>
    <row r="603" spans="1:14" x14ac:dyDescent="0.25">
      <c r="A603">
        <f>'R, r and ACFs'!F610</f>
        <v>-1.3905672006062566</v>
      </c>
      <c r="C603">
        <v>593</v>
      </c>
      <c r="D603">
        <f t="shared" si="54"/>
        <v>1.933677139401921</v>
      </c>
      <c r="E603">
        <f t="shared" si="55"/>
        <v>0.33164801155959278</v>
      </c>
      <c r="F603">
        <f t="shared" si="56"/>
        <v>1.6182983943199838</v>
      </c>
      <c r="G603">
        <f t="shared" si="57"/>
        <v>2.611389812408782</v>
      </c>
      <c r="H603">
        <f t="shared" si="58"/>
        <v>3.1246754672242534</v>
      </c>
      <c r="I603">
        <f t="shared" si="59"/>
        <v>13.751511483285153</v>
      </c>
      <c r="J603">
        <v>0</v>
      </c>
      <c r="K603" s="18">
        <v>0</v>
      </c>
      <c r="L603" s="18">
        <v>0</v>
      </c>
      <c r="M603" s="18">
        <v>0</v>
      </c>
      <c r="N603" s="18">
        <v>0</v>
      </c>
    </row>
    <row r="604" spans="1:14" x14ac:dyDescent="0.25">
      <c r="A604">
        <f>'R, r and ACFs'!F611</f>
        <v>1.6494485369392593</v>
      </c>
      <c r="C604">
        <v>594</v>
      </c>
      <c r="D604">
        <f t="shared" si="54"/>
        <v>2.7206804760110632</v>
      </c>
      <c r="E604">
        <f t="shared" si="55"/>
        <v>1.933677139401921</v>
      </c>
      <c r="F604">
        <f t="shared" si="56"/>
        <v>0.33164801155959278</v>
      </c>
      <c r="G604">
        <f t="shared" si="57"/>
        <v>1.6182983943199838</v>
      </c>
      <c r="H604">
        <f t="shared" si="58"/>
        <v>2.611389812408782</v>
      </c>
      <c r="I604">
        <f t="shared" si="59"/>
        <v>3.1246754672242534</v>
      </c>
      <c r="J604">
        <v>0</v>
      </c>
      <c r="K604" s="18">
        <v>0</v>
      </c>
      <c r="L604" s="18">
        <v>0</v>
      </c>
      <c r="M604" s="18">
        <v>0</v>
      </c>
      <c r="N604" s="18">
        <v>0</v>
      </c>
    </row>
    <row r="605" spans="1:14" x14ac:dyDescent="0.25">
      <c r="A605">
        <f>'R, r and ACFs'!F612</f>
        <v>3.3106273045784382</v>
      </c>
      <c r="C605">
        <v>595</v>
      </c>
      <c r="D605">
        <f t="shared" si="54"/>
        <v>10.960253149820295</v>
      </c>
      <c r="E605">
        <f t="shared" si="55"/>
        <v>2.7206804760110632</v>
      </c>
      <c r="F605">
        <f t="shared" si="56"/>
        <v>1.933677139401921</v>
      </c>
      <c r="G605">
        <f t="shared" si="57"/>
        <v>0.33164801155959278</v>
      </c>
      <c r="H605">
        <f t="shared" si="58"/>
        <v>1.6182983943199838</v>
      </c>
      <c r="I605">
        <f t="shared" si="59"/>
        <v>2.611389812408782</v>
      </c>
      <c r="J605">
        <v>0</v>
      </c>
      <c r="K605" s="18">
        <v>0</v>
      </c>
      <c r="L605" s="18">
        <v>0</v>
      </c>
      <c r="M605" s="18">
        <v>0</v>
      </c>
      <c r="N605" s="18">
        <v>0</v>
      </c>
    </row>
    <row r="606" spans="1:14" x14ac:dyDescent="0.25">
      <c r="A606">
        <f>'R, r and ACFs'!F613</f>
        <v>0.19921705520696306</v>
      </c>
      <c r="C606">
        <v>596</v>
      </c>
      <c r="D606">
        <f t="shared" si="54"/>
        <v>3.968743508533417E-2</v>
      </c>
      <c r="E606">
        <f t="shared" si="55"/>
        <v>10.960253149820295</v>
      </c>
      <c r="F606">
        <f t="shared" si="56"/>
        <v>2.7206804760110632</v>
      </c>
      <c r="G606">
        <f t="shared" si="57"/>
        <v>1.933677139401921</v>
      </c>
      <c r="H606">
        <f t="shared" si="58"/>
        <v>0.33164801155959278</v>
      </c>
      <c r="I606">
        <f t="shared" si="59"/>
        <v>1.6182983943199838</v>
      </c>
      <c r="J606">
        <v>0</v>
      </c>
      <c r="K606" s="18">
        <v>0</v>
      </c>
      <c r="L606" s="18">
        <v>0</v>
      </c>
      <c r="M606" s="18">
        <v>0</v>
      </c>
      <c r="N606" s="18">
        <v>0</v>
      </c>
    </row>
    <row r="607" spans="1:14" x14ac:dyDescent="0.25">
      <c r="A607">
        <f>'R, r and ACFs'!F614</f>
        <v>-0.2930774160959807</v>
      </c>
      <c r="C607">
        <v>597</v>
      </c>
      <c r="D607">
        <f t="shared" si="54"/>
        <v>8.5894371825496613E-2</v>
      </c>
      <c r="E607">
        <f t="shared" si="55"/>
        <v>3.968743508533417E-2</v>
      </c>
      <c r="F607">
        <f t="shared" si="56"/>
        <v>10.960253149820295</v>
      </c>
      <c r="G607">
        <f t="shared" si="57"/>
        <v>2.7206804760110632</v>
      </c>
      <c r="H607">
        <f t="shared" si="58"/>
        <v>1.933677139401921</v>
      </c>
      <c r="I607">
        <f t="shared" si="59"/>
        <v>0.33164801155959278</v>
      </c>
      <c r="J607">
        <v>0</v>
      </c>
      <c r="K607" s="18">
        <v>0</v>
      </c>
      <c r="L607" s="18">
        <v>0</v>
      </c>
      <c r="M607" s="18">
        <v>0</v>
      </c>
      <c r="N607" s="18">
        <v>0</v>
      </c>
    </row>
    <row r="608" spans="1:14" x14ac:dyDescent="0.25">
      <c r="A608">
        <f>'R, r and ACFs'!F615</f>
        <v>0.70915266914257835</v>
      </c>
      <c r="C608">
        <v>598</v>
      </c>
      <c r="D608">
        <f t="shared" si="54"/>
        <v>0.50289750815204315</v>
      </c>
      <c r="E608">
        <f t="shared" si="55"/>
        <v>8.5894371825496613E-2</v>
      </c>
      <c r="F608">
        <f t="shared" si="56"/>
        <v>3.968743508533417E-2</v>
      </c>
      <c r="G608">
        <f t="shared" si="57"/>
        <v>10.960253149820295</v>
      </c>
      <c r="H608">
        <f t="shared" si="58"/>
        <v>2.7206804760110632</v>
      </c>
      <c r="I608">
        <f t="shared" si="59"/>
        <v>1.933677139401921</v>
      </c>
      <c r="J608">
        <v>0</v>
      </c>
      <c r="K608" s="18">
        <v>0</v>
      </c>
      <c r="L608" s="18">
        <v>0</v>
      </c>
      <c r="M608" s="18">
        <v>0</v>
      </c>
      <c r="N608" s="18">
        <v>0</v>
      </c>
    </row>
    <row r="609" spans="1:14" x14ac:dyDescent="0.25">
      <c r="A609">
        <f>'R, r and ACFs'!F616</f>
        <v>4.759671195972345</v>
      </c>
      <c r="C609">
        <v>599</v>
      </c>
      <c r="D609">
        <f t="shared" si="54"/>
        <v>22.654469893768812</v>
      </c>
      <c r="E609">
        <f t="shared" si="55"/>
        <v>0.50289750815204315</v>
      </c>
      <c r="F609">
        <f t="shared" si="56"/>
        <v>8.5894371825496613E-2</v>
      </c>
      <c r="G609">
        <f t="shared" si="57"/>
        <v>3.968743508533417E-2</v>
      </c>
      <c r="H609">
        <f t="shared" si="58"/>
        <v>10.960253149820295</v>
      </c>
      <c r="I609">
        <f t="shared" si="59"/>
        <v>2.7206804760110632</v>
      </c>
      <c r="J609">
        <v>0</v>
      </c>
      <c r="K609" s="18">
        <v>0</v>
      </c>
      <c r="L609" s="18">
        <v>0</v>
      </c>
      <c r="M609" s="18">
        <v>0</v>
      </c>
      <c r="N609" s="18">
        <v>0</v>
      </c>
    </row>
    <row r="610" spans="1:14" x14ac:dyDescent="0.25">
      <c r="A610">
        <f>'R, r and ACFs'!F617</f>
        <v>-4.2978525536795556E-2</v>
      </c>
      <c r="C610">
        <v>600</v>
      </c>
      <c r="D610">
        <f t="shared" si="54"/>
        <v>1.8471536573169878E-3</v>
      </c>
      <c r="E610">
        <f t="shared" si="55"/>
        <v>22.654469893768812</v>
      </c>
      <c r="F610">
        <f t="shared" si="56"/>
        <v>0.50289750815204315</v>
      </c>
      <c r="G610">
        <f t="shared" si="57"/>
        <v>8.5894371825496613E-2</v>
      </c>
      <c r="H610">
        <f t="shared" si="58"/>
        <v>3.968743508533417E-2</v>
      </c>
      <c r="I610">
        <f t="shared" si="59"/>
        <v>10.960253149820295</v>
      </c>
      <c r="J610">
        <v>0</v>
      </c>
      <c r="K610" s="18">
        <v>0</v>
      </c>
      <c r="L610" s="18">
        <v>0</v>
      </c>
      <c r="M610" s="18">
        <v>0</v>
      </c>
      <c r="N610" s="18">
        <v>0</v>
      </c>
    </row>
    <row r="611" spans="1:14" x14ac:dyDescent="0.25">
      <c r="A611">
        <f>'R, r and ACFs'!F618</f>
        <v>-1.717489236774622</v>
      </c>
      <c r="C611">
        <v>601</v>
      </c>
      <c r="D611">
        <f t="shared" si="54"/>
        <v>2.9497692784366736</v>
      </c>
      <c r="E611">
        <f t="shared" si="55"/>
        <v>1.8471536573169878E-3</v>
      </c>
      <c r="F611">
        <f t="shared" si="56"/>
        <v>22.654469893768812</v>
      </c>
      <c r="G611">
        <f t="shared" si="57"/>
        <v>0.50289750815204315</v>
      </c>
      <c r="H611">
        <f t="shared" si="58"/>
        <v>8.5894371825496613E-2</v>
      </c>
      <c r="I611">
        <f t="shared" si="59"/>
        <v>3.968743508533417E-2</v>
      </c>
      <c r="J611">
        <v>0</v>
      </c>
      <c r="K611" s="18">
        <v>0</v>
      </c>
      <c r="L611" s="18">
        <v>0</v>
      </c>
      <c r="M611" s="18">
        <v>0</v>
      </c>
      <c r="N611" s="18">
        <v>0</v>
      </c>
    </row>
    <row r="612" spans="1:14" x14ac:dyDescent="0.25">
      <c r="A612">
        <f>'R, r and ACFs'!F619</f>
        <v>1.2665164449199049</v>
      </c>
      <c r="C612">
        <v>602</v>
      </c>
      <c r="D612">
        <f t="shared" si="54"/>
        <v>1.6040639052525545</v>
      </c>
      <c r="E612">
        <f t="shared" si="55"/>
        <v>2.9497692784366736</v>
      </c>
      <c r="F612">
        <f t="shared" si="56"/>
        <v>1.8471536573169878E-3</v>
      </c>
      <c r="G612">
        <f t="shared" si="57"/>
        <v>22.654469893768812</v>
      </c>
      <c r="H612">
        <f t="shared" si="58"/>
        <v>0.50289750815204315</v>
      </c>
      <c r="I612">
        <f t="shared" si="59"/>
        <v>8.5894371825496613E-2</v>
      </c>
      <c r="J612">
        <v>0</v>
      </c>
      <c r="K612" s="18">
        <v>0</v>
      </c>
      <c r="L612" s="18">
        <v>0</v>
      </c>
      <c r="M612" s="18">
        <v>0</v>
      </c>
      <c r="N612" s="18">
        <v>0</v>
      </c>
    </row>
    <row r="613" spans="1:14" x14ac:dyDescent="0.25">
      <c r="A613">
        <f>'R, r and ACFs'!F620</f>
        <v>2.1896423846547148</v>
      </c>
      <c r="C613">
        <v>603</v>
      </c>
      <c r="D613">
        <f t="shared" si="54"/>
        <v>4.7945337726763864</v>
      </c>
      <c r="E613">
        <f t="shared" si="55"/>
        <v>1.6040639052525545</v>
      </c>
      <c r="F613">
        <f t="shared" si="56"/>
        <v>2.9497692784366736</v>
      </c>
      <c r="G613">
        <f t="shared" si="57"/>
        <v>1.8471536573169878E-3</v>
      </c>
      <c r="H613">
        <f t="shared" si="58"/>
        <v>22.654469893768812</v>
      </c>
      <c r="I613">
        <f t="shared" si="59"/>
        <v>0.50289750815204315</v>
      </c>
      <c r="J613">
        <v>0</v>
      </c>
      <c r="K613" s="18">
        <v>0</v>
      </c>
      <c r="L613" s="18">
        <v>0</v>
      </c>
      <c r="M613" s="18">
        <v>0</v>
      </c>
      <c r="N613" s="18">
        <v>0</v>
      </c>
    </row>
    <row r="614" spans="1:14" x14ac:dyDescent="0.25">
      <c r="A614">
        <f>'R, r and ACFs'!F621</f>
        <v>1.2442061358046652</v>
      </c>
      <c r="C614">
        <v>604</v>
      </c>
      <c r="D614">
        <f t="shared" si="54"/>
        <v>1.548048908373977</v>
      </c>
      <c r="E614">
        <f t="shared" si="55"/>
        <v>4.7945337726763864</v>
      </c>
      <c r="F614">
        <f t="shared" si="56"/>
        <v>1.6040639052525545</v>
      </c>
      <c r="G614">
        <f t="shared" si="57"/>
        <v>2.9497692784366736</v>
      </c>
      <c r="H614">
        <f t="shared" si="58"/>
        <v>1.8471536573169878E-3</v>
      </c>
      <c r="I614">
        <f t="shared" si="59"/>
        <v>22.654469893768812</v>
      </c>
      <c r="J614">
        <v>0</v>
      </c>
      <c r="K614" s="18">
        <v>0</v>
      </c>
      <c r="L614" s="18">
        <v>0</v>
      </c>
      <c r="M614" s="18">
        <v>0</v>
      </c>
      <c r="N614" s="18">
        <v>0</v>
      </c>
    </row>
    <row r="615" spans="1:14" x14ac:dyDescent="0.25">
      <c r="A615">
        <f>'R, r and ACFs'!F622</f>
        <v>0.45231688850244578</v>
      </c>
      <c r="C615">
        <v>605</v>
      </c>
      <c r="D615">
        <f t="shared" si="54"/>
        <v>0.20459056762453398</v>
      </c>
      <c r="E615">
        <f t="shared" si="55"/>
        <v>1.548048908373977</v>
      </c>
      <c r="F615">
        <f t="shared" si="56"/>
        <v>4.7945337726763864</v>
      </c>
      <c r="G615">
        <f t="shared" si="57"/>
        <v>1.6040639052525545</v>
      </c>
      <c r="H615">
        <f t="shared" si="58"/>
        <v>2.9497692784366736</v>
      </c>
      <c r="I615">
        <f t="shared" si="59"/>
        <v>1.8471536573169878E-3</v>
      </c>
      <c r="J615">
        <v>0</v>
      </c>
      <c r="K615" s="18">
        <v>0</v>
      </c>
      <c r="L615" s="18">
        <v>0</v>
      </c>
      <c r="M615" s="18">
        <v>0</v>
      </c>
      <c r="N615" s="18">
        <v>0</v>
      </c>
    </row>
    <row r="616" spans="1:14" x14ac:dyDescent="0.25">
      <c r="A616">
        <f>'R, r and ACFs'!F623</f>
        <v>0.6808370060868435</v>
      </c>
      <c r="C616">
        <v>606</v>
      </c>
      <c r="D616">
        <f t="shared" si="54"/>
        <v>0.46353902885729659</v>
      </c>
      <c r="E616">
        <f t="shared" si="55"/>
        <v>0.20459056762453398</v>
      </c>
      <c r="F616">
        <f t="shared" si="56"/>
        <v>1.548048908373977</v>
      </c>
      <c r="G616">
        <f t="shared" si="57"/>
        <v>4.7945337726763864</v>
      </c>
      <c r="H616">
        <f t="shared" si="58"/>
        <v>1.6040639052525545</v>
      </c>
      <c r="I616">
        <f t="shared" si="59"/>
        <v>2.9497692784366736</v>
      </c>
      <c r="J616">
        <v>0</v>
      </c>
      <c r="K616" s="18">
        <v>0</v>
      </c>
      <c r="L616" s="18">
        <v>0</v>
      </c>
      <c r="M616" s="18">
        <v>0</v>
      </c>
      <c r="N616" s="18">
        <v>0</v>
      </c>
    </row>
    <row r="617" spans="1:14" x14ac:dyDescent="0.25">
      <c r="A617">
        <f>'R, r and ACFs'!F624</f>
        <v>-5.9715727257730196</v>
      </c>
      <c r="C617">
        <v>607</v>
      </c>
      <c r="D617">
        <f t="shared" si="54"/>
        <v>35.659680819196211</v>
      </c>
      <c r="E617">
        <f t="shared" si="55"/>
        <v>0.46353902885729659</v>
      </c>
      <c r="F617">
        <f t="shared" si="56"/>
        <v>0.20459056762453398</v>
      </c>
      <c r="G617">
        <f t="shared" si="57"/>
        <v>1.548048908373977</v>
      </c>
      <c r="H617">
        <f t="shared" si="58"/>
        <v>4.7945337726763864</v>
      </c>
      <c r="I617">
        <f t="shared" si="59"/>
        <v>1.6040639052525545</v>
      </c>
      <c r="J617">
        <v>0</v>
      </c>
      <c r="K617" s="18">
        <v>0</v>
      </c>
      <c r="L617" s="18">
        <v>0</v>
      </c>
      <c r="M617" s="18">
        <v>0</v>
      </c>
      <c r="N617" s="18">
        <v>0</v>
      </c>
    </row>
    <row r="618" spans="1:14" x14ac:dyDescent="0.25">
      <c r="A618">
        <f>'R, r and ACFs'!F625</f>
        <v>-7.3889142583023846</v>
      </c>
      <c r="C618">
        <v>608</v>
      </c>
      <c r="D618">
        <f t="shared" si="54"/>
        <v>54.596053916544278</v>
      </c>
      <c r="E618">
        <f t="shared" si="55"/>
        <v>35.659680819196211</v>
      </c>
      <c r="F618">
        <f t="shared" si="56"/>
        <v>0.46353902885729659</v>
      </c>
      <c r="G618">
        <f t="shared" si="57"/>
        <v>0.20459056762453398</v>
      </c>
      <c r="H618">
        <f t="shared" si="58"/>
        <v>1.548048908373977</v>
      </c>
      <c r="I618">
        <f t="shared" si="59"/>
        <v>4.7945337726763864</v>
      </c>
      <c r="J618">
        <v>0</v>
      </c>
      <c r="K618" s="18">
        <v>0</v>
      </c>
      <c r="L618" s="18">
        <v>0</v>
      </c>
      <c r="M618" s="18">
        <v>0</v>
      </c>
      <c r="N618" s="18">
        <v>0</v>
      </c>
    </row>
    <row r="619" spans="1:14" x14ac:dyDescent="0.25">
      <c r="A619">
        <f>'R, r and ACFs'!F626</f>
        <v>-0.23199236476275148</v>
      </c>
      <c r="C619">
        <v>609</v>
      </c>
      <c r="D619">
        <f t="shared" si="54"/>
        <v>5.3820457308213533E-2</v>
      </c>
      <c r="E619">
        <f t="shared" si="55"/>
        <v>54.596053916544278</v>
      </c>
      <c r="F619">
        <f t="shared" si="56"/>
        <v>35.659680819196211</v>
      </c>
      <c r="G619">
        <f t="shared" si="57"/>
        <v>0.46353902885729659</v>
      </c>
      <c r="H619">
        <f t="shared" si="58"/>
        <v>0.20459056762453398</v>
      </c>
      <c r="I619">
        <f t="shared" si="59"/>
        <v>1.548048908373977</v>
      </c>
      <c r="J619">
        <v>0</v>
      </c>
      <c r="K619" s="18">
        <v>0</v>
      </c>
      <c r="L619" s="18">
        <v>0</v>
      </c>
      <c r="M619" s="18">
        <v>0</v>
      </c>
      <c r="N619" s="18">
        <v>0</v>
      </c>
    </row>
    <row r="620" spans="1:14" x14ac:dyDescent="0.25">
      <c r="A620">
        <f>'R, r and ACFs'!F627</f>
        <v>-3.7164623020543219</v>
      </c>
      <c r="C620">
        <v>610</v>
      </c>
      <c r="D620">
        <f t="shared" si="54"/>
        <v>13.81209204259091</v>
      </c>
      <c r="E620">
        <f t="shared" si="55"/>
        <v>5.3820457308213533E-2</v>
      </c>
      <c r="F620">
        <f t="shared" si="56"/>
        <v>54.596053916544278</v>
      </c>
      <c r="G620">
        <f t="shared" si="57"/>
        <v>35.659680819196211</v>
      </c>
      <c r="H620">
        <f t="shared" si="58"/>
        <v>0.46353902885729659</v>
      </c>
      <c r="I620">
        <f t="shared" si="59"/>
        <v>0.20459056762453398</v>
      </c>
      <c r="J620">
        <v>0</v>
      </c>
      <c r="K620" s="18">
        <v>0</v>
      </c>
      <c r="L620" s="18">
        <v>0</v>
      </c>
      <c r="M620" s="18">
        <v>0</v>
      </c>
      <c r="N620" s="18">
        <v>0</v>
      </c>
    </row>
    <row r="621" spans="1:14" x14ac:dyDescent="0.25">
      <c r="A621">
        <f>'R, r and ACFs'!F628</f>
        <v>2.8720076007750266</v>
      </c>
      <c r="C621">
        <v>611</v>
      </c>
      <c r="D621">
        <f t="shared" si="54"/>
        <v>8.2484276589095238</v>
      </c>
      <c r="E621">
        <f t="shared" si="55"/>
        <v>13.81209204259091</v>
      </c>
      <c r="F621">
        <f t="shared" si="56"/>
        <v>5.3820457308213533E-2</v>
      </c>
      <c r="G621">
        <f t="shared" si="57"/>
        <v>54.596053916544278</v>
      </c>
      <c r="H621">
        <f t="shared" si="58"/>
        <v>35.659680819196211</v>
      </c>
      <c r="I621">
        <f t="shared" si="59"/>
        <v>0.46353902885729659</v>
      </c>
      <c r="J621">
        <v>0</v>
      </c>
      <c r="K621" s="18">
        <v>0</v>
      </c>
      <c r="L621" s="18">
        <v>0</v>
      </c>
      <c r="M621" s="18">
        <v>0</v>
      </c>
      <c r="N621" s="18">
        <v>0</v>
      </c>
    </row>
    <row r="622" spans="1:14" x14ac:dyDescent="0.25">
      <c r="A622">
        <f>'R, r and ACFs'!F629</f>
        <v>-1.0840398247641871</v>
      </c>
      <c r="C622">
        <v>612</v>
      </c>
      <c r="D622">
        <f t="shared" si="54"/>
        <v>1.1751423416747695</v>
      </c>
      <c r="E622">
        <f t="shared" si="55"/>
        <v>8.2484276589095238</v>
      </c>
      <c r="F622">
        <f t="shared" si="56"/>
        <v>13.81209204259091</v>
      </c>
      <c r="G622">
        <f t="shared" si="57"/>
        <v>5.3820457308213533E-2</v>
      </c>
      <c r="H622">
        <f t="shared" si="58"/>
        <v>54.596053916544278</v>
      </c>
      <c r="I622">
        <f t="shared" si="59"/>
        <v>35.659680819196211</v>
      </c>
      <c r="J622">
        <v>0</v>
      </c>
      <c r="K622" s="18">
        <v>0</v>
      </c>
      <c r="L622" s="18">
        <v>0</v>
      </c>
      <c r="M622" s="18">
        <v>0</v>
      </c>
      <c r="N622" s="18">
        <v>0</v>
      </c>
    </row>
    <row r="623" spans="1:14" x14ac:dyDescent="0.25">
      <c r="A623">
        <f>'R, r and ACFs'!F630</f>
        <v>6.62269517189739E-2</v>
      </c>
      <c r="C623">
        <v>613</v>
      </c>
      <c r="D623">
        <f t="shared" si="54"/>
        <v>4.3860091339873002E-3</v>
      </c>
      <c r="E623">
        <f t="shared" si="55"/>
        <v>1.1751423416747695</v>
      </c>
      <c r="F623">
        <f t="shared" si="56"/>
        <v>8.2484276589095238</v>
      </c>
      <c r="G623">
        <f t="shared" si="57"/>
        <v>13.81209204259091</v>
      </c>
      <c r="H623">
        <f t="shared" si="58"/>
        <v>5.3820457308213533E-2</v>
      </c>
      <c r="I623">
        <f t="shared" si="59"/>
        <v>54.596053916544278</v>
      </c>
      <c r="J623">
        <v>0</v>
      </c>
      <c r="K623" s="18">
        <v>0</v>
      </c>
      <c r="L623" s="18">
        <v>0</v>
      </c>
      <c r="M623" s="18">
        <v>0</v>
      </c>
      <c r="N623" s="18">
        <v>0</v>
      </c>
    </row>
    <row r="624" spans="1:14" x14ac:dyDescent="0.25">
      <c r="A624">
        <f>'R, r and ACFs'!F631</f>
        <v>-3.4533942614503474E-2</v>
      </c>
      <c r="C624">
        <v>614</v>
      </c>
      <c r="D624">
        <f t="shared" si="54"/>
        <v>1.192593192501819E-3</v>
      </c>
      <c r="E624">
        <f t="shared" si="55"/>
        <v>4.3860091339873002E-3</v>
      </c>
      <c r="F624">
        <f t="shared" si="56"/>
        <v>1.1751423416747695</v>
      </c>
      <c r="G624">
        <f t="shared" si="57"/>
        <v>8.2484276589095238</v>
      </c>
      <c r="H624">
        <f t="shared" si="58"/>
        <v>13.81209204259091</v>
      </c>
      <c r="I624">
        <f t="shared" si="59"/>
        <v>5.3820457308213533E-2</v>
      </c>
      <c r="J624">
        <v>0</v>
      </c>
      <c r="K624" s="18">
        <v>0</v>
      </c>
      <c r="L624" s="18">
        <v>0</v>
      </c>
      <c r="M624" s="18">
        <v>0</v>
      </c>
      <c r="N624" s="18">
        <v>0</v>
      </c>
    </row>
    <row r="625" spans="1:14" x14ac:dyDescent="0.25">
      <c r="A625">
        <f>'R, r and ACFs'!F632</f>
        <v>2.4493422159294265</v>
      </c>
      <c r="C625">
        <v>615</v>
      </c>
      <c r="D625">
        <f t="shared" si="54"/>
        <v>5.9992772907340735</v>
      </c>
      <c r="E625">
        <f t="shared" si="55"/>
        <v>1.192593192501819E-3</v>
      </c>
      <c r="F625">
        <f t="shared" si="56"/>
        <v>4.3860091339873002E-3</v>
      </c>
      <c r="G625">
        <f t="shared" si="57"/>
        <v>1.1751423416747695</v>
      </c>
      <c r="H625">
        <f t="shared" si="58"/>
        <v>8.2484276589095238</v>
      </c>
      <c r="I625">
        <f t="shared" si="59"/>
        <v>13.81209204259091</v>
      </c>
      <c r="J625">
        <v>0</v>
      </c>
      <c r="K625" s="18">
        <v>0</v>
      </c>
      <c r="L625" s="18">
        <v>0</v>
      </c>
      <c r="M625" s="18">
        <v>0</v>
      </c>
      <c r="N625" s="18">
        <v>0</v>
      </c>
    </row>
    <row r="626" spans="1:14" x14ac:dyDescent="0.25">
      <c r="A626">
        <f>'R, r and ACFs'!F633</f>
        <v>0.75241422881322739</v>
      </c>
      <c r="C626">
        <v>616</v>
      </c>
      <c r="D626">
        <f t="shared" si="54"/>
        <v>0.56612717172060367</v>
      </c>
      <c r="E626">
        <f t="shared" si="55"/>
        <v>5.9992772907340735</v>
      </c>
      <c r="F626">
        <f t="shared" si="56"/>
        <v>1.192593192501819E-3</v>
      </c>
      <c r="G626">
        <f t="shared" si="57"/>
        <v>4.3860091339873002E-3</v>
      </c>
      <c r="H626">
        <f t="shared" si="58"/>
        <v>1.1751423416747695</v>
      </c>
      <c r="I626">
        <f t="shared" si="59"/>
        <v>8.2484276589095238</v>
      </c>
      <c r="J626">
        <v>0</v>
      </c>
      <c r="K626" s="18">
        <v>0</v>
      </c>
      <c r="L626" s="18">
        <v>0</v>
      </c>
      <c r="M626" s="18">
        <v>0</v>
      </c>
      <c r="N626" s="18">
        <v>0</v>
      </c>
    </row>
    <row r="627" spans="1:14" x14ac:dyDescent="0.25">
      <c r="A627">
        <f>'R, r and ACFs'!F634</f>
        <v>-0.11192578754581346</v>
      </c>
      <c r="C627">
        <v>617</v>
      </c>
      <c r="D627">
        <f t="shared" si="54"/>
        <v>1.2527381917750572E-2</v>
      </c>
      <c r="E627">
        <f t="shared" si="55"/>
        <v>0.56612717172060367</v>
      </c>
      <c r="F627">
        <f t="shared" si="56"/>
        <v>5.9992772907340735</v>
      </c>
      <c r="G627">
        <f t="shared" si="57"/>
        <v>1.192593192501819E-3</v>
      </c>
      <c r="H627">
        <f t="shared" si="58"/>
        <v>4.3860091339873002E-3</v>
      </c>
      <c r="I627">
        <f t="shared" si="59"/>
        <v>1.1751423416747695</v>
      </c>
      <c r="J627">
        <v>0</v>
      </c>
      <c r="K627" s="18">
        <v>0</v>
      </c>
      <c r="L627" s="18">
        <v>0</v>
      </c>
      <c r="M627" s="18">
        <v>0</v>
      </c>
      <c r="N627" s="18">
        <v>0</v>
      </c>
    </row>
    <row r="628" spans="1:14" x14ac:dyDescent="0.25">
      <c r="A628">
        <f>'R, r and ACFs'!F635</f>
        <v>-0.10636107818713561</v>
      </c>
      <c r="C628">
        <v>618</v>
      </c>
      <c r="D628">
        <f t="shared" si="54"/>
        <v>1.1312678953129974E-2</v>
      </c>
      <c r="E628">
        <f t="shared" si="55"/>
        <v>1.2527381917750572E-2</v>
      </c>
      <c r="F628">
        <f t="shared" si="56"/>
        <v>0.56612717172060367</v>
      </c>
      <c r="G628">
        <f t="shared" si="57"/>
        <v>5.9992772907340735</v>
      </c>
      <c r="H628">
        <f t="shared" si="58"/>
        <v>1.192593192501819E-3</v>
      </c>
      <c r="I628">
        <f t="shared" si="59"/>
        <v>4.3860091339873002E-3</v>
      </c>
      <c r="J628">
        <v>0</v>
      </c>
      <c r="K628" s="18">
        <v>0</v>
      </c>
      <c r="L628" s="18">
        <v>0</v>
      </c>
      <c r="M628" s="18">
        <v>0</v>
      </c>
      <c r="N628" s="18">
        <v>0</v>
      </c>
    </row>
    <row r="629" spans="1:14" x14ac:dyDescent="0.25">
      <c r="A629">
        <f>'R, r and ACFs'!F636</f>
        <v>-3.8949969145006094</v>
      </c>
      <c r="C629">
        <v>619</v>
      </c>
      <c r="D629">
        <f t="shared" si="54"/>
        <v>15.171000963969266</v>
      </c>
      <c r="E629">
        <f t="shared" si="55"/>
        <v>1.1312678953129974E-2</v>
      </c>
      <c r="F629">
        <f t="shared" si="56"/>
        <v>1.2527381917750572E-2</v>
      </c>
      <c r="G629">
        <f t="shared" si="57"/>
        <v>0.56612717172060367</v>
      </c>
      <c r="H629">
        <f t="shared" si="58"/>
        <v>5.9992772907340735</v>
      </c>
      <c r="I629">
        <f t="shared" si="59"/>
        <v>1.192593192501819E-3</v>
      </c>
      <c r="J629">
        <v>0</v>
      </c>
      <c r="K629" s="18">
        <v>0</v>
      </c>
      <c r="L629" s="18">
        <v>0</v>
      </c>
      <c r="M629" s="18">
        <v>0</v>
      </c>
      <c r="N629" s="18">
        <v>0</v>
      </c>
    </row>
    <row r="630" spans="1:14" x14ac:dyDescent="0.25">
      <c r="A630">
        <f>'R, r and ACFs'!F637</f>
        <v>1.2809597855426971</v>
      </c>
      <c r="C630">
        <v>620</v>
      </c>
      <c r="D630">
        <f t="shared" si="54"/>
        <v>1.6408579721775924</v>
      </c>
      <c r="E630">
        <f t="shared" si="55"/>
        <v>15.171000963969266</v>
      </c>
      <c r="F630">
        <f t="shared" si="56"/>
        <v>1.1312678953129974E-2</v>
      </c>
      <c r="G630">
        <f t="shared" si="57"/>
        <v>1.2527381917750572E-2</v>
      </c>
      <c r="H630">
        <f t="shared" si="58"/>
        <v>0.56612717172060367</v>
      </c>
      <c r="I630">
        <f t="shared" si="59"/>
        <v>5.9992772907340735</v>
      </c>
      <c r="J630">
        <v>0</v>
      </c>
      <c r="K630" s="18">
        <v>0</v>
      </c>
      <c r="L630" s="18">
        <v>0</v>
      </c>
      <c r="M630" s="18">
        <v>0</v>
      </c>
      <c r="N630" s="18">
        <v>0</v>
      </c>
    </row>
    <row r="631" spans="1:14" x14ac:dyDescent="0.25">
      <c r="A631">
        <f>'R, r and ACFs'!F638</f>
        <v>1.0377075314329716</v>
      </c>
      <c r="C631">
        <v>621</v>
      </c>
      <c r="D631">
        <f t="shared" si="54"/>
        <v>1.0768369207927118</v>
      </c>
      <c r="E631">
        <f t="shared" si="55"/>
        <v>1.6408579721775924</v>
      </c>
      <c r="F631">
        <f t="shared" si="56"/>
        <v>15.171000963969266</v>
      </c>
      <c r="G631">
        <f t="shared" si="57"/>
        <v>1.1312678953129974E-2</v>
      </c>
      <c r="H631">
        <f t="shared" si="58"/>
        <v>1.2527381917750572E-2</v>
      </c>
      <c r="I631">
        <f t="shared" si="59"/>
        <v>0.56612717172060367</v>
      </c>
      <c r="J631">
        <v>0</v>
      </c>
      <c r="K631" s="18">
        <v>0</v>
      </c>
      <c r="L631" s="18">
        <v>0</v>
      </c>
      <c r="M631" s="18">
        <v>0</v>
      </c>
      <c r="N631" s="18">
        <v>0</v>
      </c>
    </row>
    <row r="632" spans="1:14" x14ac:dyDescent="0.25">
      <c r="A632">
        <f>'R, r and ACFs'!F639</f>
        <v>1.9117816319894201</v>
      </c>
      <c r="C632">
        <v>622</v>
      </c>
      <c r="D632">
        <f t="shared" si="54"/>
        <v>3.6549090084121305</v>
      </c>
      <c r="E632">
        <f t="shared" si="55"/>
        <v>1.0768369207927118</v>
      </c>
      <c r="F632">
        <f t="shared" si="56"/>
        <v>1.6408579721775924</v>
      </c>
      <c r="G632">
        <f t="shared" si="57"/>
        <v>15.171000963969266</v>
      </c>
      <c r="H632">
        <f t="shared" si="58"/>
        <v>1.1312678953129974E-2</v>
      </c>
      <c r="I632">
        <f t="shared" si="59"/>
        <v>1.2527381917750572E-2</v>
      </c>
      <c r="J632">
        <v>0</v>
      </c>
      <c r="K632" s="18">
        <v>0</v>
      </c>
      <c r="L632" s="18">
        <v>0</v>
      </c>
      <c r="M632" s="18">
        <v>0</v>
      </c>
      <c r="N632" s="18">
        <v>0</v>
      </c>
    </row>
    <row r="633" spans="1:14" x14ac:dyDescent="0.25">
      <c r="A633">
        <f>'R, r and ACFs'!F640</f>
        <v>3.0887345899784209</v>
      </c>
      <c r="C633">
        <v>623</v>
      </c>
      <c r="D633">
        <f t="shared" si="54"/>
        <v>9.5402813673291629</v>
      </c>
      <c r="E633">
        <f t="shared" si="55"/>
        <v>3.6549090084121305</v>
      </c>
      <c r="F633">
        <f t="shared" si="56"/>
        <v>1.0768369207927118</v>
      </c>
      <c r="G633">
        <f t="shared" si="57"/>
        <v>1.6408579721775924</v>
      </c>
      <c r="H633">
        <f t="shared" si="58"/>
        <v>15.171000963969266</v>
      </c>
      <c r="I633">
        <f t="shared" si="59"/>
        <v>1.1312678953129974E-2</v>
      </c>
      <c r="J633">
        <v>0</v>
      </c>
      <c r="K633" s="18">
        <v>0</v>
      </c>
      <c r="L633" s="18">
        <v>0</v>
      </c>
      <c r="M633" s="18">
        <v>0</v>
      </c>
      <c r="N633" s="18">
        <v>0</v>
      </c>
    </row>
    <row r="634" spans="1:14" x14ac:dyDescent="0.25">
      <c r="A634">
        <f>'R, r and ACFs'!F641</f>
        <v>-0.49743082276190564</v>
      </c>
      <c r="C634">
        <v>624</v>
      </c>
      <c r="D634">
        <f t="shared" si="54"/>
        <v>0.24743742343358638</v>
      </c>
      <c r="E634">
        <f t="shared" si="55"/>
        <v>9.5402813673291629</v>
      </c>
      <c r="F634">
        <f t="shared" si="56"/>
        <v>3.6549090084121305</v>
      </c>
      <c r="G634">
        <f t="shared" si="57"/>
        <v>1.0768369207927118</v>
      </c>
      <c r="H634">
        <f t="shared" si="58"/>
        <v>1.6408579721775924</v>
      </c>
      <c r="I634">
        <f t="shared" si="59"/>
        <v>15.171000963969266</v>
      </c>
      <c r="J634">
        <v>0</v>
      </c>
      <c r="K634" s="18">
        <v>0</v>
      </c>
      <c r="L634" s="18">
        <v>0</v>
      </c>
      <c r="M634" s="18">
        <v>0</v>
      </c>
      <c r="N634" s="18">
        <v>0</v>
      </c>
    </row>
    <row r="635" spans="1:14" x14ac:dyDescent="0.25">
      <c r="A635">
        <f>'R, r and ACFs'!F642</f>
        <v>-0.23789402586275968</v>
      </c>
      <c r="C635">
        <v>625</v>
      </c>
      <c r="D635">
        <f t="shared" si="54"/>
        <v>5.6593567541191374E-2</v>
      </c>
      <c r="E635">
        <f t="shared" si="55"/>
        <v>0.24743742343358638</v>
      </c>
      <c r="F635">
        <f t="shared" si="56"/>
        <v>9.5402813673291629</v>
      </c>
      <c r="G635">
        <f t="shared" si="57"/>
        <v>3.6549090084121305</v>
      </c>
      <c r="H635">
        <f t="shared" si="58"/>
        <v>1.0768369207927118</v>
      </c>
      <c r="I635">
        <f t="shared" si="59"/>
        <v>1.6408579721775924</v>
      </c>
      <c r="J635">
        <v>0</v>
      </c>
      <c r="K635" s="18">
        <v>0</v>
      </c>
      <c r="L635" s="18">
        <v>0</v>
      </c>
      <c r="M635" s="18">
        <v>0</v>
      </c>
      <c r="N635" s="18">
        <v>0</v>
      </c>
    </row>
    <row r="636" spans="1:14" x14ac:dyDescent="0.25">
      <c r="A636">
        <f>'R, r and ACFs'!F643</f>
        <v>-0.88263949727482482</v>
      </c>
      <c r="C636">
        <v>626</v>
      </c>
      <c r="D636">
        <f t="shared" si="54"/>
        <v>0.77905248214955547</v>
      </c>
      <c r="E636">
        <f t="shared" si="55"/>
        <v>5.6593567541191374E-2</v>
      </c>
      <c r="F636">
        <f t="shared" si="56"/>
        <v>0.24743742343358638</v>
      </c>
      <c r="G636">
        <f t="shared" si="57"/>
        <v>9.5402813673291629</v>
      </c>
      <c r="H636">
        <f t="shared" si="58"/>
        <v>3.6549090084121305</v>
      </c>
      <c r="I636">
        <f t="shared" si="59"/>
        <v>1.0768369207927118</v>
      </c>
      <c r="J636">
        <v>0</v>
      </c>
      <c r="K636" s="18">
        <v>0</v>
      </c>
      <c r="L636" s="18">
        <v>0</v>
      </c>
      <c r="M636" s="18">
        <v>0</v>
      </c>
      <c r="N636" s="18">
        <v>0</v>
      </c>
    </row>
    <row r="637" spans="1:14" x14ac:dyDescent="0.25">
      <c r="A637">
        <f>'R, r and ACFs'!F644</f>
        <v>-3.4742986582768887</v>
      </c>
      <c r="C637">
        <v>627</v>
      </c>
      <c r="D637">
        <f t="shared" si="54"/>
        <v>12.070751166904589</v>
      </c>
      <c r="E637">
        <f t="shared" si="55"/>
        <v>0.77905248214955547</v>
      </c>
      <c r="F637">
        <f t="shared" si="56"/>
        <v>5.6593567541191374E-2</v>
      </c>
      <c r="G637">
        <f t="shared" si="57"/>
        <v>0.24743742343358638</v>
      </c>
      <c r="H637">
        <f t="shared" si="58"/>
        <v>9.5402813673291629</v>
      </c>
      <c r="I637">
        <f t="shared" si="59"/>
        <v>3.6549090084121305</v>
      </c>
      <c r="J637">
        <v>0</v>
      </c>
      <c r="K637" s="18">
        <v>0</v>
      </c>
      <c r="L637" s="18">
        <v>0</v>
      </c>
      <c r="M637" s="18">
        <v>0</v>
      </c>
      <c r="N637" s="18">
        <v>0</v>
      </c>
    </row>
    <row r="638" spans="1:14" x14ac:dyDescent="0.25">
      <c r="A638">
        <f>'R, r and ACFs'!F645</f>
        <v>1.2621900160289528</v>
      </c>
      <c r="C638">
        <v>628</v>
      </c>
      <c r="D638">
        <f t="shared" si="54"/>
        <v>1.593123636563168</v>
      </c>
      <c r="E638">
        <f t="shared" si="55"/>
        <v>12.070751166904589</v>
      </c>
      <c r="F638">
        <f t="shared" si="56"/>
        <v>0.77905248214955547</v>
      </c>
      <c r="G638">
        <f t="shared" si="57"/>
        <v>5.6593567541191374E-2</v>
      </c>
      <c r="H638">
        <f t="shared" si="58"/>
        <v>0.24743742343358638</v>
      </c>
      <c r="I638">
        <f t="shared" si="59"/>
        <v>9.5402813673291629</v>
      </c>
      <c r="J638">
        <v>0</v>
      </c>
      <c r="K638" s="18">
        <v>0</v>
      </c>
      <c r="L638" s="18">
        <v>0</v>
      </c>
      <c r="M638" s="18">
        <v>0</v>
      </c>
      <c r="N638" s="18">
        <v>0</v>
      </c>
    </row>
    <row r="639" spans="1:14" x14ac:dyDescent="0.25">
      <c r="A639">
        <f>'R, r and ACFs'!F646</f>
        <v>3.6319335295830304</v>
      </c>
      <c r="C639">
        <v>629</v>
      </c>
      <c r="D639">
        <f t="shared" si="54"/>
        <v>13.19094116330945</v>
      </c>
      <c r="E639">
        <f t="shared" si="55"/>
        <v>1.593123636563168</v>
      </c>
      <c r="F639">
        <f t="shared" si="56"/>
        <v>12.070751166904589</v>
      </c>
      <c r="G639">
        <f t="shared" si="57"/>
        <v>0.77905248214955547</v>
      </c>
      <c r="H639">
        <f t="shared" si="58"/>
        <v>5.6593567541191374E-2</v>
      </c>
      <c r="I639">
        <f t="shared" si="59"/>
        <v>0.24743742343358638</v>
      </c>
      <c r="J639">
        <v>0</v>
      </c>
      <c r="K639" s="18">
        <v>0</v>
      </c>
      <c r="L639" s="18">
        <v>0</v>
      </c>
      <c r="M639" s="18">
        <v>0</v>
      </c>
      <c r="N639" s="18">
        <v>0</v>
      </c>
    </row>
    <row r="640" spans="1:14" x14ac:dyDescent="0.25">
      <c r="A640">
        <f>'R, r and ACFs'!F647</f>
        <v>-1.0112184245664422</v>
      </c>
      <c r="C640">
        <v>630</v>
      </c>
      <c r="D640">
        <f t="shared" si="54"/>
        <v>1.0225627021826373</v>
      </c>
      <c r="E640">
        <f t="shared" si="55"/>
        <v>13.19094116330945</v>
      </c>
      <c r="F640">
        <f t="shared" si="56"/>
        <v>1.593123636563168</v>
      </c>
      <c r="G640">
        <f t="shared" si="57"/>
        <v>12.070751166904589</v>
      </c>
      <c r="H640">
        <f t="shared" si="58"/>
        <v>0.77905248214955547</v>
      </c>
      <c r="I640">
        <f t="shared" si="59"/>
        <v>5.6593567541191374E-2</v>
      </c>
      <c r="J640">
        <v>0</v>
      </c>
      <c r="K640" s="18">
        <v>0</v>
      </c>
      <c r="L640" s="18">
        <v>0</v>
      </c>
      <c r="M640" s="18">
        <v>0</v>
      </c>
      <c r="N640" s="18">
        <v>0</v>
      </c>
    </row>
    <row r="641" spans="1:14" x14ac:dyDescent="0.25">
      <c r="A641">
        <f>'R, r and ACFs'!F648</f>
        <v>-0.79296042008237189</v>
      </c>
      <c r="C641">
        <v>631</v>
      </c>
      <c r="D641">
        <f t="shared" si="54"/>
        <v>0.62878622781721172</v>
      </c>
      <c r="E641">
        <f t="shared" si="55"/>
        <v>1.0225627021826373</v>
      </c>
      <c r="F641">
        <f t="shared" si="56"/>
        <v>13.19094116330945</v>
      </c>
      <c r="G641">
        <f t="shared" si="57"/>
        <v>1.593123636563168</v>
      </c>
      <c r="H641">
        <f t="shared" si="58"/>
        <v>12.070751166904589</v>
      </c>
      <c r="I641">
        <f t="shared" si="59"/>
        <v>0.77905248214955547</v>
      </c>
      <c r="J641">
        <v>0</v>
      </c>
      <c r="K641" s="18">
        <v>0</v>
      </c>
      <c r="L641" s="18">
        <v>0</v>
      </c>
      <c r="M641" s="18">
        <v>0</v>
      </c>
      <c r="N641" s="18">
        <v>0</v>
      </c>
    </row>
    <row r="642" spans="1:14" x14ac:dyDescent="0.25">
      <c r="A642">
        <f>'R, r and ACFs'!F649</f>
        <v>-0.20670853726709928</v>
      </c>
      <c r="C642">
        <v>632</v>
      </c>
      <c r="D642">
        <f t="shared" si="54"/>
        <v>4.2728419379103773E-2</v>
      </c>
      <c r="E642">
        <f t="shared" si="55"/>
        <v>0.62878622781721172</v>
      </c>
      <c r="F642">
        <f t="shared" si="56"/>
        <v>1.0225627021826373</v>
      </c>
      <c r="G642">
        <f t="shared" si="57"/>
        <v>13.19094116330945</v>
      </c>
      <c r="H642">
        <f t="shared" si="58"/>
        <v>1.593123636563168</v>
      </c>
      <c r="I642">
        <f t="shared" si="59"/>
        <v>12.070751166904589</v>
      </c>
      <c r="J642">
        <v>0</v>
      </c>
      <c r="K642" s="18">
        <v>0</v>
      </c>
      <c r="L642" s="18">
        <v>0</v>
      </c>
      <c r="M642" s="18">
        <v>0</v>
      </c>
      <c r="N642" s="18">
        <v>0</v>
      </c>
    </row>
    <row r="643" spans="1:14" x14ac:dyDescent="0.25">
      <c r="A643">
        <f>'R, r and ACFs'!F650</f>
        <v>0.16606836298616698</v>
      </c>
      <c r="C643">
        <v>633</v>
      </c>
      <c r="D643">
        <f t="shared" si="54"/>
        <v>2.7578701184905314E-2</v>
      </c>
      <c r="E643">
        <f t="shared" si="55"/>
        <v>4.2728419379103773E-2</v>
      </c>
      <c r="F643">
        <f t="shared" si="56"/>
        <v>0.62878622781721172</v>
      </c>
      <c r="G643">
        <f t="shared" si="57"/>
        <v>1.0225627021826373</v>
      </c>
      <c r="H643">
        <f t="shared" si="58"/>
        <v>13.19094116330945</v>
      </c>
      <c r="I643">
        <f t="shared" si="59"/>
        <v>1.593123636563168</v>
      </c>
      <c r="J643">
        <v>0</v>
      </c>
      <c r="K643" s="18">
        <v>0</v>
      </c>
      <c r="L643" s="18">
        <v>0</v>
      </c>
      <c r="M643" s="18">
        <v>0</v>
      </c>
      <c r="N643" s="18">
        <v>0</v>
      </c>
    </row>
    <row r="644" spans="1:14" x14ac:dyDescent="0.25">
      <c r="A644">
        <f>'R, r and ACFs'!F651</f>
        <v>-0.6325018214509498</v>
      </c>
      <c r="C644">
        <v>634</v>
      </c>
      <c r="D644">
        <f t="shared" si="54"/>
        <v>0.40005855413876917</v>
      </c>
      <c r="E644">
        <f t="shared" si="55"/>
        <v>2.7578701184905314E-2</v>
      </c>
      <c r="F644">
        <f t="shared" si="56"/>
        <v>4.2728419379103773E-2</v>
      </c>
      <c r="G644">
        <f t="shared" si="57"/>
        <v>0.62878622781721172</v>
      </c>
      <c r="H644">
        <f t="shared" si="58"/>
        <v>1.0225627021826373</v>
      </c>
      <c r="I644">
        <f t="shared" si="59"/>
        <v>13.19094116330945</v>
      </c>
      <c r="J644">
        <v>0</v>
      </c>
      <c r="K644" s="18">
        <v>0</v>
      </c>
      <c r="L644" s="18">
        <v>0</v>
      </c>
      <c r="M644" s="18">
        <v>0</v>
      </c>
      <c r="N644" s="18">
        <v>0</v>
      </c>
    </row>
    <row r="645" spans="1:14" x14ac:dyDescent="0.25">
      <c r="A645">
        <f>'R, r and ACFs'!F652</f>
        <v>-1.6187583715615148</v>
      </c>
      <c r="C645">
        <v>635</v>
      </c>
      <c r="D645">
        <f t="shared" si="54"/>
        <v>2.6203786655004873</v>
      </c>
      <c r="E645">
        <f t="shared" si="55"/>
        <v>0.40005855413876917</v>
      </c>
      <c r="F645">
        <f t="shared" si="56"/>
        <v>2.7578701184905314E-2</v>
      </c>
      <c r="G645">
        <f t="shared" si="57"/>
        <v>4.2728419379103773E-2</v>
      </c>
      <c r="H645">
        <f t="shared" si="58"/>
        <v>0.62878622781721172</v>
      </c>
      <c r="I645">
        <f t="shared" si="59"/>
        <v>1.0225627021826373</v>
      </c>
      <c r="J645">
        <v>0</v>
      </c>
      <c r="K645" s="18">
        <v>0</v>
      </c>
      <c r="L645" s="18">
        <v>0</v>
      </c>
      <c r="M645" s="18">
        <v>0</v>
      </c>
      <c r="N645" s="18">
        <v>0</v>
      </c>
    </row>
    <row r="646" spans="1:14" x14ac:dyDescent="0.25">
      <c r="A646">
        <f>'R, r and ACFs'!F653</f>
        <v>2.0575375929018773</v>
      </c>
      <c r="C646">
        <v>636</v>
      </c>
      <c r="D646">
        <f t="shared" si="54"/>
        <v>4.2334609462044517</v>
      </c>
      <c r="E646">
        <f t="shared" si="55"/>
        <v>2.6203786655004873</v>
      </c>
      <c r="F646">
        <f t="shared" si="56"/>
        <v>0.40005855413876917</v>
      </c>
      <c r="G646">
        <f t="shared" si="57"/>
        <v>2.7578701184905314E-2</v>
      </c>
      <c r="H646">
        <f t="shared" si="58"/>
        <v>4.2728419379103773E-2</v>
      </c>
      <c r="I646">
        <f t="shared" si="59"/>
        <v>0.62878622781721172</v>
      </c>
      <c r="J646">
        <v>0</v>
      </c>
      <c r="K646" s="18">
        <v>0</v>
      </c>
      <c r="L646" s="18">
        <v>0</v>
      </c>
      <c r="M646" s="18">
        <v>0</v>
      </c>
      <c r="N646" s="18">
        <v>0</v>
      </c>
    </row>
    <row r="647" spans="1:14" x14ac:dyDescent="0.25">
      <c r="A647">
        <f>'R, r and ACFs'!F654</f>
        <v>0.16732796989935025</v>
      </c>
      <c r="C647">
        <v>637</v>
      </c>
      <c r="D647">
        <f t="shared" ref="D647:D710" si="60">A647^2</f>
        <v>2.7998649510637866E-2</v>
      </c>
      <c r="E647">
        <f t="shared" si="55"/>
        <v>4.2334609462044517</v>
      </c>
      <c r="F647">
        <f t="shared" si="56"/>
        <v>2.6203786655004873</v>
      </c>
      <c r="G647">
        <f t="shared" si="57"/>
        <v>0.40005855413876917</v>
      </c>
      <c r="H647">
        <f t="shared" si="58"/>
        <v>2.7578701184905314E-2</v>
      </c>
      <c r="I647">
        <f t="shared" si="59"/>
        <v>4.2728419379103773E-2</v>
      </c>
      <c r="J647">
        <v>0</v>
      </c>
      <c r="K647" s="18">
        <v>0</v>
      </c>
      <c r="L647" s="18">
        <v>0</v>
      </c>
      <c r="M647" s="18">
        <v>0</v>
      </c>
      <c r="N647" s="18">
        <v>0</v>
      </c>
    </row>
    <row r="648" spans="1:14" x14ac:dyDescent="0.25">
      <c r="A648">
        <f>'R, r and ACFs'!F655</f>
        <v>3.9589333239619204E-2</v>
      </c>
      <c r="C648">
        <v>638</v>
      </c>
      <c r="D648">
        <f t="shared" si="60"/>
        <v>1.567315306357618E-3</v>
      </c>
      <c r="E648">
        <f t="shared" si="55"/>
        <v>2.7998649510637866E-2</v>
      </c>
      <c r="F648">
        <f t="shared" si="56"/>
        <v>4.2334609462044517</v>
      </c>
      <c r="G648">
        <f t="shared" si="57"/>
        <v>2.6203786655004873</v>
      </c>
      <c r="H648">
        <f t="shared" si="58"/>
        <v>0.40005855413876917</v>
      </c>
      <c r="I648">
        <f t="shared" si="59"/>
        <v>2.7578701184905314E-2</v>
      </c>
      <c r="J648">
        <v>0</v>
      </c>
      <c r="K648" s="18">
        <v>0</v>
      </c>
      <c r="L648" s="18">
        <v>0</v>
      </c>
      <c r="M648" s="18">
        <v>0</v>
      </c>
      <c r="N648" s="18">
        <v>0</v>
      </c>
    </row>
    <row r="649" spans="1:14" x14ac:dyDescent="0.25">
      <c r="A649">
        <f>'R, r and ACFs'!F656</f>
        <v>-0.31958857423201803</v>
      </c>
      <c r="C649">
        <v>639</v>
      </c>
      <c r="D649">
        <f t="shared" si="60"/>
        <v>0.1021368567796541</v>
      </c>
      <c r="E649">
        <f t="shared" si="55"/>
        <v>1.567315306357618E-3</v>
      </c>
      <c r="F649">
        <f t="shared" si="56"/>
        <v>2.7998649510637866E-2</v>
      </c>
      <c r="G649">
        <f t="shared" si="57"/>
        <v>4.2334609462044517</v>
      </c>
      <c r="H649">
        <f t="shared" si="58"/>
        <v>2.6203786655004873</v>
      </c>
      <c r="I649">
        <f t="shared" si="59"/>
        <v>0.40005855413876917</v>
      </c>
      <c r="J649">
        <v>0</v>
      </c>
      <c r="K649" s="18">
        <v>0</v>
      </c>
      <c r="L649" s="18">
        <v>0</v>
      </c>
      <c r="M649" s="18">
        <v>0</v>
      </c>
      <c r="N649" s="18">
        <v>0</v>
      </c>
    </row>
    <row r="650" spans="1:14" x14ac:dyDescent="0.25">
      <c r="A650">
        <f>'R, r and ACFs'!F657</f>
        <v>1.3246828208629182</v>
      </c>
      <c r="C650">
        <v>640</v>
      </c>
      <c r="D650">
        <f t="shared" si="60"/>
        <v>1.7547845758893383</v>
      </c>
      <c r="E650">
        <f t="shared" si="55"/>
        <v>0.1021368567796541</v>
      </c>
      <c r="F650">
        <f t="shared" si="56"/>
        <v>1.567315306357618E-3</v>
      </c>
      <c r="G650">
        <f t="shared" si="57"/>
        <v>2.7998649510637866E-2</v>
      </c>
      <c r="H650">
        <f t="shared" si="58"/>
        <v>4.2334609462044517</v>
      </c>
      <c r="I650">
        <f t="shared" si="59"/>
        <v>2.6203786655004873</v>
      </c>
      <c r="J650">
        <v>0</v>
      </c>
      <c r="K650" s="18">
        <v>0</v>
      </c>
      <c r="L650" s="18">
        <v>0</v>
      </c>
      <c r="M650" s="18">
        <v>0</v>
      </c>
      <c r="N650" s="18">
        <v>0</v>
      </c>
    </row>
    <row r="651" spans="1:14" x14ac:dyDescent="0.25">
      <c r="A651">
        <f>'R, r and ACFs'!F658</f>
        <v>-0.56807598414345228</v>
      </c>
      <c r="C651">
        <v>641</v>
      </c>
      <c r="D651">
        <f t="shared" si="60"/>
        <v>0.32271032376055186</v>
      </c>
      <c r="E651">
        <f t="shared" si="55"/>
        <v>1.7547845758893383</v>
      </c>
      <c r="F651">
        <f t="shared" si="56"/>
        <v>0.1021368567796541</v>
      </c>
      <c r="G651">
        <f t="shared" si="57"/>
        <v>1.567315306357618E-3</v>
      </c>
      <c r="H651">
        <f t="shared" si="58"/>
        <v>2.7998649510637866E-2</v>
      </c>
      <c r="I651">
        <f t="shared" si="59"/>
        <v>4.2334609462044517</v>
      </c>
      <c r="J651">
        <v>0</v>
      </c>
      <c r="K651" s="18">
        <v>0</v>
      </c>
      <c r="L651" s="18">
        <v>0</v>
      </c>
      <c r="M651" s="18">
        <v>0</v>
      </c>
      <c r="N651" s="18">
        <v>0</v>
      </c>
    </row>
    <row r="652" spans="1:14" x14ac:dyDescent="0.25">
      <c r="A652">
        <f>'R, r and ACFs'!F659</f>
        <v>-0.84397259733579677</v>
      </c>
      <c r="C652">
        <v>642</v>
      </c>
      <c r="D652">
        <f t="shared" si="60"/>
        <v>0.71228974505373099</v>
      </c>
      <c r="E652">
        <f t="shared" ref="E652:E715" si="61">D651</f>
        <v>0.32271032376055186</v>
      </c>
      <c r="F652">
        <f t="shared" ref="F652:F715" si="62">D650</f>
        <v>1.7547845758893383</v>
      </c>
      <c r="G652">
        <f t="shared" ref="G652:G715" si="63">D649</f>
        <v>0.1021368567796541</v>
      </c>
      <c r="H652">
        <f t="shared" ref="H652:H715" si="64">D648</f>
        <v>1.567315306357618E-3</v>
      </c>
      <c r="I652">
        <f t="shared" ref="I652:I715" si="65">D647</f>
        <v>2.7998649510637866E-2</v>
      </c>
      <c r="J652">
        <v>0</v>
      </c>
      <c r="K652" s="18">
        <v>0</v>
      </c>
      <c r="L652" s="18">
        <v>0</v>
      </c>
      <c r="M652" s="18">
        <v>0</v>
      </c>
      <c r="N652" s="18">
        <v>0</v>
      </c>
    </row>
    <row r="653" spans="1:14" x14ac:dyDescent="0.25">
      <c r="A653">
        <f>'R, r and ACFs'!F660</f>
        <v>-4.8926989620458459</v>
      </c>
      <c r="C653">
        <v>643</v>
      </c>
      <c r="D653">
        <f t="shared" si="60"/>
        <v>23.938503133204499</v>
      </c>
      <c r="E653">
        <f t="shared" si="61"/>
        <v>0.71228974505373099</v>
      </c>
      <c r="F653">
        <f t="shared" si="62"/>
        <v>0.32271032376055186</v>
      </c>
      <c r="G653">
        <f t="shared" si="63"/>
        <v>1.7547845758893383</v>
      </c>
      <c r="H653">
        <f t="shared" si="64"/>
        <v>0.1021368567796541</v>
      </c>
      <c r="I653">
        <f t="shared" si="65"/>
        <v>1.567315306357618E-3</v>
      </c>
      <c r="J653">
        <v>0</v>
      </c>
      <c r="K653" s="18">
        <v>0</v>
      </c>
      <c r="L653" s="18">
        <v>0</v>
      </c>
      <c r="M653" s="18">
        <v>0</v>
      </c>
      <c r="N653" s="18">
        <v>0</v>
      </c>
    </row>
    <row r="654" spans="1:14" x14ac:dyDescent="0.25">
      <c r="A654">
        <f>'R, r and ACFs'!F661</f>
        <v>0.19697137025199096</v>
      </c>
      <c r="C654">
        <v>644</v>
      </c>
      <c r="D654">
        <f t="shared" si="60"/>
        <v>3.8797720698946908E-2</v>
      </c>
      <c r="E654">
        <f t="shared" si="61"/>
        <v>23.938503133204499</v>
      </c>
      <c r="F654">
        <f t="shared" si="62"/>
        <v>0.71228974505373099</v>
      </c>
      <c r="G654">
        <f t="shared" si="63"/>
        <v>0.32271032376055186</v>
      </c>
      <c r="H654">
        <f t="shared" si="64"/>
        <v>1.7547845758893383</v>
      </c>
      <c r="I654">
        <f t="shared" si="65"/>
        <v>0.1021368567796541</v>
      </c>
      <c r="J654">
        <v>0</v>
      </c>
      <c r="K654" s="18">
        <v>0</v>
      </c>
      <c r="L654" s="18">
        <v>0</v>
      </c>
      <c r="M654" s="18">
        <v>0</v>
      </c>
      <c r="N654" s="18">
        <v>0</v>
      </c>
    </row>
    <row r="655" spans="1:14" x14ac:dyDescent="0.25">
      <c r="A655">
        <f>'R, r and ACFs'!F662</f>
        <v>-0.10043407842523205</v>
      </c>
      <c r="C655">
        <v>645</v>
      </c>
      <c r="D655">
        <f t="shared" si="60"/>
        <v>1.0087004109125663E-2</v>
      </c>
      <c r="E655">
        <f t="shared" si="61"/>
        <v>3.8797720698946908E-2</v>
      </c>
      <c r="F655">
        <f t="shared" si="62"/>
        <v>23.938503133204499</v>
      </c>
      <c r="G655">
        <f t="shared" si="63"/>
        <v>0.71228974505373099</v>
      </c>
      <c r="H655">
        <f t="shared" si="64"/>
        <v>0.32271032376055186</v>
      </c>
      <c r="I655">
        <f t="shared" si="65"/>
        <v>1.7547845758893383</v>
      </c>
      <c r="J655">
        <v>0</v>
      </c>
      <c r="K655" s="18">
        <v>0</v>
      </c>
      <c r="L655" s="18">
        <v>0</v>
      </c>
      <c r="M655" s="18">
        <v>0</v>
      </c>
      <c r="N655" s="18">
        <v>0</v>
      </c>
    </row>
    <row r="656" spans="1:14" x14ac:dyDescent="0.25">
      <c r="A656">
        <f>'R, r and ACFs'!F663</f>
        <v>0.57759248154919218</v>
      </c>
      <c r="C656">
        <v>646</v>
      </c>
      <c r="D656">
        <f t="shared" si="60"/>
        <v>0.3336130747421539</v>
      </c>
      <c r="E656">
        <f t="shared" si="61"/>
        <v>1.0087004109125663E-2</v>
      </c>
      <c r="F656">
        <f t="shared" si="62"/>
        <v>3.8797720698946908E-2</v>
      </c>
      <c r="G656">
        <f t="shared" si="63"/>
        <v>23.938503133204499</v>
      </c>
      <c r="H656">
        <f t="shared" si="64"/>
        <v>0.71228974505373099</v>
      </c>
      <c r="I656">
        <f t="shared" si="65"/>
        <v>0.32271032376055186</v>
      </c>
      <c r="J656">
        <v>0</v>
      </c>
      <c r="K656" s="18">
        <v>0</v>
      </c>
      <c r="L656" s="18">
        <v>0</v>
      </c>
      <c r="M656" s="18">
        <v>0</v>
      </c>
      <c r="N656" s="18">
        <v>0</v>
      </c>
    </row>
    <row r="657" spans="1:14" x14ac:dyDescent="0.25">
      <c r="A657">
        <f>'R, r and ACFs'!F664</f>
        <v>3.8568797630370342</v>
      </c>
      <c r="C657">
        <v>647</v>
      </c>
      <c r="D657">
        <f t="shared" si="60"/>
        <v>14.875521506524608</v>
      </c>
      <c r="E657">
        <f t="shared" si="61"/>
        <v>0.3336130747421539</v>
      </c>
      <c r="F657">
        <f t="shared" si="62"/>
        <v>1.0087004109125663E-2</v>
      </c>
      <c r="G657">
        <f t="shared" si="63"/>
        <v>3.8797720698946908E-2</v>
      </c>
      <c r="H657">
        <f t="shared" si="64"/>
        <v>23.938503133204499</v>
      </c>
      <c r="I657">
        <f t="shared" si="65"/>
        <v>0.71228974505373099</v>
      </c>
      <c r="J657">
        <v>0</v>
      </c>
      <c r="K657" s="18">
        <v>0</v>
      </c>
      <c r="L657" s="18">
        <v>0</v>
      </c>
      <c r="M657" s="18">
        <v>0</v>
      </c>
      <c r="N657" s="18">
        <v>0</v>
      </c>
    </row>
    <row r="658" spans="1:14" x14ac:dyDescent="0.25">
      <c r="A658">
        <f>'R, r and ACFs'!F665</f>
        <v>0.49635912864475279</v>
      </c>
      <c r="C658">
        <v>648</v>
      </c>
      <c r="D658">
        <f t="shared" si="60"/>
        <v>0.24637238458897825</v>
      </c>
      <c r="E658">
        <f t="shared" si="61"/>
        <v>14.875521506524608</v>
      </c>
      <c r="F658">
        <f t="shared" si="62"/>
        <v>0.3336130747421539</v>
      </c>
      <c r="G658">
        <f t="shared" si="63"/>
        <v>1.0087004109125663E-2</v>
      </c>
      <c r="H658">
        <f t="shared" si="64"/>
        <v>3.8797720698946908E-2</v>
      </c>
      <c r="I658">
        <f t="shared" si="65"/>
        <v>23.938503133204499</v>
      </c>
      <c r="J658">
        <v>0</v>
      </c>
      <c r="K658" s="18">
        <v>0</v>
      </c>
      <c r="L658" s="18">
        <v>0</v>
      </c>
      <c r="M658" s="18">
        <v>0</v>
      </c>
      <c r="N658" s="18">
        <v>0</v>
      </c>
    </row>
    <row r="659" spans="1:14" x14ac:dyDescent="0.25">
      <c r="A659">
        <f>'R, r and ACFs'!F666</f>
        <v>-0.13406061820748896</v>
      </c>
      <c r="C659">
        <v>649</v>
      </c>
      <c r="D659">
        <f t="shared" si="60"/>
        <v>1.797224935417412E-2</v>
      </c>
      <c r="E659">
        <f t="shared" si="61"/>
        <v>0.24637238458897825</v>
      </c>
      <c r="F659">
        <f t="shared" si="62"/>
        <v>14.875521506524608</v>
      </c>
      <c r="G659">
        <f t="shared" si="63"/>
        <v>0.3336130747421539</v>
      </c>
      <c r="H659">
        <f t="shared" si="64"/>
        <v>1.0087004109125663E-2</v>
      </c>
      <c r="I659">
        <f t="shared" si="65"/>
        <v>3.8797720698946908E-2</v>
      </c>
      <c r="J659">
        <v>0</v>
      </c>
      <c r="K659" s="18">
        <v>0</v>
      </c>
      <c r="L659" s="18">
        <v>0</v>
      </c>
      <c r="M659" s="18">
        <v>0</v>
      </c>
      <c r="N659" s="18">
        <v>0</v>
      </c>
    </row>
    <row r="660" spans="1:14" x14ac:dyDescent="0.25">
      <c r="A660">
        <f>'R, r and ACFs'!F667</f>
        <v>-1.6037157158863724</v>
      </c>
      <c r="C660">
        <v>650</v>
      </c>
      <c r="D660">
        <f t="shared" si="60"/>
        <v>2.5719040973809397</v>
      </c>
      <c r="E660">
        <f t="shared" si="61"/>
        <v>1.797224935417412E-2</v>
      </c>
      <c r="F660">
        <f t="shared" si="62"/>
        <v>0.24637238458897825</v>
      </c>
      <c r="G660">
        <f t="shared" si="63"/>
        <v>14.875521506524608</v>
      </c>
      <c r="H660">
        <f t="shared" si="64"/>
        <v>0.3336130747421539</v>
      </c>
      <c r="I660">
        <f t="shared" si="65"/>
        <v>1.0087004109125663E-2</v>
      </c>
      <c r="J660">
        <v>0</v>
      </c>
      <c r="K660" s="18">
        <v>0</v>
      </c>
      <c r="L660" s="18">
        <v>0</v>
      </c>
      <c r="M660" s="18">
        <v>0</v>
      </c>
      <c r="N660" s="18">
        <v>0</v>
      </c>
    </row>
    <row r="661" spans="1:14" x14ac:dyDescent="0.25">
      <c r="A661">
        <f>'R, r and ACFs'!F668</f>
        <v>4.9966084433402357E-2</v>
      </c>
      <c r="C661">
        <v>651</v>
      </c>
      <c r="D661">
        <f t="shared" si="60"/>
        <v>2.4966095936058935E-3</v>
      </c>
      <c r="E661">
        <f t="shared" si="61"/>
        <v>2.5719040973809397</v>
      </c>
      <c r="F661">
        <f t="shared" si="62"/>
        <v>1.797224935417412E-2</v>
      </c>
      <c r="G661">
        <f t="shared" si="63"/>
        <v>0.24637238458897825</v>
      </c>
      <c r="H661">
        <f t="shared" si="64"/>
        <v>14.875521506524608</v>
      </c>
      <c r="I661">
        <f t="shared" si="65"/>
        <v>0.3336130747421539</v>
      </c>
      <c r="J661">
        <v>0</v>
      </c>
      <c r="K661" s="18">
        <v>0</v>
      </c>
      <c r="L661" s="18">
        <v>0</v>
      </c>
      <c r="M661" s="18">
        <v>0</v>
      </c>
      <c r="N661" s="18">
        <v>0</v>
      </c>
    </row>
    <row r="662" spans="1:14" x14ac:dyDescent="0.25">
      <c r="A662">
        <f>'R, r and ACFs'!F669</f>
        <v>-0.49534793011843331</v>
      </c>
      <c r="C662">
        <v>652</v>
      </c>
      <c r="D662">
        <f t="shared" si="60"/>
        <v>0.24536957187261629</v>
      </c>
      <c r="E662">
        <f t="shared" si="61"/>
        <v>2.4966095936058935E-3</v>
      </c>
      <c r="F662">
        <f t="shared" si="62"/>
        <v>2.5719040973809397</v>
      </c>
      <c r="G662">
        <f t="shared" si="63"/>
        <v>1.797224935417412E-2</v>
      </c>
      <c r="H662">
        <f t="shared" si="64"/>
        <v>0.24637238458897825</v>
      </c>
      <c r="I662">
        <f t="shared" si="65"/>
        <v>14.875521506524608</v>
      </c>
      <c r="J662">
        <v>0</v>
      </c>
      <c r="K662" s="18">
        <v>0</v>
      </c>
      <c r="L662" s="18">
        <v>0</v>
      </c>
      <c r="M662" s="18">
        <v>0</v>
      </c>
      <c r="N662" s="18">
        <v>0</v>
      </c>
    </row>
    <row r="663" spans="1:14" x14ac:dyDescent="0.25">
      <c r="A663">
        <f>'R, r and ACFs'!F670</f>
        <v>1.5505406008779647</v>
      </c>
      <c r="C663">
        <v>653</v>
      </c>
      <c r="D663">
        <f t="shared" si="60"/>
        <v>2.4041761549710001</v>
      </c>
      <c r="E663">
        <f t="shared" si="61"/>
        <v>0.24536957187261629</v>
      </c>
      <c r="F663">
        <f t="shared" si="62"/>
        <v>2.4966095936058935E-3</v>
      </c>
      <c r="G663">
        <f t="shared" si="63"/>
        <v>2.5719040973809397</v>
      </c>
      <c r="H663">
        <f t="shared" si="64"/>
        <v>1.797224935417412E-2</v>
      </c>
      <c r="I663">
        <f t="shared" si="65"/>
        <v>0.24637238458897825</v>
      </c>
      <c r="J663">
        <v>0</v>
      </c>
      <c r="K663" s="18">
        <v>0</v>
      </c>
      <c r="L663" s="18">
        <v>0</v>
      </c>
      <c r="M663" s="18">
        <v>0</v>
      </c>
      <c r="N663" s="18">
        <v>0</v>
      </c>
    </row>
    <row r="664" spans="1:14" x14ac:dyDescent="0.25">
      <c r="A664">
        <f>'R, r and ACFs'!F671</f>
        <v>-0.78660842927905905</v>
      </c>
      <c r="C664">
        <v>654</v>
      </c>
      <c r="D664">
        <f t="shared" si="60"/>
        <v>0.61875282101286844</v>
      </c>
      <c r="E664">
        <f t="shared" si="61"/>
        <v>2.4041761549710001</v>
      </c>
      <c r="F664">
        <f t="shared" si="62"/>
        <v>0.24536957187261629</v>
      </c>
      <c r="G664">
        <f t="shared" si="63"/>
        <v>2.4966095936058935E-3</v>
      </c>
      <c r="H664">
        <f t="shared" si="64"/>
        <v>2.5719040973809397</v>
      </c>
      <c r="I664">
        <f t="shared" si="65"/>
        <v>1.797224935417412E-2</v>
      </c>
      <c r="J664">
        <v>0</v>
      </c>
      <c r="K664" s="18">
        <v>0</v>
      </c>
      <c r="L664" s="18">
        <v>0</v>
      </c>
      <c r="M664" s="18">
        <v>0</v>
      </c>
      <c r="N664" s="18">
        <v>0</v>
      </c>
    </row>
    <row r="665" spans="1:14" x14ac:dyDescent="0.25">
      <c r="A665">
        <f>'R, r and ACFs'!F672</f>
        <v>-0.15420489148338257</v>
      </c>
      <c r="C665">
        <v>655</v>
      </c>
      <c r="D665">
        <f t="shared" si="60"/>
        <v>2.3779148557401795E-2</v>
      </c>
      <c r="E665">
        <f t="shared" si="61"/>
        <v>0.61875282101286844</v>
      </c>
      <c r="F665">
        <f t="shared" si="62"/>
        <v>2.4041761549710001</v>
      </c>
      <c r="G665">
        <f t="shared" si="63"/>
        <v>0.24536957187261629</v>
      </c>
      <c r="H665">
        <f t="shared" si="64"/>
        <v>2.4966095936058935E-3</v>
      </c>
      <c r="I665">
        <f t="shared" si="65"/>
        <v>2.5719040973809397</v>
      </c>
      <c r="J665">
        <v>0</v>
      </c>
      <c r="K665" s="18">
        <v>0</v>
      </c>
      <c r="L665" s="18">
        <v>0</v>
      </c>
      <c r="M665" s="18">
        <v>0</v>
      </c>
      <c r="N665" s="18">
        <v>0</v>
      </c>
    </row>
    <row r="666" spans="1:14" x14ac:dyDescent="0.25">
      <c r="A666">
        <f>'R, r and ACFs'!F673</f>
        <v>0.28260459128457277</v>
      </c>
      <c r="C666">
        <v>656</v>
      </c>
      <c r="D666">
        <f t="shared" si="60"/>
        <v>7.9865355015120418E-2</v>
      </c>
      <c r="E666">
        <f t="shared" si="61"/>
        <v>2.3779148557401795E-2</v>
      </c>
      <c r="F666">
        <f t="shared" si="62"/>
        <v>0.61875282101286844</v>
      </c>
      <c r="G666">
        <f t="shared" si="63"/>
        <v>2.4041761549710001</v>
      </c>
      <c r="H666">
        <f t="shared" si="64"/>
        <v>0.24536957187261629</v>
      </c>
      <c r="I666">
        <f t="shared" si="65"/>
        <v>2.4966095936058935E-3</v>
      </c>
      <c r="J666">
        <v>0</v>
      </c>
      <c r="K666" s="18">
        <v>0</v>
      </c>
      <c r="L666" s="18">
        <v>0</v>
      </c>
      <c r="M666" s="18">
        <v>0</v>
      </c>
      <c r="N666" s="18">
        <v>0</v>
      </c>
    </row>
    <row r="667" spans="1:14" x14ac:dyDescent="0.25">
      <c r="A667">
        <f>'R, r and ACFs'!F674</f>
        <v>-0.32694970203580237</v>
      </c>
      <c r="C667">
        <v>657</v>
      </c>
      <c r="D667">
        <f t="shared" si="60"/>
        <v>0.10689610766129995</v>
      </c>
      <c r="E667">
        <f t="shared" si="61"/>
        <v>7.9865355015120418E-2</v>
      </c>
      <c r="F667">
        <f t="shared" si="62"/>
        <v>2.3779148557401795E-2</v>
      </c>
      <c r="G667">
        <f t="shared" si="63"/>
        <v>0.61875282101286844</v>
      </c>
      <c r="H667">
        <f t="shared" si="64"/>
        <v>2.4041761549710001</v>
      </c>
      <c r="I667">
        <f t="shared" si="65"/>
        <v>0.24536957187261629</v>
      </c>
      <c r="J667">
        <v>0</v>
      </c>
      <c r="K667" s="18">
        <v>0</v>
      </c>
      <c r="L667" s="18">
        <v>0</v>
      </c>
      <c r="M667" s="18">
        <v>0</v>
      </c>
      <c r="N667" s="18">
        <v>0</v>
      </c>
    </row>
    <row r="668" spans="1:14" x14ac:dyDescent="0.25">
      <c r="A668">
        <f>'R, r and ACFs'!F675</f>
        <v>-0.19894500768182963</v>
      </c>
      <c r="C668">
        <v>658</v>
      </c>
      <c r="D668">
        <f t="shared" si="60"/>
        <v>3.9579116081523251E-2</v>
      </c>
      <c r="E668">
        <f t="shared" si="61"/>
        <v>0.10689610766129995</v>
      </c>
      <c r="F668">
        <f t="shared" si="62"/>
        <v>7.9865355015120418E-2</v>
      </c>
      <c r="G668">
        <f t="shared" si="63"/>
        <v>2.3779148557401795E-2</v>
      </c>
      <c r="H668">
        <f t="shared" si="64"/>
        <v>0.61875282101286844</v>
      </c>
      <c r="I668">
        <f t="shared" si="65"/>
        <v>2.4041761549710001</v>
      </c>
      <c r="J668">
        <v>0</v>
      </c>
      <c r="K668" s="18">
        <v>0</v>
      </c>
      <c r="L668" s="18">
        <v>0</v>
      </c>
      <c r="M668" s="18">
        <v>0</v>
      </c>
      <c r="N668" s="18">
        <v>0</v>
      </c>
    </row>
    <row r="669" spans="1:14" x14ac:dyDescent="0.25">
      <c r="A669">
        <f>'R, r and ACFs'!F676</f>
        <v>0.31478801785014843</v>
      </c>
      <c r="C669">
        <v>659</v>
      </c>
      <c r="D669">
        <f t="shared" si="60"/>
        <v>9.9091496182025368E-2</v>
      </c>
      <c r="E669">
        <f t="shared" si="61"/>
        <v>3.9579116081523251E-2</v>
      </c>
      <c r="F669">
        <f t="shared" si="62"/>
        <v>0.10689610766129995</v>
      </c>
      <c r="G669">
        <f t="shared" si="63"/>
        <v>7.9865355015120418E-2</v>
      </c>
      <c r="H669">
        <f t="shared" si="64"/>
        <v>2.3779148557401795E-2</v>
      </c>
      <c r="I669">
        <f t="shared" si="65"/>
        <v>0.61875282101286844</v>
      </c>
      <c r="J669">
        <v>0</v>
      </c>
      <c r="K669" s="18">
        <v>0</v>
      </c>
      <c r="L669" s="18">
        <v>0</v>
      </c>
      <c r="M669" s="18">
        <v>0</v>
      </c>
      <c r="N669" s="18">
        <v>0</v>
      </c>
    </row>
    <row r="670" spans="1:14" x14ac:dyDescent="0.25">
      <c r="A670">
        <f>'R, r and ACFs'!F677</f>
        <v>-0.27422433696051968</v>
      </c>
      <c r="C670">
        <v>660</v>
      </c>
      <c r="D670">
        <f t="shared" si="60"/>
        <v>7.5198986981436636E-2</v>
      </c>
      <c r="E670">
        <f t="shared" si="61"/>
        <v>9.9091496182025368E-2</v>
      </c>
      <c r="F670">
        <f t="shared" si="62"/>
        <v>3.9579116081523251E-2</v>
      </c>
      <c r="G670">
        <f t="shared" si="63"/>
        <v>0.10689610766129995</v>
      </c>
      <c r="H670">
        <f t="shared" si="64"/>
        <v>7.9865355015120418E-2</v>
      </c>
      <c r="I670">
        <f t="shared" si="65"/>
        <v>2.3779148557401795E-2</v>
      </c>
      <c r="J670">
        <v>0</v>
      </c>
      <c r="K670" s="18">
        <v>0</v>
      </c>
      <c r="L670" s="18">
        <v>0</v>
      </c>
      <c r="M670" s="18">
        <v>0</v>
      </c>
      <c r="N670" s="18">
        <v>0</v>
      </c>
    </row>
    <row r="671" spans="1:14" x14ac:dyDescent="0.25">
      <c r="A671">
        <f>'R, r and ACFs'!F678</f>
        <v>-2.3262817114088485</v>
      </c>
      <c r="C671">
        <v>661</v>
      </c>
      <c r="D671">
        <f t="shared" si="60"/>
        <v>5.4115866008352809</v>
      </c>
      <c r="E671">
        <f t="shared" si="61"/>
        <v>7.5198986981436636E-2</v>
      </c>
      <c r="F671">
        <f t="shared" si="62"/>
        <v>9.9091496182025368E-2</v>
      </c>
      <c r="G671">
        <f t="shared" si="63"/>
        <v>3.9579116081523251E-2</v>
      </c>
      <c r="H671">
        <f t="shared" si="64"/>
        <v>0.10689610766129995</v>
      </c>
      <c r="I671">
        <f t="shared" si="65"/>
        <v>7.9865355015120418E-2</v>
      </c>
      <c r="J671">
        <v>0</v>
      </c>
      <c r="K671" s="18">
        <v>0</v>
      </c>
      <c r="L671" s="18">
        <v>0</v>
      </c>
      <c r="M671" s="18">
        <v>0</v>
      </c>
      <c r="N671" s="18">
        <v>0</v>
      </c>
    </row>
    <row r="672" spans="1:14" x14ac:dyDescent="0.25">
      <c r="A672">
        <f>'R, r and ACFs'!F679</f>
        <v>-3.1692004689457397E-2</v>
      </c>
      <c r="C672">
        <v>662</v>
      </c>
      <c r="D672">
        <f t="shared" si="60"/>
        <v>1.0043831612365896E-3</v>
      </c>
      <c r="E672">
        <f t="shared" si="61"/>
        <v>5.4115866008352809</v>
      </c>
      <c r="F672">
        <f t="shared" si="62"/>
        <v>7.5198986981436636E-2</v>
      </c>
      <c r="G672">
        <f t="shared" si="63"/>
        <v>9.9091496182025368E-2</v>
      </c>
      <c r="H672">
        <f t="shared" si="64"/>
        <v>3.9579116081523251E-2</v>
      </c>
      <c r="I672">
        <f t="shared" si="65"/>
        <v>0.10689610766129995</v>
      </c>
      <c r="J672">
        <v>0</v>
      </c>
      <c r="K672" s="18">
        <v>0</v>
      </c>
      <c r="L672" s="18">
        <v>0</v>
      </c>
      <c r="M672" s="18">
        <v>0</v>
      </c>
      <c r="N672" s="18">
        <v>0</v>
      </c>
    </row>
    <row r="673" spans="1:14" x14ac:dyDescent="0.25">
      <c r="A673">
        <f>'R, r and ACFs'!F680</f>
        <v>0.64658478828496346</v>
      </c>
      <c r="C673">
        <v>663</v>
      </c>
      <c r="D673">
        <f t="shared" si="60"/>
        <v>0.41807188844151105</v>
      </c>
      <c r="E673">
        <f t="shared" si="61"/>
        <v>1.0043831612365896E-3</v>
      </c>
      <c r="F673">
        <f t="shared" si="62"/>
        <v>5.4115866008352809</v>
      </c>
      <c r="G673">
        <f t="shared" si="63"/>
        <v>7.5198986981436636E-2</v>
      </c>
      <c r="H673">
        <f t="shared" si="64"/>
        <v>9.9091496182025368E-2</v>
      </c>
      <c r="I673">
        <f t="shared" si="65"/>
        <v>3.9579116081523251E-2</v>
      </c>
      <c r="J673">
        <v>0</v>
      </c>
      <c r="K673" s="18">
        <v>0</v>
      </c>
      <c r="L673" s="18">
        <v>0</v>
      </c>
      <c r="M673" s="18">
        <v>0</v>
      </c>
      <c r="N673" s="18">
        <v>0</v>
      </c>
    </row>
    <row r="674" spans="1:14" x14ac:dyDescent="0.25">
      <c r="A674">
        <f>'R, r and ACFs'!F681</f>
        <v>0.45309727497536295</v>
      </c>
      <c r="C674">
        <v>664</v>
      </c>
      <c r="D674">
        <f t="shared" si="60"/>
        <v>0.20529714059009965</v>
      </c>
      <c r="E674">
        <f t="shared" si="61"/>
        <v>0.41807188844151105</v>
      </c>
      <c r="F674">
        <f t="shared" si="62"/>
        <v>1.0043831612365896E-3</v>
      </c>
      <c r="G674">
        <f t="shared" si="63"/>
        <v>5.4115866008352809</v>
      </c>
      <c r="H674">
        <f t="shared" si="64"/>
        <v>7.5198986981436636E-2</v>
      </c>
      <c r="I674">
        <f t="shared" si="65"/>
        <v>9.9091496182025368E-2</v>
      </c>
      <c r="J674">
        <v>0</v>
      </c>
      <c r="K674" s="18">
        <v>0</v>
      </c>
      <c r="L674" s="18">
        <v>0</v>
      </c>
      <c r="M674" s="18">
        <v>0</v>
      </c>
      <c r="N674" s="18">
        <v>0</v>
      </c>
    </row>
    <row r="675" spans="1:14" x14ac:dyDescent="0.25">
      <c r="A675">
        <f>'R, r and ACFs'!F682</f>
        <v>0.20841936934088107</v>
      </c>
      <c r="C675">
        <v>665</v>
      </c>
      <c r="D675">
        <f t="shared" si="60"/>
        <v>4.3438633516450595E-2</v>
      </c>
      <c r="E675">
        <f t="shared" si="61"/>
        <v>0.20529714059009965</v>
      </c>
      <c r="F675">
        <f t="shared" si="62"/>
        <v>0.41807188844151105</v>
      </c>
      <c r="G675">
        <f t="shared" si="63"/>
        <v>1.0043831612365896E-3</v>
      </c>
      <c r="H675">
        <f t="shared" si="64"/>
        <v>5.4115866008352809</v>
      </c>
      <c r="I675">
        <f t="shared" si="65"/>
        <v>7.5198986981436636E-2</v>
      </c>
      <c r="J675">
        <v>0</v>
      </c>
      <c r="K675" s="18">
        <v>0</v>
      </c>
      <c r="L675" s="18">
        <v>0</v>
      </c>
      <c r="M675" s="18">
        <v>0</v>
      </c>
      <c r="N675" s="18">
        <v>0</v>
      </c>
    </row>
    <row r="676" spans="1:14" x14ac:dyDescent="0.25">
      <c r="A676">
        <f>'R, r and ACFs'!F683</f>
        <v>-0.2800806357313661</v>
      </c>
      <c r="C676">
        <v>666</v>
      </c>
      <c r="D676">
        <f t="shared" si="60"/>
        <v>7.8445162511686192E-2</v>
      </c>
      <c r="E676">
        <f t="shared" si="61"/>
        <v>4.3438633516450595E-2</v>
      </c>
      <c r="F676">
        <f t="shared" si="62"/>
        <v>0.20529714059009965</v>
      </c>
      <c r="G676">
        <f t="shared" si="63"/>
        <v>0.41807188844151105</v>
      </c>
      <c r="H676">
        <f t="shared" si="64"/>
        <v>1.0043831612365896E-3</v>
      </c>
      <c r="I676">
        <f t="shared" si="65"/>
        <v>5.4115866008352809</v>
      </c>
      <c r="J676">
        <v>0</v>
      </c>
      <c r="K676" s="18">
        <v>0</v>
      </c>
      <c r="L676" s="18">
        <v>0</v>
      </c>
      <c r="M676" s="18">
        <v>0</v>
      </c>
      <c r="N676" s="18">
        <v>0</v>
      </c>
    </row>
    <row r="677" spans="1:14" x14ac:dyDescent="0.25">
      <c r="A677">
        <f>'R, r and ACFs'!F684</f>
        <v>1.1362757200264246</v>
      </c>
      <c r="C677">
        <v>667</v>
      </c>
      <c r="D677">
        <f t="shared" si="60"/>
        <v>1.2911225119215697</v>
      </c>
      <c r="E677">
        <f t="shared" si="61"/>
        <v>7.8445162511686192E-2</v>
      </c>
      <c r="F677">
        <f t="shared" si="62"/>
        <v>4.3438633516450595E-2</v>
      </c>
      <c r="G677">
        <f t="shared" si="63"/>
        <v>0.20529714059009965</v>
      </c>
      <c r="H677">
        <f t="shared" si="64"/>
        <v>0.41807188844151105</v>
      </c>
      <c r="I677">
        <f t="shared" si="65"/>
        <v>1.0043831612365896E-3</v>
      </c>
      <c r="J677">
        <v>0</v>
      </c>
      <c r="K677" s="18">
        <v>0</v>
      </c>
      <c r="L677" s="18">
        <v>0</v>
      </c>
      <c r="M677" s="18">
        <v>0</v>
      </c>
      <c r="N677" s="18">
        <v>0</v>
      </c>
    </row>
    <row r="678" spans="1:14" x14ac:dyDescent="0.25">
      <c r="A678">
        <f>'R, r and ACFs'!F685</f>
        <v>-0.23104344669548729</v>
      </c>
      <c r="C678">
        <v>668</v>
      </c>
      <c r="D678">
        <f t="shared" si="60"/>
        <v>5.3381074260930479E-2</v>
      </c>
      <c r="E678">
        <f t="shared" si="61"/>
        <v>1.2911225119215697</v>
      </c>
      <c r="F678">
        <f t="shared" si="62"/>
        <v>7.8445162511686192E-2</v>
      </c>
      <c r="G678">
        <f t="shared" si="63"/>
        <v>4.3438633516450595E-2</v>
      </c>
      <c r="H678">
        <f t="shared" si="64"/>
        <v>0.20529714059009965</v>
      </c>
      <c r="I678">
        <f t="shared" si="65"/>
        <v>0.41807188844151105</v>
      </c>
      <c r="J678">
        <v>0</v>
      </c>
      <c r="K678" s="18">
        <v>0</v>
      </c>
      <c r="L678" s="18">
        <v>0</v>
      </c>
      <c r="M678" s="18">
        <v>0</v>
      </c>
      <c r="N678" s="18">
        <v>0</v>
      </c>
    </row>
    <row r="679" spans="1:14" x14ac:dyDescent="0.25">
      <c r="A679">
        <f>'R, r and ACFs'!F686</f>
        <v>0.54754987922444232</v>
      </c>
      <c r="C679">
        <v>669</v>
      </c>
      <c r="D679">
        <f t="shared" si="60"/>
        <v>0.29981087023870134</v>
      </c>
      <c r="E679">
        <f t="shared" si="61"/>
        <v>5.3381074260930479E-2</v>
      </c>
      <c r="F679">
        <f t="shared" si="62"/>
        <v>1.2911225119215697</v>
      </c>
      <c r="G679">
        <f t="shared" si="63"/>
        <v>7.8445162511686192E-2</v>
      </c>
      <c r="H679">
        <f t="shared" si="64"/>
        <v>4.3438633516450595E-2</v>
      </c>
      <c r="I679">
        <f t="shared" si="65"/>
        <v>0.20529714059009965</v>
      </c>
      <c r="J679">
        <v>0</v>
      </c>
      <c r="K679" s="18">
        <v>0</v>
      </c>
      <c r="L679" s="18">
        <v>0</v>
      </c>
      <c r="M679" s="18">
        <v>0</v>
      </c>
      <c r="N679" s="18">
        <v>0</v>
      </c>
    </row>
    <row r="680" spans="1:14" x14ac:dyDescent="0.25">
      <c r="A680">
        <f>'R, r and ACFs'!F687</f>
        <v>0.93512914434495631</v>
      </c>
      <c r="C680">
        <v>670</v>
      </c>
      <c r="D680">
        <f t="shared" si="60"/>
        <v>0.87446651660333008</v>
      </c>
      <c r="E680">
        <f t="shared" si="61"/>
        <v>0.29981087023870134</v>
      </c>
      <c r="F680">
        <f t="shared" si="62"/>
        <v>5.3381074260930479E-2</v>
      </c>
      <c r="G680">
        <f t="shared" si="63"/>
        <v>1.2911225119215697</v>
      </c>
      <c r="H680">
        <f t="shared" si="64"/>
        <v>7.8445162511686192E-2</v>
      </c>
      <c r="I680">
        <f t="shared" si="65"/>
        <v>4.3438633516450595E-2</v>
      </c>
      <c r="J680">
        <v>0</v>
      </c>
      <c r="K680" s="18">
        <v>0</v>
      </c>
      <c r="L680" s="18">
        <v>0</v>
      </c>
      <c r="M680" s="18">
        <v>0</v>
      </c>
      <c r="N680" s="18">
        <v>0</v>
      </c>
    </row>
    <row r="681" spans="1:14" x14ac:dyDescent="0.25">
      <c r="A681">
        <f>'R, r and ACFs'!F688</f>
        <v>-1.2486888741952424</v>
      </c>
      <c r="C681">
        <v>671</v>
      </c>
      <c r="D681">
        <f t="shared" si="60"/>
        <v>1.559223904538982</v>
      </c>
      <c r="E681">
        <f t="shared" si="61"/>
        <v>0.87446651660333008</v>
      </c>
      <c r="F681">
        <f t="shared" si="62"/>
        <v>0.29981087023870134</v>
      </c>
      <c r="G681">
        <f t="shared" si="63"/>
        <v>5.3381074260930479E-2</v>
      </c>
      <c r="H681">
        <f t="shared" si="64"/>
        <v>1.2911225119215697</v>
      </c>
      <c r="I681">
        <f t="shared" si="65"/>
        <v>7.8445162511686192E-2</v>
      </c>
      <c r="J681">
        <v>0</v>
      </c>
      <c r="K681" s="18">
        <v>0</v>
      </c>
      <c r="L681" s="18">
        <v>0</v>
      </c>
      <c r="M681" s="18">
        <v>0</v>
      </c>
      <c r="N681" s="18">
        <v>0</v>
      </c>
    </row>
    <row r="682" spans="1:14" x14ac:dyDescent="0.25">
      <c r="A682">
        <f>'R, r and ACFs'!F689</f>
        <v>-1.0984460398207472</v>
      </c>
      <c r="C682">
        <v>672</v>
      </c>
      <c r="D682">
        <f t="shared" si="60"/>
        <v>1.2065837023978825</v>
      </c>
      <c r="E682">
        <f t="shared" si="61"/>
        <v>1.559223904538982</v>
      </c>
      <c r="F682">
        <f t="shared" si="62"/>
        <v>0.87446651660333008</v>
      </c>
      <c r="G682">
        <f t="shared" si="63"/>
        <v>0.29981087023870134</v>
      </c>
      <c r="H682">
        <f t="shared" si="64"/>
        <v>5.3381074260930479E-2</v>
      </c>
      <c r="I682">
        <f t="shared" si="65"/>
        <v>1.2911225119215697</v>
      </c>
      <c r="J682">
        <v>0</v>
      </c>
      <c r="K682" s="18">
        <v>0</v>
      </c>
      <c r="L682" s="18">
        <v>0</v>
      </c>
      <c r="M682" s="18">
        <v>0</v>
      </c>
      <c r="N682" s="18">
        <v>0</v>
      </c>
    </row>
    <row r="683" spans="1:14" x14ac:dyDescent="0.25">
      <c r="A683">
        <f>'R, r and ACFs'!F690</f>
        <v>0.52312621205061405</v>
      </c>
      <c r="C683">
        <v>673</v>
      </c>
      <c r="D683">
        <f t="shared" si="60"/>
        <v>0.27366103373442402</v>
      </c>
      <c r="E683">
        <f t="shared" si="61"/>
        <v>1.2065837023978825</v>
      </c>
      <c r="F683">
        <f t="shared" si="62"/>
        <v>1.559223904538982</v>
      </c>
      <c r="G683">
        <f t="shared" si="63"/>
        <v>0.87446651660333008</v>
      </c>
      <c r="H683">
        <f t="shared" si="64"/>
        <v>0.29981087023870134</v>
      </c>
      <c r="I683">
        <f t="shared" si="65"/>
        <v>5.3381074260930479E-2</v>
      </c>
      <c r="J683">
        <v>0</v>
      </c>
      <c r="K683" s="18">
        <v>0</v>
      </c>
      <c r="L683" s="18">
        <v>0</v>
      </c>
      <c r="M683" s="18">
        <v>0</v>
      </c>
      <c r="N683" s="18">
        <v>0</v>
      </c>
    </row>
    <row r="684" spans="1:14" x14ac:dyDescent="0.25">
      <c r="A684">
        <f>'R, r and ACFs'!F691</f>
        <v>-0.69779737491305016</v>
      </c>
      <c r="C684">
        <v>674</v>
      </c>
      <c r="D684">
        <f t="shared" si="60"/>
        <v>0.48692117643554389</v>
      </c>
      <c r="E684">
        <f t="shared" si="61"/>
        <v>0.27366103373442402</v>
      </c>
      <c r="F684">
        <f t="shared" si="62"/>
        <v>1.2065837023978825</v>
      </c>
      <c r="G684">
        <f t="shared" si="63"/>
        <v>1.559223904538982</v>
      </c>
      <c r="H684">
        <f t="shared" si="64"/>
        <v>0.87446651660333008</v>
      </c>
      <c r="I684">
        <f t="shared" si="65"/>
        <v>0.29981087023870134</v>
      </c>
      <c r="J684">
        <v>0</v>
      </c>
      <c r="K684" s="18">
        <v>0</v>
      </c>
      <c r="L684" s="18">
        <v>0</v>
      </c>
      <c r="M684" s="18">
        <v>0</v>
      </c>
      <c r="N684" s="18">
        <v>0</v>
      </c>
    </row>
    <row r="685" spans="1:14" x14ac:dyDescent="0.25">
      <c r="A685">
        <f>'R, r and ACFs'!F692</f>
        <v>0.11098998069498554</v>
      </c>
      <c r="C685">
        <v>675</v>
      </c>
      <c r="D685">
        <f t="shared" si="60"/>
        <v>1.2318775814673263E-2</v>
      </c>
      <c r="E685">
        <f t="shared" si="61"/>
        <v>0.48692117643554389</v>
      </c>
      <c r="F685">
        <f t="shared" si="62"/>
        <v>0.27366103373442402</v>
      </c>
      <c r="G685">
        <f t="shared" si="63"/>
        <v>1.2065837023978825</v>
      </c>
      <c r="H685">
        <f t="shared" si="64"/>
        <v>1.559223904538982</v>
      </c>
      <c r="I685">
        <f t="shared" si="65"/>
        <v>0.87446651660333008</v>
      </c>
      <c r="J685">
        <v>0</v>
      </c>
      <c r="K685" s="18">
        <v>0</v>
      </c>
      <c r="L685" s="18">
        <v>0</v>
      </c>
      <c r="M685" s="18">
        <v>0</v>
      </c>
      <c r="N685" s="18">
        <v>0</v>
      </c>
    </row>
    <row r="686" spans="1:14" x14ac:dyDescent="0.25">
      <c r="A686">
        <f>'R, r and ACFs'!F693</f>
        <v>-0.2611086497707672</v>
      </c>
      <c r="C686">
        <v>676</v>
      </c>
      <c r="D686">
        <f t="shared" si="60"/>
        <v>6.8177726985113166E-2</v>
      </c>
      <c r="E686">
        <f t="shared" si="61"/>
        <v>1.2318775814673263E-2</v>
      </c>
      <c r="F686">
        <f t="shared" si="62"/>
        <v>0.48692117643554389</v>
      </c>
      <c r="G686">
        <f t="shared" si="63"/>
        <v>0.27366103373442402</v>
      </c>
      <c r="H686">
        <f t="shared" si="64"/>
        <v>1.2065837023978825</v>
      </c>
      <c r="I686">
        <f t="shared" si="65"/>
        <v>1.559223904538982</v>
      </c>
      <c r="J686">
        <v>0</v>
      </c>
      <c r="K686" s="18">
        <v>0</v>
      </c>
      <c r="L686" s="18">
        <v>0</v>
      </c>
      <c r="M686" s="18">
        <v>0</v>
      </c>
      <c r="N686" s="18">
        <v>0</v>
      </c>
    </row>
    <row r="687" spans="1:14" x14ac:dyDescent="0.25">
      <c r="A687">
        <f>'R, r and ACFs'!F694</f>
        <v>-11.910098484461484</v>
      </c>
      <c r="C687">
        <v>677</v>
      </c>
      <c r="D687">
        <f t="shared" si="60"/>
        <v>141.85044590957173</v>
      </c>
      <c r="E687">
        <f t="shared" si="61"/>
        <v>6.8177726985113166E-2</v>
      </c>
      <c r="F687">
        <f t="shared" si="62"/>
        <v>1.2318775814673263E-2</v>
      </c>
      <c r="G687">
        <f t="shared" si="63"/>
        <v>0.48692117643554389</v>
      </c>
      <c r="H687">
        <f t="shared" si="64"/>
        <v>0.27366103373442402</v>
      </c>
      <c r="I687">
        <f t="shared" si="65"/>
        <v>1.2065837023978825</v>
      </c>
      <c r="J687">
        <v>0</v>
      </c>
      <c r="K687" s="18">
        <v>0</v>
      </c>
      <c r="L687" s="18">
        <v>0</v>
      </c>
      <c r="M687" s="18">
        <v>0</v>
      </c>
      <c r="N687" s="18">
        <v>0</v>
      </c>
    </row>
    <row r="688" spans="1:14" x14ac:dyDescent="0.25">
      <c r="A688">
        <f>'R, r and ACFs'!F695</f>
        <v>-1.4572896180491701</v>
      </c>
      <c r="C688">
        <v>678</v>
      </c>
      <c r="D688">
        <f t="shared" si="60"/>
        <v>2.1236930308738962</v>
      </c>
      <c r="E688">
        <f t="shared" si="61"/>
        <v>141.85044590957173</v>
      </c>
      <c r="F688">
        <f t="shared" si="62"/>
        <v>6.8177726985113166E-2</v>
      </c>
      <c r="G688">
        <f t="shared" si="63"/>
        <v>1.2318775814673263E-2</v>
      </c>
      <c r="H688">
        <f t="shared" si="64"/>
        <v>0.48692117643554389</v>
      </c>
      <c r="I688">
        <f t="shared" si="65"/>
        <v>0.27366103373442402</v>
      </c>
      <c r="J688">
        <v>0</v>
      </c>
      <c r="K688" s="18">
        <v>0</v>
      </c>
      <c r="L688" s="18">
        <v>0</v>
      </c>
      <c r="M688" s="18">
        <v>0</v>
      </c>
      <c r="N688" s="18">
        <v>0</v>
      </c>
    </row>
    <row r="689" spans="1:14" x14ac:dyDescent="0.25">
      <c r="A689">
        <f>'R, r and ACFs'!F696</f>
        <v>-0.91327145105091434</v>
      </c>
      <c r="C689">
        <v>679</v>
      </c>
      <c r="D689">
        <f t="shared" si="60"/>
        <v>0.83406474330464264</v>
      </c>
      <c r="E689">
        <f t="shared" si="61"/>
        <v>2.1236930308738962</v>
      </c>
      <c r="F689">
        <f t="shared" si="62"/>
        <v>141.85044590957173</v>
      </c>
      <c r="G689">
        <f t="shared" si="63"/>
        <v>6.8177726985113166E-2</v>
      </c>
      <c r="H689">
        <f t="shared" si="64"/>
        <v>1.2318775814673263E-2</v>
      </c>
      <c r="I689">
        <f t="shared" si="65"/>
        <v>0.48692117643554389</v>
      </c>
      <c r="J689">
        <v>0</v>
      </c>
      <c r="K689" s="18">
        <v>0</v>
      </c>
      <c r="L689" s="18">
        <v>0</v>
      </c>
      <c r="M689" s="18">
        <v>0</v>
      </c>
      <c r="N689" s="18">
        <v>0</v>
      </c>
    </row>
    <row r="690" spans="1:14" x14ac:dyDescent="0.25">
      <c r="A690">
        <f>'R, r and ACFs'!F697</f>
        <v>0.93232937821743544</v>
      </c>
      <c r="C690">
        <v>680</v>
      </c>
      <c r="D690">
        <f t="shared" si="60"/>
        <v>0.86923806948730975</v>
      </c>
      <c r="E690">
        <f t="shared" si="61"/>
        <v>0.83406474330464264</v>
      </c>
      <c r="F690">
        <f t="shared" si="62"/>
        <v>2.1236930308738962</v>
      </c>
      <c r="G690">
        <f t="shared" si="63"/>
        <v>141.85044590957173</v>
      </c>
      <c r="H690">
        <f t="shared" si="64"/>
        <v>6.8177726985113166E-2</v>
      </c>
      <c r="I690">
        <f t="shared" si="65"/>
        <v>1.2318775814673263E-2</v>
      </c>
      <c r="J690">
        <v>0</v>
      </c>
      <c r="K690" s="18">
        <v>0</v>
      </c>
      <c r="L690" s="18">
        <v>0</v>
      </c>
      <c r="M690" s="18">
        <v>0</v>
      </c>
      <c r="N690" s="18">
        <v>0</v>
      </c>
    </row>
    <row r="691" spans="1:14" x14ac:dyDescent="0.25">
      <c r="A691">
        <f>'R, r and ACFs'!F698</f>
        <v>0.78218851760708896</v>
      </c>
      <c r="C691">
        <v>681</v>
      </c>
      <c r="D691">
        <f t="shared" si="60"/>
        <v>0.61181887707637528</v>
      </c>
      <c r="E691">
        <f t="shared" si="61"/>
        <v>0.86923806948730975</v>
      </c>
      <c r="F691">
        <f t="shared" si="62"/>
        <v>0.83406474330464264</v>
      </c>
      <c r="G691">
        <f t="shared" si="63"/>
        <v>2.1236930308738962</v>
      </c>
      <c r="H691">
        <f t="shared" si="64"/>
        <v>141.85044590957173</v>
      </c>
      <c r="I691">
        <f t="shared" si="65"/>
        <v>6.8177726985113166E-2</v>
      </c>
      <c r="J691">
        <v>0</v>
      </c>
      <c r="K691" s="18">
        <v>0</v>
      </c>
      <c r="L691" s="18">
        <v>0</v>
      </c>
      <c r="M691" s="18">
        <v>0</v>
      </c>
      <c r="N691" s="18">
        <v>0</v>
      </c>
    </row>
    <row r="692" spans="1:14" x14ac:dyDescent="0.25">
      <c r="A692">
        <f>'R, r and ACFs'!F699</f>
        <v>-14.100508927610175</v>
      </c>
      <c r="C692">
        <v>682</v>
      </c>
      <c r="D692">
        <f t="shared" si="60"/>
        <v>198.82435201761425</v>
      </c>
      <c r="E692">
        <f t="shared" si="61"/>
        <v>0.61181887707637528</v>
      </c>
      <c r="F692">
        <f t="shared" si="62"/>
        <v>0.86923806948730975</v>
      </c>
      <c r="G692">
        <f t="shared" si="63"/>
        <v>0.83406474330464264</v>
      </c>
      <c r="H692">
        <f t="shared" si="64"/>
        <v>2.1236930308738962</v>
      </c>
      <c r="I692">
        <f t="shared" si="65"/>
        <v>141.85044590957173</v>
      </c>
      <c r="J692">
        <v>0</v>
      </c>
      <c r="K692" s="18">
        <v>0</v>
      </c>
      <c r="L692" s="18">
        <v>0</v>
      </c>
      <c r="M692" s="18">
        <v>0</v>
      </c>
      <c r="N692" s="18">
        <v>0</v>
      </c>
    </row>
    <row r="693" spans="1:14" x14ac:dyDescent="0.25">
      <c r="A693">
        <f>'R, r and ACFs'!F700</f>
        <v>-11.734668732028902</v>
      </c>
      <c r="C693">
        <v>683</v>
      </c>
      <c r="D693">
        <f t="shared" si="60"/>
        <v>137.70245025045682</v>
      </c>
      <c r="E693">
        <f t="shared" si="61"/>
        <v>198.82435201761425</v>
      </c>
      <c r="F693">
        <f t="shared" si="62"/>
        <v>0.61181887707637528</v>
      </c>
      <c r="G693">
        <f t="shared" si="63"/>
        <v>0.86923806948730975</v>
      </c>
      <c r="H693">
        <f t="shared" si="64"/>
        <v>0.83406474330464264</v>
      </c>
      <c r="I693">
        <f t="shared" si="65"/>
        <v>2.1236930308738962</v>
      </c>
      <c r="J693">
        <v>0</v>
      </c>
      <c r="K693" s="18">
        <v>0</v>
      </c>
      <c r="L693" s="18">
        <v>0</v>
      </c>
      <c r="M693" s="18">
        <v>0</v>
      </c>
      <c r="N693" s="18">
        <v>0</v>
      </c>
    </row>
    <row r="694" spans="1:14" x14ac:dyDescent="0.25">
      <c r="A694">
        <f>'R, r and ACFs'!F701</f>
        <v>4.4246490533446847</v>
      </c>
      <c r="C694">
        <v>684</v>
      </c>
      <c r="D694">
        <f t="shared" si="60"/>
        <v>19.577519245264014</v>
      </c>
      <c r="E694">
        <f t="shared" si="61"/>
        <v>137.70245025045682</v>
      </c>
      <c r="F694">
        <f t="shared" si="62"/>
        <v>198.82435201761425</v>
      </c>
      <c r="G694">
        <f t="shared" si="63"/>
        <v>0.61181887707637528</v>
      </c>
      <c r="H694">
        <f t="shared" si="64"/>
        <v>0.86923806948730975</v>
      </c>
      <c r="I694">
        <f t="shared" si="65"/>
        <v>0.83406474330464264</v>
      </c>
      <c r="J694">
        <v>0</v>
      </c>
      <c r="K694" s="18">
        <v>0</v>
      </c>
      <c r="L694" s="18">
        <v>0</v>
      </c>
      <c r="M694" s="18">
        <v>0</v>
      </c>
      <c r="N694" s="18">
        <v>0</v>
      </c>
    </row>
    <row r="695" spans="1:14" x14ac:dyDescent="0.25">
      <c r="A695">
        <f>'R, r and ACFs'!F702</f>
        <v>-1.2529332856689537</v>
      </c>
      <c r="C695">
        <v>685</v>
      </c>
      <c r="D695">
        <f t="shared" si="60"/>
        <v>1.5698418183371998</v>
      </c>
      <c r="E695">
        <f t="shared" si="61"/>
        <v>19.577519245264014</v>
      </c>
      <c r="F695">
        <f t="shared" si="62"/>
        <v>137.70245025045682</v>
      </c>
      <c r="G695">
        <f t="shared" si="63"/>
        <v>198.82435201761425</v>
      </c>
      <c r="H695">
        <f t="shared" si="64"/>
        <v>0.61181887707637528</v>
      </c>
      <c r="I695">
        <f t="shared" si="65"/>
        <v>0.86923806948730975</v>
      </c>
      <c r="J695">
        <v>0</v>
      </c>
      <c r="K695" s="18">
        <v>0</v>
      </c>
      <c r="L695" s="18">
        <v>0</v>
      </c>
      <c r="M695" s="18">
        <v>0</v>
      </c>
      <c r="N695" s="18">
        <v>0</v>
      </c>
    </row>
    <row r="696" spans="1:14" x14ac:dyDescent="0.25">
      <c r="A696">
        <f>'R, r and ACFs'!F703</f>
        <v>-2.0057373535037777</v>
      </c>
      <c r="C696">
        <v>686</v>
      </c>
      <c r="D696">
        <f t="shared" si="60"/>
        <v>4.0229823312403381</v>
      </c>
      <c r="E696">
        <f t="shared" si="61"/>
        <v>1.5698418183371998</v>
      </c>
      <c r="F696">
        <f t="shared" si="62"/>
        <v>19.577519245264014</v>
      </c>
      <c r="G696">
        <f t="shared" si="63"/>
        <v>137.70245025045682</v>
      </c>
      <c r="H696">
        <f t="shared" si="64"/>
        <v>198.82435201761425</v>
      </c>
      <c r="I696">
        <f t="shared" si="65"/>
        <v>0.61181887707637528</v>
      </c>
      <c r="J696">
        <v>0</v>
      </c>
      <c r="K696" s="18">
        <v>0</v>
      </c>
      <c r="L696" s="18">
        <v>0</v>
      </c>
      <c r="M696" s="18">
        <v>0</v>
      </c>
      <c r="N696" s="18">
        <v>0</v>
      </c>
    </row>
    <row r="697" spans="1:14" x14ac:dyDescent="0.25">
      <c r="A697">
        <f>'R, r and ACFs'!F704</f>
        <v>-14.259857759571887</v>
      </c>
      <c r="C697">
        <v>687</v>
      </c>
      <c r="D697">
        <f t="shared" si="60"/>
        <v>203.34354332322255</v>
      </c>
      <c r="E697">
        <f t="shared" si="61"/>
        <v>4.0229823312403381</v>
      </c>
      <c r="F697">
        <f t="shared" si="62"/>
        <v>1.5698418183371998</v>
      </c>
      <c r="G697">
        <f t="shared" si="63"/>
        <v>19.577519245264014</v>
      </c>
      <c r="H697">
        <f t="shared" si="64"/>
        <v>137.70245025045682</v>
      </c>
      <c r="I697">
        <f t="shared" si="65"/>
        <v>198.82435201761425</v>
      </c>
      <c r="J697">
        <v>0</v>
      </c>
      <c r="K697" s="18">
        <v>0</v>
      </c>
      <c r="L697" s="18">
        <v>0</v>
      </c>
      <c r="M697" s="18">
        <v>0</v>
      </c>
      <c r="N697" s="18">
        <v>0</v>
      </c>
    </row>
    <row r="698" spans="1:14" x14ac:dyDescent="0.25">
      <c r="A698">
        <f>'R, r and ACFs'!F705</f>
        <v>5.2179193758618334</v>
      </c>
      <c r="C698">
        <v>688</v>
      </c>
      <c r="D698">
        <f t="shared" si="60"/>
        <v>27.226682612994345</v>
      </c>
      <c r="E698">
        <f t="shared" si="61"/>
        <v>203.34354332322255</v>
      </c>
      <c r="F698">
        <f t="shared" si="62"/>
        <v>4.0229823312403381</v>
      </c>
      <c r="G698">
        <f t="shared" si="63"/>
        <v>1.5698418183371998</v>
      </c>
      <c r="H698">
        <f t="shared" si="64"/>
        <v>19.577519245264014</v>
      </c>
      <c r="I698">
        <f t="shared" si="65"/>
        <v>137.70245025045682</v>
      </c>
      <c r="J698">
        <v>0</v>
      </c>
      <c r="K698" s="18">
        <v>0</v>
      </c>
      <c r="L698" s="18">
        <v>0</v>
      </c>
      <c r="M698" s="18">
        <v>0</v>
      </c>
      <c r="N698" s="18">
        <v>0</v>
      </c>
    </row>
    <row r="699" spans="1:14" x14ac:dyDescent="0.25">
      <c r="A699">
        <f>'R, r and ACFs'!F706</f>
        <v>-7.7604947470007666</v>
      </c>
      <c r="C699">
        <v>689</v>
      </c>
      <c r="D699">
        <f t="shared" si="60"/>
        <v>60.225278718226491</v>
      </c>
      <c r="E699">
        <f t="shared" si="61"/>
        <v>27.226682612994345</v>
      </c>
      <c r="F699">
        <f t="shared" si="62"/>
        <v>203.34354332322255</v>
      </c>
      <c r="G699">
        <f t="shared" si="63"/>
        <v>4.0229823312403381</v>
      </c>
      <c r="H699">
        <f t="shared" si="64"/>
        <v>1.5698418183371998</v>
      </c>
      <c r="I699">
        <f t="shared" si="65"/>
        <v>19.577519245264014</v>
      </c>
      <c r="J699">
        <v>0</v>
      </c>
      <c r="K699" s="18">
        <v>0</v>
      </c>
      <c r="L699" s="18">
        <v>0</v>
      </c>
      <c r="M699" s="18">
        <v>0</v>
      </c>
      <c r="N699" s="18">
        <v>0</v>
      </c>
    </row>
    <row r="700" spans="1:14" x14ac:dyDescent="0.25">
      <c r="A700">
        <f>'R, r and ACFs'!F707</f>
        <v>3.8232993580120547</v>
      </c>
      <c r="C700">
        <v>690</v>
      </c>
      <c r="D700">
        <f t="shared" si="60"/>
        <v>14.617617980975389</v>
      </c>
      <c r="E700">
        <f t="shared" si="61"/>
        <v>60.225278718226491</v>
      </c>
      <c r="F700">
        <f t="shared" si="62"/>
        <v>27.226682612994345</v>
      </c>
      <c r="G700">
        <f t="shared" si="63"/>
        <v>203.34354332322255</v>
      </c>
      <c r="H700">
        <f t="shared" si="64"/>
        <v>4.0229823312403381</v>
      </c>
      <c r="I700">
        <f t="shared" si="65"/>
        <v>1.5698418183371998</v>
      </c>
      <c r="J700">
        <v>0</v>
      </c>
      <c r="K700" s="18">
        <v>0</v>
      </c>
      <c r="L700" s="18">
        <v>0</v>
      </c>
      <c r="M700" s="18">
        <v>0</v>
      </c>
      <c r="N700" s="18">
        <v>0</v>
      </c>
    </row>
    <row r="701" spans="1:14" x14ac:dyDescent="0.25">
      <c r="A701">
        <f>'R, r and ACFs'!F708</f>
        <v>9.5188010969442658</v>
      </c>
      <c r="C701">
        <v>691</v>
      </c>
      <c r="D701">
        <f t="shared" si="60"/>
        <v>90.607574323187364</v>
      </c>
      <c r="E701">
        <f t="shared" si="61"/>
        <v>14.617617980975389</v>
      </c>
      <c r="F701">
        <f t="shared" si="62"/>
        <v>60.225278718226491</v>
      </c>
      <c r="G701">
        <f t="shared" si="63"/>
        <v>27.226682612994345</v>
      </c>
      <c r="H701">
        <f t="shared" si="64"/>
        <v>203.34354332322255</v>
      </c>
      <c r="I701">
        <f t="shared" si="65"/>
        <v>4.0229823312403381</v>
      </c>
      <c r="J701">
        <v>0</v>
      </c>
      <c r="K701" s="18">
        <v>0</v>
      </c>
      <c r="L701" s="18">
        <v>0</v>
      </c>
      <c r="M701" s="18">
        <v>0</v>
      </c>
      <c r="N701" s="18">
        <v>0</v>
      </c>
    </row>
    <row r="702" spans="1:14" x14ac:dyDescent="0.25">
      <c r="A702">
        <f>'R, r and ACFs'!F709</f>
        <v>0.7240496292858094</v>
      </c>
      <c r="C702">
        <v>692</v>
      </c>
      <c r="D702">
        <f t="shared" si="60"/>
        <v>0.52424786566891801</v>
      </c>
      <c r="E702">
        <f t="shared" si="61"/>
        <v>90.607574323187364</v>
      </c>
      <c r="F702">
        <f t="shared" si="62"/>
        <v>14.617617980975389</v>
      </c>
      <c r="G702">
        <f t="shared" si="63"/>
        <v>60.225278718226491</v>
      </c>
      <c r="H702">
        <f t="shared" si="64"/>
        <v>27.226682612994345</v>
      </c>
      <c r="I702">
        <f t="shared" si="65"/>
        <v>203.34354332322255</v>
      </c>
      <c r="J702">
        <v>0</v>
      </c>
      <c r="K702" s="18">
        <v>0</v>
      </c>
      <c r="L702" s="18">
        <v>0</v>
      </c>
      <c r="M702" s="18">
        <v>0</v>
      </c>
      <c r="N702" s="18">
        <v>0</v>
      </c>
    </row>
    <row r="703" spans="1:14" x14ac:dyDescent="0.25">
      <c r="A703">
        <f>'R, r and ACFs'!F710</f>
        <v>-6.7353768552492115</v>
      </c>
      <c r="C703">
        <v>693</v>
      </c>
      <c r="D703">
        <f t="shared" si="60"/>
        <v>45.365301382226761</v>
      </c>
      <c r="E703">
        <f t="shared" si="61"/>
        <v>0.52424786566891801</v>
      </c>
      <c r="F703">
        <f t="shared" si="62"/>
        <v>90.607574323187364</v>
      </c>
      <c r="G703">
        <f t="shared" si="63"/>
        <v>14.617617980975389</v>
      </c>
      <c r="H703">
        <f t="shared" si="64"/>
        <v>60.225278718226491</v>
      </c>
      <c r="I703">
        <f t="shared" si="65"/>
        <v>27.226682612994345</v>
      </c>
      <c r="J703">
        <v>0</v>
      </c>
      <c r="K703" s="18">
        <v>0</v>
      </c>
      <c r="L703" s="18">
        <v>0</v>
      </c>
      <c r="M703" s="18">
        <v>0</v>
      </c>
      <c r="N703" s="18">
        <v>0</v>
      </c>
    </row>
    <row r="704" spans="1:14" x14ac:dyDescent="0.25">
      <c r="A704">
        <f>'R, r and ACFs'!F711</f>
        <v>6.0432250398159457</v>
      </c>
      <c r="C704">
        <v>694</v>
      </c>
      <c r="D704">
        <f t="shared" si="60"/>
        <v>36.520568881858438</v>
      </c>
      <c r="E704">
        <f t="shared" si="61"/>
        <v>45.365301382226761</v>
      </c>
      <c r="F704">
        <f t="shared" si="62"/>
        <v>0.52424786566891801</v>
      </c>
      <c r="G704">
        <f t="shared" si="63"/>
        <v>90.607574323187364</v>
      </c>
      <c r="H704">
        <f t="shared" si="64"/>
        <v>14.617617980975389</v>
      </c>
      <c r="I704">
        <f t="shared" si="65"/>
        <v>60.225278718226491</v>
      </c>
      <c r="J704">
        <v>0</v>
      </c>
      <c r="K704" s="18">
        <v>0</v>
      </c>
      <c r="L704" s="18">
        <v>0</v>
      </c>
      <c r="M704" s="18">
        <v>0</v>
      </c>
      <c r="N704" s="18">
        <v>0</v>
      </c>
    </row>
    <row r="705" spans="1:14" x14ac:dyDescent="0.25">
      <c r="A705">
        <f>'R, r and ACFs'!F712</f>
        <v>-1.6146898594627999</v>
      </c>
      <c r="C705">
        <v>695</v>
      </c>
      <c r="D705">
        <f t="shared" si="60"/>
        <v>2.6072233422519964</v>
      </c>
      <c r="E705">
        <f t="shared" si="61"/>
        <v>36.520568881858438</v>
      </c>
      <c r="F705">
        <f t="shared" si="62"/>
        <v>45.365301382226761</v>
      </c>
      <c r="G705">
        <f t="shared" si="63"/>
        <v>0.52424786566891801</v>
      </c>
      <c r="H705">
        <f t="shared" si="64"/>
        <v>90.607574323187364</v>
      </c>
      <c r="I705">
        <f t="shared" si="65"/>
        <v>14.617617980975389</v>
      </c>
      <c r="J705">
        <v>0</v>
      </c>
      <c r="K705" s="18">
        <v>0</v>
      </c>
      <c r="L705" s="18">
        <v>0</v>
      </c>
      <c r="M705" s="18">
        <v>0</v>
      </c>
      <c r="N705" s="18">
        <v>0</v>
      </c>
    </row>
    <row r="706" spans="1:14" x14ac:dyDescent="0.25">
      <c r="A706">
        <f>'R, r and ACFs'!F713</f>
        <v>-7.0430316131311139</v>
      </c>
      <c r="C706">
        <v>696</v>
      </c>
      <c r="D706">
        <f t="shared" si="60"/>
        <v>49.604294303564259</v>
      </c>
      <c r="E706">
        <f t="shared" si="61"/>
        <v>2.6072233422519964</v>
      </c>
      <c r="F706">
        <f t="shared" si="62"/>
        <v>36.520568881858438</v>
      </c>
      <c r="G706">
        <f t="shared" si="63"/>
        <v>45.365301382226761</v>
      </c>
      <c r="H706">
        <f t="shared" si="64"/>
        <v>0.52424786566891801</v>
      </c>
      <c r="I706">
        <f t="shared" si="65"/>
        <v>90.607574323187364</v>
      </c>
      <c r="J706">
        <v>0</v>
      </c>
      <c r="K706" s="18">
        <v>0</v>
      </c>
      <c r="L706" s="18">
        <v>0</v>
      </c>
      <c r="M706" s="18">
        <v>0</v>
      </c>
      <c r="N706" s="18">
        <v>0</v>
      </c>
    </row>
    <row r="707" spans="1:14" x14ac:dyDescent="0.25">
      <c r="A707">
        <f>'R, r and ACFs'!F714</f>
        <v>1.5485321589088974</v>
      </c>
      <c r="C707">
        <v>697</v>
      </c>
      <c r="D707">
        <f t="shared" si="60"/>
        <v>2.3979518471750505</v>
      </c>
      <c r="E707">
        <f t="shared" si="61"/>
        <v>49.604294303564259</v>
      </c>
      <c r="F707">
        <f t="shared" si="62"/>
        <v>2.6072233422519964</v>
      </c>
      <c r="G707">
        <f t="shared" si="63"/>
        <v>36.520568881858438</v>
      </c>
      <c r="H707">
        <f t="shared" si="64"/>
        <v>45.365301382226761</v>
      </c>
      <c r="I707">
        <f t="shared" si="65"/>
        <v>0.52424786566891801</v>
      </c>
      <c r="J707">
        <v>0</v>
      </c>
      <c r="K707" s="18">
        <v>0</v>
      </c>
      <c r="L707" s="18">
        <v>0</v>
      </c>
      <c r="M707" s="18">
        <v>0</v>
      </c>
      <c r="N707" s="18">
        <v>0</v>
      </c>
    </row>
    <row r="708" spans="1:14" x14ac:dyDescent="0.25">
      <c r="A708">
        <f>'R, r and ACFs'!F715</f>
        <v>-4.9281348735815387</v>
      </c>
      <c r="C708">
        <v>698</v>
      </c>
      <c r="D708">
        <f t="shared" si="60"/>
        <v>24.286513332210529</v>
      </c>
      <c r="E708">
        <f t="shared" si="61"/>
        <v>2.3979518471750505</v>
      </c>
      <c r="F708">
        <f t="shared" si="62"/>
        <v>49.604294303564259</v>
      </c>
      <c r="G708">
        <f t="shared" si="63"/>
        <v>2.6072233422519964</v>
      </c>
      <c r="H708">
        <f t="shared" si="64"/>
        <v>36.520568881858438</v>
      </c>
      <c r="I708">
        <f t="shared" si="65"/>
        <v>45.365301382226761</v>
      </c>
      <c r="J708">
        <v>0</v>
      </c>
      <c r="K708" s="18">
        <v>0</v>
      </c>
      <c r="L708" s="18">
        <v>0</v>
      </c>
      <c r="M708" s="18">
        <v>0</v>
      </c>
      <c r="N708" s="18">
        <v>0</v>
      </c>
    </row>
    <row r="709" spans="1:14" x14ac:dyDescent="0.25">
      <c r="A709">
        <f>'R, r and ACFs'!F716</f>
        <v>-3.3660111101136856</v>
      </c>
      <c r="C709">
        <v>699</v>
      </c>
      <c r="D709">
        <f t="shared" si="60"/>
        <v>11.330030793408765</v>
      </c>
      <c r="E709">
        <f t="shared" si="61"/>
        <v>24.286513332210529</v>
      </c>
      <c r="F709">
        <f t="shared" si="62"/>
        <v>2.3979518471750505</v>
      </c>
      <c r="G709">
        <f t="shared" si="63"/>
        <v>49.604294303564259</v>
      </c>
      <c r="H709">
        <f t="shared" si="64"/>
        <v>2.6072233422519964</v>
      </c>
      <c r="I709">
        <f t="shared" si="65"/>
        <v>36.520568881858438</v>
      </c>
      <c r="J709">
        <v>0</v>
      </c>
      <c r="K709" s="18">
        <v>0</v>
      </c>
      <c r="L709" s="18">
        <v>0</v>
      </c>
      <c r="M709" s="18">
        <v>0</v>
      </c>
      <c r="N709" s="18">
        <v>0</v>
      </c>
    </row>
    <row r="710" spans="1:14" x14ac:dyDescent="0.25">
      <c r="A710">
        <f>'R, r and ACFs'!F717</f>
        <v>-5.7385390982055196</v>
      </c>
      <c r="C710">
        <v>700</v>
      </c>
      <c r="D710">
        <f t="shared" si="60"/>
        <v>32.93083098163342</v>
      </c>
      <c r="E710">
        <f t="shared" si="61"/>
        <v>11.330030793408765</v>
      </c>
      <c r="F710">
        <f t="shared" si="62"/>
        <v>24.286513332210529</v>
      </c>
      <c r="G710">
        <f t="shared" si="63"/>
        <v>2.3979518471750505</v>
      </c>
      <c r="H710">
        <f t="shared" si="64"/>
        <v>49.604294303564259</v>
      </c>
      <c r="I710">
        <f t="shared" si="65"/>
        <v>2.6072233422519964</v>
      </c>
      <c r="J710">
        <v>0</v>
      </c>
      <c r="K710" s="18">
        <v>0</v>
      </c>
      <c r="L710" s="18">
        <v>0</v>
      </c>
      <c r="M710" s="18">
        <v>0</v>
      </c>
      <c r="N710" s="18">
        <v>0</v>
      </c>
    </row>
    <row r="711" spans="1:14" x14ac:dyDescent="0.25">
      <c r="A711">
        <f>'R, r and ACFs'!F718</f>
        <v>3.4423943459895514</v>
      </c>
      <c r="C711">
        <v>701</v>
      </c>
      <c r="D711">
        <f t="shared" ref="D711:D774" si="66">A711^2</f>
        <v>11.850078833300831</v>
      </c>
      <c r="E711">
        <f t="shared" si="61"/>
        <v>32.93083098163342</v>
      </c>
      <c r="F711">
        <f t="shared" si="62"/>
        <v>11.330030793408765</v>
      </c>
      <c r="G711">
        <f t="shared" si="63"/>
        <v>24.286513332210529</v>
      </c>
      <c r="H711">
        <f t="shared" si="64"/>
        <v>2.3979518471750505</v>
      </c>
      <c r="I711">
        <f t="shared" si="65"/>
        <v>49.604294303564259</v>
      </c>
      <c r="J711">
        <v>0</v>
      </c>
      <c r="K711" s="18">
        <v>0</v>
      </c>
      <c r="L711" s="18">
        <v>0</v>
      </c>
      <c r="M711" s="18">
        <v>0</v>
      </c>
      <c r="N711" s="18">
        <v>0</v>
      </c>
    </row>
    <row r="712" spans="1:14" x14ac:dyDescent="0.25">
      <c r="A712">
        <f>'R, r and ACFs'!F719</f>
        <v>1.2002274303768741</v>
      </c>
      <c r="C712">
        <v>702</v>
      </c>
      <c r="D712">
        <f t="shared" si="66"/>
        <v>1.4405458846290742</v>
      </c>
      <c r="E712">
        <f t="shared" si="61"/>
        <v>11.850078833300831</v>
      </c>
      <c r="F712">
        <f t="shared" si="62"/>
        <v>32.93083098163342</v>
      </c>
      <c r="G712">
        <f t="shared" si="63"/>
        <v>11.330030793408765</v>
      </c>
      <c r="H712">
        <f t="shared" si="64"/>
        <v>24.286513332210529</v>
      </c>
      <c r="I712">
        <f t="shared" si="65"/>
        <v>2.3979518471750505</v>
      </c>
      <c r="J712">
        <v>0</v>
      </c>
      <c r="K712" s="18">
        <v>0</v>
      </c>
      <c r="L712" s="18">
        <v>0</v>
      </c>
      <c r="M712" s="18">
        <v>0</v>
      </c>
      <c r="N712" s="18">
        <v>0</v>
      </c>
    </row>
    <row r="713" spans="1:14" x14ac:dyDescent="0.25">
      <c r="A713">
        <f>'R, r and ACFs'!F720</f>
        <v>-3.1202481499293842</v>
      </c>
      <c r="C713">
        <v>703</v>
      </c>
      <c r="D713">
        <f t="shared" si="66"/>
        <v>9.7359485171377447</v>
      </c>
      <c r="E713">
        <f t="shared" si="61"/>
        <v>1.4405458846290742</v>
      </c>
      <c r="F713">
        <f t="shared" si="62"/>
        <v>11.850078833300831</v>
      </c>
      <c r="G713">
        <f t="shared" si="63"/>
        <v>32.93083098163342</v>
      </c>
      <c r="H713">
        <f t="shared" si="64"/>
        <v>11.330030793408765</v>
      </c>
      <c r="I713">
        <f t="shared" si="65"/>
        <v>24.286513332210529</v>
      </c>
      <c r="J713">
        <v>0</v>
      </c>
      <c r="K713" s="18">
        <v>0</v>
      </c>
      <c r="L713" s="18">
        <v>0</v>
      </c>
      <c r="M713" s="18">
        <v>0</v>
      </c>
      <c r="N713" s="18">
        <v>0</v>
      </c>
    </row>
    <row r="714" spans="1:14" x14ac:dyDescent="0.25">
      <c r="A714">
        <f>'R, r and ACFs'!F721</f>
        <v>-1.8615066488328957</v>
      </c>
      <c r="C714">
        <v>704</v>
      </c>
      <c r="D714">
        <f t="shared" si="66"/>
        <v>3.4652070036490779</v>
      </c>
      <c r="E714">
        <f t="shared" si="61"/>
        <v>9.7359485171377447</v>
      </c>
      <c r="F714">
        <f t="shared" si="62"/>
        <v>1.4405458846290742</v>
      </c>
      <c r="G714">
        <f t="shared" si="63"/>
        <v>11.850078833300831</v>
      </c>
      <c r="H714">
        <f t="shared" si="64"/>
        <v>32.93083098163342</v>
      </c>
      <c r="I714">
        <f t="shared" si="65"/>
        <v>11.330030793408765</v>
      </c>
      <c r="J714">
        <v>0</v>
      </c>
      <c r="K714" s="18">
        <v>0</v>
      </c>
      <c r="L714" s="18">
        <v>0</v>
      </c>
      <c r="M714" s="18">
        <v>0</v>
      </c>
      <c r="N714" s="18">
        <v>0</v>
      </c>
    </row>
    <row r="715" spans="1:14" x14ac:dyDescent="0.25">
      <c r="A715">
        <f>'R, r and ACFs'!F722</f>
        <v>1.487985573728003</v>
      </c>
      <c r="C715">
        <v>705</v>
      </c>
      <c r="D715">
        <f t="shared" si="66"/>
        <v>2.2141010676226545</v>
      </c>
      <c r="E715">
        <f t="shared" si="61"/>
        <v>3.4652070036490779</v>
      </c>
      <c r="F715">
        <f t="shared" si="62"/>
        <v>9.7359485171377447</v>
      </c>
      <c r="G715">
        <f t="shared" si="63"/>
        <v>1.4405458846290742</v>
      </c>
      <c r="H715">
        <f t="shared" si="64"/>
        <v>11.850078833300831</v>
      </c>
      <c r="I715">
        <f t="shared" si="65"/>
        <v>32.93083098163342</v>
      </c>
      <c r="J715">
        <v>0</v>
      </c>
      <c r="K715" s="18">
        <v>0</v>
      </c>
      <c r="L715" s="18">
        <v>0</v>
      </c>
      <c r="M715" s="18">
        <v>0</v>
      </c>
      <c r="N715" s="18">
        <v>0</v>
      </c>
    </row>
    <row r="716" spans="1:14" x14ac:dyDescent="0.25">
      <c r="A716">
        <f>'R, r and ACFs'!F723</f>
        <v>-4.6728601198807524</v>
      </c>
      <c r="C716">
        <v>706</v>
      </c>
      <c r="D716">
        <f t="shared" si="66"/>
        <v>21.835621699971959</v>
      </c>
      <c r="E716">
        <f t="shared" ref="E716:E779" si="67">D715</f>
        <v>2.2141010676226545</v>
      </c>
      <c r="F716">
        <f t="shared" ref="F716:F779" si="68">D714</f>
        <v>3.4652070036490779</v>
      </c>
      <c r="G716">
        <f t="shared" ref="G716:G779" si="69">D713</f>
        <v>9.7359485171377447</v>
      </c>
      <c r="H716">
        <f t="shared" ref="H716:H779" si="70">D712</f>
        <v>1.4405458846290742</v>
      </c>
      <c r="I716">
        <f t="shared" ref="I716:I779" si="71">D711</f>
        <v>11.850078833300831</v>
      </c>
      <c r="J716">
        <v>0</v>
      </c>
      <c r="K716" s="18">
        <v>0</v>
      </c>
      <c r="L716" s="18">
        <v>0</v>
      </c>
      <c r="M716" s="18">
        <v>0</v>
      </c>
      <c r="N716" s="18">
        <v>0</v>
      </c>
    </row>
    <row r="717" spans="1:14" x14ac:dyDescent="0.25">
      <c r="A717">
        <f>'R, r and ACFs'!F724</f>
        <v>-1.5099902632481919</v>
      </c>
      <c r="C717">
        <v>707</v>
      </c>
      <c r="D717">
        <f t="shared" si="66"/>
        <v>2.2800705951043438</v>
      </c>
      <c r="E717">
        <f t="shared" si="67"/>
        <v>21.835621699971959</v>
      </c>
      <c r="F717">
        <f t="shared" si="68"/>
        <v>2.2141010676226545</v>
      </c>
      <c r="G717">
        <f t="shared" si="69"/>
        <v>3.4652070036490779</v>
      </c>
      <c r="H717">
        <f t="shared" si="70"/>
        <v>9.7359485171377447</v>
      </c>
      <c r="I717">
        <f t="shared" si="71"/>
        <v>1.4405458846290742</v>
      </c>
      <c r="J717">
        <v>0</v>
      </c>
      <c r="K717" s="18">
        <v>0</v>
      </c>
      <c r="L717" s="18">
        <v>0</v>
      </c>
      <c r="M717" s="18">
        <v>0</v>
      </c>
      <c r="N717" s="18">
        <v>0</v>
      </c>
    </row>
    <row r="718" spans="1:14" x14ac:dyDescent="0.25">
      <c r="A718">
        <f>'R, r and ACFs'!F725</f>
        <v>-0.40812679961009479</v>
      </c>
      <c r="C718">
        <v>708</v>
      </c>
      <c r="D718">
        <f t="shared" si="66"/>
        <v>0.16656748455997847</v>
      </c>
      <c r="E718">
        <f t="shared" si="67"/>
        <v>2.2800705951043438</v>
      </c>
      <c r="F718">
        <f t="shared" si="68"/>
        <v>21.835621699971959</v>
      </c>
      <c r="G718">
        <f t="shared" si="69"/>
        <v>2.2141010676226545</v>
      </c>
      <c r="H718">
        <f t="shared" si="70"/>
        <v>3.4652070036490779</v>
      </c>
      <c r="I718">
        <f t="shared" si="71"/>
        <v>9.7359485171377447</v>
      </c>
      <c r="J718">
        <v>0</v>
      </c>
      <c r="K718" s="18">
        <v>0</v>
      </c>
      <c r="L718" s="18">
        <v>0</v>
      </c>
      <c r="M718" s="18">
        <v>0</v>
      </c>
      <c r="N718" s="18">
        <v>0</v>
      </c>
    </row>
    <row r="719" spans="1:14" x14ac:dyDescent="0.25">
      <c r="A719">
        <f>'R, r and ACFs'!F726</f>
        <v>0.39462100130479449</v>
      </c>
      <c r="C719">
        <v>709</v>
      </c>
      <c r="D719">
        <f t="shared" si="66"/>
        <v>0.15572573467079862</v>
      </c>
      <c r="E719">
        <f t="shared" si="67"/>
        <v>0.16656748455997847</v>
      </c>
      <c r="F719">
        <f t="shared" si="68"/>
        <v>2.2800705951043438</v>
      </c>
      <c r="G719">
        <f t="shared" si="69"/>
        <v>21.835621699971959</v>
      </c>
      <c r="H719">
        <f t="shared" si="70"/>
        <v>2.2141010676226545</v>
      </c>
      <c r="I719">
        <f t="shared" si="71"/>
        <v>3.4652070036490779</v>
      </c>
      <c r="J719">
        <v>0</v>
      </c>
      <c r="K719" s="18">
        <v>0</v>
      </c>
      <c r="L719" s="18">
        <v>0</v>
      </c>
      <c r="M719" s="18">
        <v>0</v>
      </c>
      <c r="N719" s="18">
        <v>0</v>
      </c>
    </row>
    <row r="720" spans="1:14" x14ac:dyDescent="0.25">
      <c r="A720">
        <f>'R, r and ACFs'!F727</f>
        <v>7.9353911636218317</v>
      </c>
      <c r="C720">
        <v>710</v>
      </c>
      <c r="D720">
        <f t="shared" si="66"/>
        <v>62.970432919687447</v>
      </c>
      <c r="E720">
        <f t="shared" si="67"/>
        <v>0.15572573467079862</v>
      </c>
      <c r="F720">
        <f t="shared" si="68"/>
        <v>0.16656748455997847</v>
      </c>
      <c r="G720">
        <f t="shared" si="69"/>
        <v>2.2800705951043438</v>
      </c>
      <c r="H720">
        <f t="shared" si="70"/>
        <v>21.835621699971959</v>
      </c>
      <c r="I720">
        <f t="shared" si="71"/>
        <v>2.2141010676226545</v>
      </c>
      <c r="J720">
        <v>0</v>
      </c>
      <c r="K720" s="18">
        <v>0</v>
      </c>
      <c r="L720" s="18">
        <v>0</v>
      </c>
      <c r="M720" s="18">
        <v>0</v>
      </c>
      <c r="N720" s="18">
        <v>0</v>
      </c>
    </row>
    <row r="721" spans="1:14" x14ac:dyDescent="0.25">
      <c r="A721">
        <f>'R, r and ACFs'!F728</f>
        <v>2.2558296113300607</v>
      </c>
      <c r="C721">
        <v>711</v>
      </c>
      <c r="D721">
        <f t="shared" si="66"/>
        <v>5.0887672353535329</v>
      </c>
      <c r="E721">
        <f t="shared" si="67"/>
        <v>62.970432919687447</v>
      </c>
      <c r="F721">
        <f t="shared" si="68"/>
        <v>0.15572573467079862</v>
      </c>
      <c r="G721">
        <f t="shared" si="69"/>
        <v>0.16656748455997847</v>
      </c>
      <c r="H721">
        <f t="shared" si="70"/>
        <v>2.2800705951043438</v>
      </c>
      <c r="I721">
        <f t="shared" si="71"/>
        <v>21.835621699971959</v>
      </c>
      <c r="J721">
        <v>0</v>
      </c>
      <c r="K721" s="18">
        <v>0</v>
      </c>
      <c r="L721" s="18">
        <v>0</v>
      </c>
      <c r="M721" s="18">
        <v>0</v>
      </c>
      <c r="N721" s="18">
        <v>0</v>
      </c>
    </row>
    <row r="722" spans="1:14" x14ac:dyDescent="0.25">
      <c r="A722">
        <f>'R, r and ACFs'!F729</f>
        <v>4.3939603483608289</v>
      </c>
      <c r="C722">
        <v>712</v>
      </c>
      <c r="D722">
        <f t="shared" si="66"/>
        <v>19.306887542967218</v>
      </c>
      <c r="E722">
        <f t="shared" si="67"/>
        <v>5.0887672353535329</v>
      </c>
      <c r="F722">
        <f t="shared" si="68"/>
        <v>62.970432919687447</v>
      </c>
      <c r="G722">
        <f t="shared" si="69"/>
        <v>0.15572573467079862</v>
      </c>
      <c r="H722">
        <f t="shared" si="70"/>
        <v>0.16656748455997847</v>
      </c>
      <c r="I722">
        <f t="shared" si="71"/>
        <v>2.2800705951043438</v>
      </c>
      <c r="J722">
        <v>0</v>
      </c>
      <c r="K722" s="18">
        <v>0</v>
      </c>
      <c r="L722" s="18">
        <v>0</v>
      </c>
      <c r="M722" s="18">
        <v>0</v>
      </c>
      <c r="N722" s="18">
        <v>0</v>
      </c>
    </row>
    <row r="723" spans="1:14" x14ac:dyDescent="0.25">
      <c r="A723">
        <f>'R, r and ACFs'!F730</f>
        <v>9.0286350407920111</v>
      </c>
      <c r="C723">
        <v>713</v>
      </c>
      <c r="D723">
        <f t="shared" si="66"/>
        <v>81.516250699817363</v>
      </c>
      <c r="E723">
        <f t="shared" si="67"/>
        <v>19.306887542967218</v>
      </c>
      <c r="F723">
        <f t="shared" si="68"/>
        <v>5.0887672353535329</v>
      </c>
      <c r="G723">
        <f t="shared" si="69"/>
        <v>62.970432919687447</v>
      </c>
      <c r="H723">
        <f t="shared" si="70"/>
        <v>0.15572573467079862</v>
      </c>
      <c r="I723">
        <f t="shared" si="71"/>
        <v>0.16656748455997847</v>
      </c>
      <c r="J723">
        <v>0</v>
      </c>
      <c r="K723" s="18">
        <v>0</v>
      </c>
      <c r="L723" s="18">
        <v>0</v>
      </c>
      <c r="M723" s="18">
        <v>0</v>
      </c>
      <c r="N723" s="18">
        <v>0</v>
      </c>
    </row>
    <row r="724" spans="1:14" x14ac:dyDescent="0.25">
      <c r="A724">
        <f>'R, r and ACFs'!F731</f>
        <v>-6.0345136428255159</v>
      </c>
      <c r="C724">
        <v>714</v>
      </c>
      <c r="D724">
        <f t="shared" si="66"/>
        <v>36.41535490544728</v>
      </c>
      <c r="E724">
        <f t="shared" si="67"/>
        <v>81.516250699817363</v>
      </c>
      <c r="F724">
        <f t="shared" si="68"/>
        <v>19.306887542967218</v>
      </c>
      <c r="G724">
        <f t="shared" si="69"/>
        <v>5.0887672353535329</v>
      </c>
      <c r="H724">
        <f t="shared" si="70"/>
        <v>62.970432919687447</v>
      </c>
      <c r="I724">
        <f t="shared" si="71"/>
        <v>0.15572573467079862</v>
      </c>
      <c r="J724">
        <v>0</v>
      </c>
      <c r="K724" s="18">
        <v>0</v>
      </c>
      <c r="L724" s="18">
        <v>0</v>
      </c>
      <c r="M724" s="18">
        <v>0</v>
      </c>
      <c r="N724" s="18">
        <v>0</v>
      </c>
    </row>
    <row r="725" spans="1:14" x14ac:dyDescent="0.25">
      <c r="A725">
        <f>'R, r and ACFs'!F732</f>
        <v>1.0560128049832758</v>
      </c>
      <c r="C725">
        <v>715</v>
      </c>
      <c r="D725">
        <f t="shared" si="66"/>
        <v>1.115163044288646</v>
      </c>
      <c r="E725">
        <f t="shared" si="67"/>
        <v>36.41535490544728</v>
      </c>
      <c r="F725">
        <f t="shared" si="68"/>
        <v>81.516250699817363</v>
      </c>
      <c r="G725">
        <f t="shared" si="69"/>
        <v>19.306887542967218</v>
      </c>
      <c r="H725">
        <f t="shared" si="70"/>
        <v>5.0887672353535329</v>
      </c>
      <c r="I725">
        <f t="shared" si="71"/>
        <v>62.970432919687447</v>
      </c>
      <c r="J725">
        <v>0</v>
      </c>
      <c r="K725" s="18">
        <v>0</v>
      </c>
      <c r="L725" s="18">
        <v>0</v>
      </c>
      <c r="M725" s="18">
        <v>0</v>
      </c>
      <c r="N725" s="18">
        <v>0</v>
      </c>
    </row>
    <row r="726" spans="1:14" x14ac:dyDescent="0.25">
      <c r="A726">
        <f>'R, r and ACFs'!F733</f>
        <v>2.2262668848270675</v>
      </c>
      <c r="C726">
        <v>716</v>
      </c>
      <c r="D726">
        <f t="shared" si="66"/>
        <v>4.9562642424776149</v>
      </c>
      <c r="E726">
        <f t="shared" si="67"/>
        <v>1.115163044288646</v>
      </c>
      <c r="F726">
        <f t="shared" si="68"/>
        <v>36.41535490544728</v>
      </c>
      <c r="G726">
        <f t="shared" si="69"/>
        <v>81.516250699817363</v>
      </c>
      <c r="H726">
        <f t="shared" si="70"/>
        <v>19.306887542967218</v>
      </c>
      <c r="I726">
        <f t="shared" si="71"/>
        <v>5.0887672353535329</v>
      </c>
      <c r="J726">
        <v>0</v>
      </c>
      <c r="K726" s="18">
        <v>0</v>
      </c>
      <c r="L726" s="18">
        <v>0</v>
      </c>
      <c r="M726" s="18">
        <v>0</v>
      </c>
      <c r="N726" s="18">
        <v>0</v>
      </c>
    </row>
    <row r="727" spans="1:14" x14ac:dyDescent="0.25">
      <c r="A727">
        <f>'R, r and ACFs'!F734</f>
        <v>2.3103224007258434</v>
      </c>
      <c r="C727">
        <v>717</v>
      </c>
      <c r="D727">
        <f t="shared" si="66"/>
        <v>5.3375895952956247</v>
      </c>
      <c r="E727">
        <f t="shared" si="67"/>
        <v>4.9562642424776149</v>
      </c>
      <c r="F727">
        <f t="shared" si="68"/>
        <v>1.115163044288646</v>
      </c>
      <c r="G727">
        <f t="shared" si="69"/>
        <v>36.41535490544728</v>
      </c>
      <c r="H727">
        <f t="shared" si="70"/>
        <v>81.516250699817363</v>
      </c>
      <c r="I727">
        <f t="shared" si="71"/>
        <v>19.306887542967218</v>
      </c>
      <c r="J727">
        <v>0</v>
      </c>
      <c r="K727" s="18">
        <v>0</v>
      </c>
      <c r="L727" s="18">
        <v>0</v>
      </c>
      <c r="M727" s="18">
        <v>0</v>
      </c>
      <c r="N727" s="18">
        <v>0</v>
      </c>
    </row>
    <row r="728" spans="1:14" x14ac:dyDescent="0.25">
      <c r="A728">
        <f>'R, r and ACFs'!F735</f>
        <v>-7.2238673180116963</v>
      </c>
      <c r="C728">
        <v>718</v>
      </c>
      <c r="D728">
        <f t="shared" si="66"/>
        <v>52.184259028237499</v>
      </c>
      <c r="E728">
        <f t="shared" si="67"/>
        <v>5.3375895952956247</v>
      </c>
      <c r="F728">
        <f t="shared" si="68"/>
        <v>4.9562642424776149</v>
      </c>
      <c r="G728">
        <f t="shared" si="69"/>
        <v>1.115163044288646</v>
      </c>
      <c r="H728">
        <f t="shared" si="70"/>
        <v>36.41535490544728</v>
      </c>
      <c r="I728">
        <f t="shared" si="71"/>
        <v>81.516250699817363</v>
      </c>
      <c r="J728">
        <v>0</v>
      </c>
      <c r="K728" s="18">
        <v>0</v>
      </c>
      <c r="L728" s="18">
        <v>0</v>
      </c>
      <c r="M728" s="18">
        <v>0</v>
      </c>
      <c r="N728" s="18">
        <v>0</v>
      </c>
    </row>
    <row r="729" spans="1:14" x14ac:dyDescent="0.25">
      <c r="A729">
        <f>'R, r and ACFs'!F736</f>
        <v>0.77897485273072209</v>
      </c>
      <c r="C729">
        <v>719</v>
      </c>
      <c r="D729">
        <f t="shared" si="66"/>
        <v>0.60680182118685022</v>
      </c>
      <c r="E729">
        <f t="shared" si="67"/>
        <v>52.184259028237499</v>
      </c>
      <c r="F729">
        <f t="shared" si="68"/>
        <v>5.3375895952956247</v>
      </c>
      <c r="G729">
        <f t="shared" si="69"/>
        <v>4.9562642424776149</v>
      </c>
      <c r="H729">
        <f t="shared" si="70"/>
        <v>1.115163044288646</v>
      </c>
      <c r="I729">
        <f t="shared" si="71"/>
        <v>36.41535490544728</v>
      </c>
      <c r="J729">
        <v>0</v>
      </c>
      <c r="K729" s="18">
        <v>0</v>
      </c>
      <c r="L729" s="18">
        <v>0</v>
      </c>
      <c r="M729" s="18">
        <v>0</v>
      </c>
      <c r="N729" s="18">
        <v>0</v>
      </c>
    </row>
    <row r="730" spans="1:14" x14ac:dyDescent="0.25">
      <c r="A730">
        <f>'R, r and ACFs'!F737</f>
        <v>-5.423112688755551</v>
      </c>
      <c r="C730">
        <v>720</v>
      </c>
      <c r="D730">
        <f t="shared" si="66"/>
        <v>29.410151234941463</v>
      </c>
      <c r="E730">
        <f t="shared" si="67"/>
        <v>0.60680182118685022</v>
      </c>
      <c r="F730">
        <f t="shared" si="68"/>
        <v>52.184259028237499</v>
      </c>
      <c r="G730">
        <f t="shared" si="69"/>
        <v>5.3375895952956247</v>
      </c>
      <c r="H730">
        <f t="shared" si="70"/>
        <v>4.9562642424776149</v>
      </c>
      <c r="I730">
        <f t="shared" si="71"/>
        <v>1.115163044288646</v>
      </c>
      <c r="J730">
        <v>0</v>
      </c>
      <c r="K730" s="18">
        <v>0</v>
      </c>
      <c r="L730" s="18">
        <v>0</v>
      </c>
      <c r="M730" s="18">
        <v>0</v>
      </c>
      <c r="N730" s="18">
        <v>0</v>
      </c>
    </row>
    <row r="731" spans="1:14" x14ac:dyDescent="0.25">
      <c r="A731">
        <f>'R, r and ACFs'!F738</f>
        <v>7.4518540948018659</v>
      </c>
      <c r="C731">
        <v>721</v>
      </c>
      <c r="D731">
        <f t="shared" si="66"/>
        <v>55.530129450215334</v>
      </c>
      <c r="E731">
        <f t="shared" si="67"/>
        <v>29.410151234941463</v>
      </c>
      <c r="F731">
        <f t="shared" si="68"/>
        <v>0.60680182118685022</v>
      </c>
      <c r="G731">
        <f t="shared" si="69"/>
        <v>52.184259028237499</v>
      </c>
      <c r="H731">
        <f t="shared" si="70"/>
        <v>5.3375895952956247</v>
      </c>
      <c r="I731">
        <f t="shared" si="71"/>
        <v>4.9562642424776149</v>
      </c>
      <c r="J731">
        <v>0</v>
      </c>
      <c r="K731" s="18">
        <v>0</v>
      </c>
      <c r="L731" s="18">
        <v>0</v>
      </c>
      <c r="M731" s="18">
        <v>0</v>
      </c>
      <c r="N731" s="18">
        <v>0</v>
      </c>
    </row>
    <row r="732" spans="1:14" x14ac:dyDescent="0.25">
      <c r="A732">
        <f>'R, r and ACFs'!F739</f>
        <v>0.72945183777839562</v>
      </c>
      <c r="C732">
        <v>722</v>
      </c>
      <c r="D732">
        <f t="shared" si="66"/>
        <v>0.53209998363827882</v>
      </c>
      <c r="E732">
        <f t="shared" si="67"/>
        <v>55.530129450215334</v>
      </c>
      <c r="F732">
        <f t="shared" si="68"/>
        <v>29.410151234941463</v>
      </c>
      <c r="G732">
        <f t="shared" si="69"/>
        <v>0.60680182118685022</v>
      </c>
      <c r="H732">
        <f t="shared" si="70"/>
        <v>52.184259028237499</v>
      </c>
      <c r="I732">
        <f t="shared" si="71"/>
        <v>5.3375895952956247</v>
      </c>
      <c r="J732">
        <v>0</v>
      </c>
      <c r="K732" s="18">
        <v>0</v>
      </c>
      <c r="L732" s="18">
        <v>0</v>
      </c>
      <c r="M732" s="18">
        <v>0</v>
      </c>
      <c r="N732" s="18">
        <v>0</v>
      </c>
    </row>
    <row r="733" spans="1:14" x14ac:dyDescent="0.25">
      <c r="A733">
        <f>'R, r and ACFs'!F740</f>
        <v>-1.8593090441067599</v>
      </c>
      <c r="C733">
        <v>723</v>
      </c>
      <c r="D733">
        <f t="shared" si="66"/>
        <v>3.4570301214971932</v>
      </c>
      <c r="E733">
        <f t="shared" si="67"/>
        <v>0.53209998363827882</v>
      </c>
      <c r="F733">
        <f t="shared" si="68"/>
        <v>55.530129450215334</v>
      </c>
      <c r="G733">
        <f t="shared" si="69"/>
        <v>29.410151234941463</v>
      </c>
      <c r="H733">
        <f t="shared" si="70"/>
        <v>0.60680182118685022</v>
      </c>
      <c r="I733">
        <f t="shared" si="71"/>
        <v>52.184259028237499</v>
      </c>
      <c r="J733">
        <v>0</v>
      </c>
      <c r="K733" s="18">
        <v>0</v>
      </c>
      <c r="L733" s="18">
        <v>0</v>
      </c>
      <c r="M733" s="18">
        <v>0</v>
      </c>
      <c r="N733" s="18">
        <v>0</v>
      </c>
    </row>
    <row r="734" spans="1:14" x14ac:dyDescent="0.25">
      <c r="A734">
        <f>'R, r and ACFs'!F741</f>
        <v>-3.7168845195124112</v>
      </c>
      <c r="C734">
        <v>724</v>
      </c>
      <c r="D734">
        <f t="shared" si="66"/>
        <v>13.815230531391007</v>
      </c>
      <c r="E734">
        <f t="shared" si="67"/>
        <v>3.4570301214971932</v>
      </c>
      <c r="F734">
        <f t="shared" si="68"/>
        <v>0.53209998363827882</v>
      </c>
      <c r="G734">
        <f t="shared" si="69"/>
        <v>55.530129450215334</v>
      </c>
      <c r="H734">
        <f t="shared" si="70"/>
        <v>29.410151234941463</v>
      </c>
      <c r="I734">
        <f t="shared" si="71"/>
        <v>0.60680182118685022</v>
      </c>
      <c r="J734">
        <v>0</v>
      </c>
      <c r="K734" s="18">
        <v>0</v>
      </c>
      <c r="L734" s="18">
        <v>0</v>
      </c>
      <c r="M734" s="18">
        <v>0</v>
      </c>
      <c r="N734" s="18">
        <v>0</v>
      </c>
    </row>
    <row r="735" spans="1:14" x14ac:dyDescent="0.25">
      <c r="A735">
        <f>'R, r and ACFs'!F742</f>
        <v>0.99641623172021832</v>
      </c>
      <c r="C735">
        <v>725</v>
      </c>
      <c r="D735">
        <f t="shared" si="66"/>
        <v>0.99284530683551975</v>
      </c>
      <c r="E735">
        <f t="shared" si="67"/>
        <v>13.815230531391007</v>
      </c>
      <c r="F735">
        <f t="shared" si="68"/>
        <v>3.4570301214971932</v>
      </c>
      <c r="G735">
        <f t="shared" si="69"/>
        <v>0.53209998363827882</v>
      </c>
      <c r="H735">
        <f t="shared" si="70"/>
        <v>55.530129450215334</v>
      </c>
      <c r="I735">
        <f t="shared" si="71"/>
        <v>29.410151234941463</v>
      </c>
      <c r="J735">
        <v>0</v>
      </c>
      <c r="K735" s="18">
        <v>0</v>
      </c>
      <c r="L735" s="18">
        <v>0</v>
      </c>
      <c r="M735" s="18">
        <v>0</v>
      </c>
      <c r="N735" s="18">
        <v>0</v>
      </c>
    </row>
    <row r="736" spans="1:14" x14ac:dyDescent="0.25">
      <c r="A736">
        <f>'R, r and ACFs'!F743</f>
        <v>4.6426608063509969</v>
      </c>
      <c r="C736">
        <v>726</v>
      </c>
      <c r="D736">
        <f t="shared" si="66"/>
        <v>21.554299362827688</v>
      </c>
      <c r="E736">
        <f t="shared" si="67"/>
        <v>0.99284530683551975</v>
      </c>
      <c r="F736">
        <f t="shared" si="68"/>
        <v>13.815230531391007</v>
      </c>
      <c r="G736">
        <f t="shared" si="69"/>
        <v>3.4570301214971932</v>
      </c>
      <c r="H736">
        <f t="shared" si="70"/>
        <v>0.53209998363827882</v>
      </c>
      <c r="I736">
        <f t="shared" si="71"/>
        <v>55.530129450215334</v>
      </c>
      <c r="J736">
        <v>0</v>
      </c>
      <c r="K736" s="18">
        <v>0</v>
      </c>
      <c r="L736" s="18">
        <v>0</v>
      </c>
      <c r="M736" s="18">
        <v>0</v>
      </c>
      <c r="N736" s="18">
        <v>0</v>
      </c>
    </row>
    <row r="737" spans="1:14" x14ac:dyDescent="0.25">
      <c r="A737">
        <f>'R, r and ACFs'!F744</f>
        <v>-2.9837738879930202</v>
      </c>
      <c r="C737">
        <v>727</v>
      </c>
      <c r="D737">
        <f t="shared" si="66"/>
        <v>8.9029066146689839</v>
      </c>
      <c r="E737">
        <f t="shared" si="67"/>
        <v>21.554299362827688</v>
      </c>
      <c r="F737">
        <f t="shared" si="68"/>
        <v>0.99284530683551975</v>
      </c>
      <c r="G737">
        <f t="shared" si="69"/>
        <v>13.815230531391007</v>
      </c>
      <c r="H737">
        <f t="shared" si="70"/>
        <v>3.4570301214971932</v>
      </c>
      <c r="I737">
        <f t="shared" si="71"/>
        <v>0.53209998363827882</v>
      </c>
      <c r="J737">
        <v>0</v>
      </c>
      <c r="K737" s="18">
        <v>0</v>
      </c>
      <c r="L737" s="18">
        <v>0</v>
      </c>
      <c r="M737" s="18">
        <v>0</v>
      </c>
      <c r="N737" s="18">
        <v>0</v>
      </c>
    </row>
    <row r="738" spans="1:14" x14ac:dyDescent="0.25">
      <c r="A738">
        <f>'R, r and ACFs'!F745</f>
        <v>0.67892126329123148</v>
      </c>
      <c r="C738">
        <v>728</v>
      </c>
      <c r="D738">
        <f t="shared" si="66"/>
        <v>0.46093408174896167</v>
      </c>
      <c r="E738">
        <f t="shared" si="67"/>
        <v>8.9029066146689839</v>
      </c>
      <c r="F738">
        <f t="shared" si="68"/>
        <v>21.554299362827688</v>
      </c>
      <c r="G738">
        <f t="shared" si="69"/>
        <v>0.99284530683551975</v>
      </c>
      <c r="H738">
        <f t="shared" si="70"/>
        <v>13.815230531391007</v>
      </c>
      <c r="I738">
        <f t="shared" si="71"/>
        <v>3.4570301214971932</v>
      </c>
      <c r="J738">
        <v>0</v>
      </c>
      <c r="K738" s="18">
        <v>0</v>
      </c>
      <c r="L738" s="18">
        <v>0</v>
      </c>
      <c r="M738" s="18">
        <v>0</v>
      </c>
      <c r="N738" s="18">
        <v>0</v>
      </c>
    </row>
    <row r="739" spans="1:14" x14ac:dyDescent="0.25">
      <c r="A739">
        <f>'R, r and ACFs'!F746</f>
        <v>-8.1155199549717602E-2</v>
      </c>
      <c r="C739">
        <v>729</v>
      </c>
      <c r="D739">
        <f t="shared" si="66"/>
        <v>6.5861664139544845E-3</v>
      </c>
      <c r="E739">
        <f t="shared" si="67"/>
        <v>0.46093408174896167</v>
      </c>
      <c r="F739">
        <f t="shared" si="68"/>
        <v>8.9029066146689839</v>
      </c>
      <c r="G739">
        <f t="shared" si="69"/>
        <v>21.554299362827688</v>
      </c>
      <c r="H739">
        <f t="shared" si="70"/>
        <v>0.99284530683551975</v>
      </c>
      <c r="I739">
        <f t="shared" si="71"/>
        <v>13.815230531391007</v>
      </c>
      <c r="J739">
        <v>0</v>
      </c>
      <c r="K739" s="18">
        <v>0</v>
      </c>
      <c r="L739" s="18">
        <v>0</v>
      </c>
      <c r="M739" s="18">
        <v>0</v>
      </c>
      <c r="N739" s="18">
        <v>0</v>
      </c>
    </row>
    <row r="740" spans="1:14" x14ac:dyDescent="0.25">
      <c r="A740">
        <f>'R, r and ACFs'!F747</f>
        <v>5.5713307252826665</v>
      </c>
      <c r="C740">
        <v>730</v>
      </c>
      <c r="D740">
        <f t="shared" si="66"/>
        <v>31.039726050478684</v>
      </c>
      <c r="E740">
        <f t="shared" si="67"/>
        <v>6.5861664139544845E-3</v>
      </c>
      <c r="F740">
        <f t="shared" si="68"/>
        <v>0.46093408174896167</v>
      </c>
      <c r="G740">
        <f t="shared" si="69"/>
        <v>8.9029066146689839</v>
      </c>
      <c r="H740">
        <f t="shared" si="70"/>
        <v>21.554299362827688</v>
      </c>
      <c r="I740">
        <f t="shared" si="71"/>
        <v>0.99284530683551975</v>
      </c>
      <c r="J740">
        <v>0</v>
      </c>
      <c r="K740" s="18">
        <v>0</v>
      </c>
      <c r="L740" s="18">
        <v>0</v>
      </c>
      <c r="M740" s="18">
        <v>0</v>
      </c>
      <c r="N740" s="18">
        <v>0</v>
      </c>
    </row>
    <row r="741" spans="1:14" x14ac:dyDescent="0.25">
      <c r="A741">
        <f>'R, r and ACFs'!F748</f>
        <v>-1.1706368440846968</v>
      </c>
      <c r="C741">
        <v>731</v>
      </c>
      <c r="D741">
        <f t="shared" si="66"/>
        <v>1.3703906207285788</v>
      </c>
      <c r="E741">
        <f t="shared" si="67"/>
        <v>31.039726050478684</v>
      </c>
      <c r="F741">
        <f t="shared" si="68"/>
        <v>6.5861664139544845E-3</v>
      </c>
      <c r="G741">
        <f t="shared" si="69"/>
        <v>0.46093408174896167</v>
      </c>
      <c r="H741">
        <f t="shared" si="70"/>
        <v>8.9029066146689839</v>
      </c>
      <c r="I741">
        <f t="shared" si="71"/>
        <v>21.554299362827688</v>
      </c>
      <c r="J741">
        <v>0</v>
      </c>
      <c r="K741" s="18">
        <v>0</v>
      </c>
      <c r="L741" s="18">
        <v>0</v>
      </c>
      <c r="M741" s="18">
        <v>0</v>
      </c>
      <c r="N741" s="18">
        <v>0</v>
      </c>
    </row>
    <row r="742" spans="1:14" x14ac:dyDescent="0.25">
      <c r="A742">
        <f>'R, r and ACFs'!F749</f>
        <v>0.19058619038487784</v>
      </c>
      <c r="C742">
        <v>732</v>
      </c>
      <c r="D742">
        <f t="shared" si="66"/>
        <v>3.6323095965420903E-2</v>
      </c>
      <c r="E742">
        <f t="shared" si="67"/>
        <v>1.3703906207285788</v>
      </c>
      <c r="F742">
        <f t="shared" si="68"/>
        <v>31.039726050478684</v>
      </c>
      <c r="G742">
        <f t="shared" si="69"/>
        <v>6.5861664139544845E-3</v>
      </c>
      <c r="H742">
        <f t="shared" si="70"/>
        <v>0.46093408174896167</v>
      </c>
      <c r="I742">
        <f t="shared" si="71"/>
        <v>8.9029066146689839</v>
      </c>
      <c r="J742">
        <v>0</v>
      </c>
      <c r="K742" s="18">
        <v>0</v>
      </c>
      <c r="L742" s="18">
        <v>0</v>
      </c>
      <c r="M742" s="18">
        <v>0</v>
      </c>
      <c r="N742" s="18">
        <v>0</v>
      </c>
    </row>
    <row r="743" spans="1:14" x14ac:dyDescent="0.25">
      <c r="A743">
        <f>'R, r and ACFs'!F750</f>
        <v>6.9145875599566356E-3</v>
      </c>
      <c r="C743">
        <v>733</v>
      </c>
      <c r="D743">
        <f t="shared" si="66"/>
        <v>4.7811521124307057E-5</v>
      </c>
      <c r="E743">
        <f t="shared" si="67"/>
        <v>3.6323095965420903E-2</v>
      </c>
      <c r="F743">
        <f t="shared" si="68"/>
        <v>1.3703906207285788</v>
      </c>
      <c r="G743">
        <f t="shared" si="69"/>
        <v>31.039726050478684</v>
      </c>
      <c r="H743">
        <f t="shared" si="70"/>
        <v>6.5861664139544845E-3</v>
      </c>
      <c r="I743">
        <f t="shared" si="71"/>
        <v>0.46093408174896167</v>
      </c>
      <c r="J743">
        <v>0</v>
      </c>
      <c r="K743" s="18">
        <v>0</v>
      </c>
      <c r="L743" s="18">
        <v>0</v>
      </c>
      <c r="M743" s="18">
        <v>0</v>
      </c>
      <c r="N743" s="18">
        <v>0</v>
      </c>
    </row>
    <row r="744" spans="1:14" x14ac:dyDescent="0.25">
      <c r="A744">
        <f>'R, r and ACFs'!F751</f>
        <v>-9.937914492863209</v>
      </c>
      <c r="C744">
        <v>734</v>
      </c>
      <c r="D744">
        <f t="shared" si="66"/>
        <v>98.762144467460615</v>
      </c>
      <c r="E744">
        <f t="shared" si="67"/>
        <v>4.7811521124307057E-5</v>
      </c>
      <c r="F744">
        <f t="shared" si="68"/>
        <v>3.6323095965420903E-2</v>
      </c>
      <c r="G744">
        <f t="shared" si="69"/>
        <v>1.3703906207285788</v>
      </c>
      <c r="H744">
        <f t="shared" si="70"/>
        <v>31.039726050478684</v>
      </c>
      <c r="I744">
        <f t="shared" si="71"/>
        <v>6.5861664139544845E-3</v>
      </c>
      <c r="J744">
        <v>0</v>
      </c>
      <c r="K744" s="18">
        <v>0</v>
      </c>
      <c r="L744" s="18">
        <v>0</v>
      </c>
      <c r="M744" s="18">
        <v>0</v>
      </c>
      <c r="N744" s="18">
        <v>0</v>
      </c>
    </row>
    <row r="745" spans="1:14" x14ac:dyDescent="0.25">
      <c r="A745">
        <f>'R, r and ACFs'!F752</f>
        <v>-0.37627364506845928</v>
      </c>
      <c r="C745">
        <v>735</v>
      </c>
      <c r="D745">
        <f t="shared" si="66"/>
        <v>0.14158185597310488</v>
      </c>
      <c r="E745">
        <f t="shared" si="67"/>
        <v>98.762144467460615</v>
      </c>
      <c r="F745">
        <f t="shared" si="68"/>
        <v>4.7811521124307057E-5</v>
      </c>
      <c r="G745">
        <f t="shared" si="69"/>
        <v>3.6323095965420903E-2</v>
      </c>
      <c r="H745">
        <f t="shared" si="70"/>
        <v>1.3703906207285788</v>
      </c>
      <c r="I745">
        <f t="shared" si="71"/>
        <v>31.039726050478684</v>
      </c>
      <c r="J745">
        <v>0</v>
      </c>
      <c r="K745" s="18">
        <v>0</v>
      </c>
      <c r="L745" s="18">
        <v>0</v>
      </c>
      <c r="M745" s="18">
        <v>0</v>
      </c>
      <c r="N745" s="18">
        <v>0</v>
      </c>
    </row>
    <row r="746" spans="1:14" x14ac:dyDescent="0.25">
      <c r="A746">
        <f>'R, r and ACFs'!F753</f>
        <v>0.41472296538457171</v>
      </c>
      <c r="C746">
        <v>736</v>
      </c>
      <c r="D746">
        <f t="shared" si="66"/>
        <v>0.17199513801737265</v>
      </c>
      <c r="E746">
        <f t="shared" si="67"/>
        <v>0.14158185597310488</v>
      </c>
      <c r="F746">
        <f t="shared" si="68"/>
        <v>98.762144467460615</v>
      </c>
      <c r="G746">
        <f t="shared" si="69"/>
        <v>4.7811521124307057E-5</v>
      </c>
      <c r="H746">
        <f t="shared" si="70"/>
        <v>3.6323095965420903E-2</v>
      </c>
      <c r="I746">
        <f t="shared" si="71"/>
        <v>1.3703906207285788</v>
      </c>
      <c r="J746">
        <v>0</v>
      </c>
      <c r="K746" s="18">
        <v>0</v>
      </c>
      <c r="L746" s="18">
        <v>0</v>
      </c>
      <c r="M746" s="18">
        <v>0</v>
      </c>
      <c r="N746" s="18">
        <v>0</v>
      </c>
    </row>
    <row r="747" spans="1:14" x14ac:dyDescent="0.25">
      <c r="A747">
        <f>'R, r and ACFs'!F754</f>
        <v>-3.529796166282309</v>
      </c>
      <c r="C747">
        <v>737</v>
      </c>
      <c r="D747">
        <f t="shared" si="66"/>
        <v>12.459460975501285</v>
      </c>
      <c r="E747">
        <f t="shared" si="67"/>
        <v>0.17199513801737265</v>
      </c>
      <c r="F747">
        <f t="shared" si="68"/>
        <v>0.14158185597310488</v>
      </c>
      <c r="G747">
        <f t="shared" si="69"/>
        <v>98.762144467460615</v>
      </c>
      <c r="H747">
        <f t="shared" si="70"/>
        <v>4.7811521124307057E-5</v>
      </c>
      <c r="I747">
        <f t="shared" si="71"/>
        <v>3.6323095965420903E-2</v>
      </c>
      <c r="J747">
        <v>0</v>
      </c>
      <c r="K747" s="18">
        <v>0</v>
      </c>
      <c r="L747" s="18">
        <v>0</v>
      </c>
      <c r="M747" s="18">
        <v>0</v>
      </c>
      <c r="N747" s="18">
        <v>0</v>
      </c>
    </row>
    <row r="748" spans="1:14" x14ac:dyDescent="0.25">
      <c r="A748">
        <f>'R, r and ACFs'!F755</f>
        <v>4.4281797008100279</v>
      </c>
      <c r="C748">
        <v>738</v>
      </c>
      <c r="D748">
        <f t="shared" si="66"/>
        <v>19.608775462665989</v>
      </c>
      <c r="E748">
        <f t="shared" si="67"/>
        <v>12.459460975501285</v>
      </c>
      <c r="F748">
        <f t="shared" si="68"/>
        <v>0.17199513801737265</v>
      </c>
      <c r="G748">
        <f t="shared" si="69"/>
        <v>0.14158185597310488</v>
      </c>
      <c r="H748">
        <f t="shared" si="70"/>
        <v>98.762144467460615</v>
      </c>
      <c r="I748">
        <f t="shared" si="71"/>
        <v>4.7811521124307057E-5</v>
      </c>
      <c r="J748">
        <v>0</v>
      </c>
      <c r="K748" s="18">
        <v>0</v>
      </c>
      <c r="L748" s="18">
        <v>0</v>
      </c>
      <c r="M748" s="18">
        <v>0</v>
      </c>
      <c r="N748" s="18">
        <v>0</v>
      </c>
    </row>
    <row r="749" spans="1:14" x14ac:dyDescent="0.25">
      <c r="A749">
        <f>'R, r and ACFs'!F756</f>
        <v>-2.3970697695881507</v>
      </c>
      <c r="C749">
        <v>739</v>
      </c>
      <c r="D749">
        <f t="shared" si="66"/>
        <v>5.7459434802733895</v>
      </c>
      <c r="E749">
        <f t="shared" si="67"/>
        <v>19.608775462665989</v>
      </c>
      <c r="F749">
        <f t="shared" si="68"/>
        <v>12.459460975501285</v>
      </c>
      <c r="G749">
        <f t="shared" si="69"/>
        <v>0.17199513801737265</v>
      </c>
      <c r="H749">
        <f t="shared" si="70"/>
        <v>0.14158185597310488</v>
      </c>
      <c r="I749">
        <f t="shared" si="71"/>
        <v>98.762144467460615</v>
      </c>
      <c r="J749">
        <v>0</v>
      </c>
      <c r="K749" s="18">
        <v>0</v>
      </c>
      <c r="L749" s="18">
        <v>0</v>
      </c>
      <c r="M749" s="18">
        <v>0</v>
      </c>
      <c r="N749" s="18">
        <v>0</v>
      </c>
    </row>
    <row r="750" spans="1:14" x14ac:dyDescent="0.25">
      <c r="A750">
        <f>'R, r and ACFs'!F757</f>
        <v>0.12999011693068943</v>
      </c>
      <c r="C750">
        <v>740</v>
      </c>
      <c r="D750">
        <f t="shared" si="66"/>
        <v>1.6897430499654312E-2</v>
      </c>
      <c r="E750">
        <f t="shared" si="67"/>
        <v>5.7459434802733895</v>
      </c>
      <c r="F750">
        <f t="shared" si="68"/>
        <v>19.608775462665989</v>
      </c>
      <c r="G750">
        <f t="shared" si="69"/>
        <v>12.459460975501285</v>
      </c>
      <c r="H750">
        <f t="shared" si="70"/>
        <v>0.17199513801737265</v>
      </c>
      <c r="I750">
        <f t="shared" si="71"/>
        <v>0.14158185597310488</v>
      </c>
      <c r="J750">
        <v>0</v>
      </c>
      <c r="K750" s="18">
        <v>0</v>
      </c>
      <c r="L750" s="18">
        <v>0</v>
      </c>
      <c r="M750" s="18">
        <v>0</v>
      </c>
      <c r="N750" s="18">
        <v>0</v>
      </c>
    </row>
    <row r="751" spans="1:14" x14ac:dyDescent="0.25">
      <c r="A751">
        <f>'R, r and ACFs'!F758</f>
        <v>1.4967538542405399</v>
      </c>
      <c r="C751">
        <v>741</v>
      </c>
      <c r="D751">
        <f t="shared" si="66"/>
        <v>2.2402721001839114</v>
      </c>
      <c r="E751">
        <f t="shared" si="67"/>
        <v>1.6897430499654312E-2</v>
      </c>
      <c r="F751">
        <f t="shared" si="68"/>
        <v>5.7459434802733895</v>
      </c>
      <c r="G751">
        <f t="shared" si="69"/>
        <v>19.608775462665989</v>
      </c>
      <c r="H751">
        <f t="shared" si="70"/>
        <v>12.459460975501285</v>
      </c>
      <c r="I751">
        <f t="shared" si="71"/>
        <v>0.17199513801737265</v>
      </c>
      <c r="J751">
        <v>0</v>
      </c>
      <c r="K751" s="18">
        <v>0</v>
      </c>
      <c r="L751" s="18">
        <v>0</v>
      </c>
      <c r="M751" s="18">
        <v>0</v>
      </c>
      <c r="N751" s="18">
        <v>0</v>
      </c>
    </row>
    <row r="752" spans="1:14" x14ac:dyDescent="0.25">
      <c r="A752">
        <f>'R, r and ACFs'!F759</f>
        <v>-0.66577941989999168</v>
      </c>
      <c r="C752">
        <v>742</v>
      </c>
      <c r="D752">
        <f t="shared" si="66"/>
        <v>0.44326223596236941</v>
      </c>
      <c r="E752">
        <f t="shared" si="67"/>
        <v>2.2402721001839114</v>
      </c>
      <c r="F752">
        <f t="shared" si="68"/>
        <v>1.6897430499654312E-2</v>
      </c>
      <c r="G752">
        <f t="shared" si="69"/>
        <v>5.7459434802733895</v>
      </c>
      <c r="H752">
        <f t="shared" si="70"/>
        <v>19.608775462665989</v>
      </c>
      <c r="I752">
        <f t="shared" si="71"/>
        <v>12.459460975501285</v>
      </c>
      <c r="J752">
        <v>0</v>
      </c>
      <c r="K752" s="18">
        <v>0</v>
      </c>
      <c r="L752" s="18">
        <v>0</v>
      </c>
      <c r="M752" s="18">
        <v>0</v>
      </c>
      <c r="N752" s="18">
        <v>0</v>
      </c>
    </row>
    <row r="753" spans="1:14" x14ac:dyDescent="0.25">
      <c r="A753">
        <f>'R, r and ACFs'!F760</f>
        <v>2.374950466571665</v>
      </c>
      <c r="C753">
        <v>743</v>
      </c>
      <c r="D753">
        <f t="shared" si="66"/>
        <v>5.6403897186689695</v>
      </c>
      <c r="E753">
        <f t="shared" si="67"/>
        <v>0.44326223596236941</v>
      </c>
      <c r="F753">
        <f t="shared" si="68"/>
        <v>2.2402721001839114</v>
      </c>
      <c r="G753">
        <f t="shared" si="69"/>
        <v>1.6897430499654312E-2</v>
      </c>
      <c r="H753">
        <f t="shared" si="70"/>
        <v>5.7459434802733895</v>
      </c>
      <c r="I753">
        <f t="shared" si="71"/>
        <v>19.608775462665989</v>
      </c>
      <c r="J753">
        <v>0</v>
      </c>
      <c r="K753" s="18">
        <v>0</v>
      </c>
      <c r="L753" s="18">
        <v>0</v>
      </c>
      <c r="M753" s="18">
        <v>0</v>
      </c>
      <c r="N753" s="18">
        <v>0</v>
      </c>
    </row>
    <row r="754" spans="1:14" x14ac:dyDescent="0.25">
      <c r="A754">
        <f>'R, r and ACFs'!F761</f>
        <v>-4.302012066250974</v>
      </c>
      <c r="C754">
        <v>744</v>
      </c>
      <c r="D754">
        <f t="shared" si="66"/>
        <v>18.507307818168975</v>
      </c>
      <c r="E754">
        <f t="shared" si="67"/>
        <v>5.6403897186689695</v>
      </c>
      <c r="F754">
        <f t="shared" si="68"/>
        <v>0.44326223596236941</v>
      </c>
      <c r="G754">
        <f t="shared" si="69"/>
        <v>2.2402721001839114</v>
      </c>
      <c r="H754">
        <f t="shared" si="70"/>
        <v>1.6897430499654312E-2</v>
      </c>
      <c r="I754">
        <f t="shared" si="71"/>
        <v>5.7459434802733895</v>
      </c>
      <c r="J754">
        <v>0</v>
      </c>
      <c r="K754" s="18">
        <v>0</v>
      </c>
      <c r="L754" s="18">
        <v>0</v>
      </c>
      <c r="M754" s="18">
        <v>0</v>
      </c>
      <c r="N754" s="18">
        <v>0</v>
      </c>
    </row>
    <row r="755" spans="1:14" x14ac:dyDescent="0.25">
      <c r="A755">
        <f>'R, r and ACFs'!F762</f>
        <v>-0.27142601981016129</v>
      </c>
      <c r="C755">
        <v>745</v>
      </c>
      <c r="D755">
        <f t="shared" si="66"/>
        <v>7.3672084229986071E-2</v>
      </c>
      <c r="E755">
        <f t="shared" si="67"/>
        <v>18.507307818168975</v>
      </c>
      <c r="F755">
        <f t="shared" si="68"/>
        <v>5.6403897186689695</v>
      </c>
      <c r="G755">
        <f t="shared" si="69"/>
        <v>0.44326223596236941</v>
      </c>
      <c r="H755">
        <f t="shared" si="70"/>
        <v>2.2402721001839114</v>
      </c>
      <c r="I755">
        <f t="shared" si="71"/>
        <v>1.6897430499654312E-2</v>
      </c>
      <c r="J755">
        <v>0</v>
      </c>
      <c r="K755" s="18">
        <v>0</v>
      </c>
      <c r="L755" s="18">
        <v>0</v>
      </c>
      <c r="M755" s="18">
        <v>0</v>
      </c>
      <c r="N755" s="18">
        <v>0</v>
      </c>
    </row>
    <row r="756" spans="1:14" x14ac:dyDescent="0.25">
      <c r="A756">
        <f>'R, r and ACFs'!F763</f>
        <v>1.0197570500615369</v>
      </c>
      <c r="C756">
        <v>746</v>
      </c>
      <c r="D756">
        <f t="shared" si="66"/>
        <v>1.0399044411502079</v>
      </c>
      <c r="E756">
        <f t="shared" si="67"/>
        <v>7.3672084229986071E-2</v>
      </c>
      <c r="F756">
        <f t="shared" si="68"/>
        <v>18.507307818168975</v>
      </c>
      <c r="G756">
        <f t="shared" si="69"/>
        <v>5.6403897186689695</v>
      </c>
      <c r="H756">
        <f t="shared" si="70"/>
        <v>0.44326223596236941</v>
      </c>
      <c r="I756">
        <f t="shared" si="71"/>
        <v>2.2402721001839114</v>
      </c>
      <c r="J756">
        <v>0</v>
      </c>
      <c r="K756" s="18">
        <v>0</v>
      </c>
      <c r="L756" s="18">
        <v>0</v>
      </c>
      <c r="M756" s="18">
        <v>0</v>
      </c>
      <c r="N756" s="18">
        <v>0</v>
      </c>
    </row>
    <row r="757" spans="1:14" x14ac:dyDescent="0.25">
      <c r="A757">
        <f>'R, r and ACFs'!F764</f>
        <v>-0.95561165911722346</v>
      </c>
      <c r="C757">
        <v>747</v>
      </c>
      <c r="D757">
        <f t="shared" si="66"/>
        <v>0.91319364304077244</v>
      </c>
      <c r="E757">
        <f t="shared" si="67"/>
        <v>1.0399044411502079</v>
      </c>
      <c r="F757">
        <f t="shared" si="68"/>
        <v>7.3672084229986071E-2</v>
      </c>
      <c r="G757">
        <f t="shared" si="69"/>
        <v>18.507307818168975</v>
      </c>
      <c r="H757">
        <f t="shared" si="70"/>
        <v>5.6403897186689695</v>
      </c>
      <c r="I757">
        <f t="shared" si="71"/>
        <v>0.44326223596236941</v>
      </c>
      <c r="J757">
        <v>0</v>
      </c>
      <c r="K757" s="18">
        <v>0</v>
      </c>
      <c r="L757" s="18">
        <v>0</v>
      </c>
      <c r="M757" s="18">
        <v>0</v>
      </c>
      <c r="N757" s="18">
        <v>0</v>
      </c>
    </row>
    <row r="758" spans="1:14" x14ac:dyDescent="0.25">
      <c r="A758">
        <f>'R, r and ACFs'!F765</f>
        <v>0.57908374235449633</v>
      </c>
      <c r="C758">
        <v>748</v>
      </c>
      <c r="D758">
        <f t="shared" si="66"/>
        <v>0.33533798065928871</v>
      </c>
      <c r="E758">
        <f t="shared" si="67"/>
        <v>0.91319364304077244</v>
      </c>
      <c r="F758">
        <f t="shared" si="68"/>
        <v>1.0399044411502079</v>
      </c>
      <c r="G758">
        <f t="shared" si="69"/>
        <v>7.3672084229986071E-2</v>
      </c>
      <c r="H758">
        <f t="shared" si="70"/>
        <v>18.507307818168975</v>
      </c>
      <c r="I758">
        <f t="shared" si="71"/>
        <v>5.6403897186689695</v>
      </c>
      <c r="J758">
        <v>0</v>
      </c>
      <c r="K758" s="18">
        <v>0</v>
      </c>
      <c r="L758" s="18">
        <v>0</v>
      </c>
      <c r="M758" s="18">
        <v>0</v>
      </c>
      <c r="N758" s="18">
        <v>0</v>
      </c>
    </row>
    <row r="759" spans="1:14" x14ac:dyDescent="0.25">
      <c r="A759">
        <f>'R, r and ACFs'!F766</f>
        <v>-0.17945321756891802</v>
      </c>
      <c r="C759">
        <v>749</v>
      </c>
      <c r="D759">
        <f t="shared" si="66"/>
        <v>3.2203457295837429E-2</v>
      </c>
      <c r="E759">
        <f t="shared" si="67"/>
        <v>0.33533798065928871</v>
      </c>
      <c r="F759">
        <f t="shared" si="68"/>
        <v>0.91319364304077244</v>
      </c>
      <c r="G759">
        <f t="shared" si="69"/>
        <v>1.0399044411502079</v>
      </c>
      <c r="H759">
        <f t="shared" si="70"/>
        <v>7.3672084229986071E-2</v>
      </c>
      <c r="I759">
        <f t="shared" si="71"/>
        <v>18.507307818168975</v>
      </c>
      <c r="J759">
        <v>0</v>
      </c>
      <c r="K759" s="18">
        <v>0</v>
      </c>
      <c r="L759" s="18">
        <v>0</v>
      </c>
      <c r="M759" s="18">
        <v>0</v>
      </c>
      <c r="N759" s="18">
        <v>0</v>
      </c>
    </row>
    <row r="760" spans="1:14" x14ac:dyDescent="0.25">
      <c r="A760">
        <f>'R, r and ACFs'!F767</f>
        <v>0.57678081270494452</v>
      </c>
      <c r="C760">
        <v>750</v>
      </c>
      <c r="D760">
        <f t="shared" si="66"/>
        <v>0.3326761059045763</v>
      </c>
      <c r="E760">
        <f t="shared" si="67"/>
        <v>3.2203457295837429E-2</v>
      </c>
      <c r="F760">
        <f t="shared" si="68"/>
        <v>0.33533798065928871</v>
      </c>
      <c r="G760">
        <f t="shared" si="69"/>
        <v>0.91319364304077244</v>
      </c>
      <c r="H760">
        <f t="shared" si="70"/>
        <v>1.0399044411502079</v>
      </c>
      <c r="I760">
        <f t="shared" si="71"/>
        <v>7.3672084229986071E-2</v>
      </c>
      <c r="J760">
        <v>0</v>
      </c>
      <c r="K760" s="18">
        <v>0</v>
      </c>
      <c r="L760" s="18">
        <v>0</v>
      </c>
      <c r="M760" s="18">
        <v>0</v>
      </c>
      <c r="N760" s="18">
        <v>0</v>
      </c>
    </row>
    <row r="761" spans="1:14" x14ac:dyDescent="0.25">
      <c r="A761">
        <f>'R, r and ACFs'!F768</f>
        <v>-0.95009282170288289</v>
      </c>
      <c r="C761">
        <v>751</v>
      </c>
      <c r="D761">
        <f t="shared" si="66"/>
        <v>0.90267636985134603</v>
      </c>
      <c r="E761">
        <f t="shared" si="67"/>
        <v>0.3326761059045763</v>
      </c>
      <c r="F761">
        <f t="shared" si="68"/>
        <v>3.2203457295837429E-2</v>
      </c>
      <c r="G761">
        <f t="shared" si="69"/>
        <v>0.33533798065928871</v>
      </c>
      <c r="H761">
        <f t="shared" si="70"/>
        <v>0.91319364304077244</v>
      </c>
      <c r="I761">
        <f t="shared" si="71"/>
        <v>1.0399044411502079</v>
      </c>
      <c r="J761">
        <v>0</v>
      </c>
      <c r="K761" s="18">
        <v>0</v>
      </c>
      <c r="L761" s="18">
        <v>0</v>
      </c>
      <c r="M761" s="18">
        <v>0</v>
      </c>
      <c r="N761" s="18">
        <v>0</v>
      </c>
    </row>
    <row r="762" spans="1:14" x14ac:dyDescent="0.25">
      <c r="A762">
        <f>'R, r and ACFs'!F769</f>
        <v>-3.3858112510054004</v>
      </c>
      <c r="C762">
        <v>752</v>
      </c>
      <c r="D762">
        <f t="shared" si="66"/>
        <v>11.463717827434754</v>
      </c>
      <c r="E762">
        <f t="shared" si="67"/>
        <v>0.90267636985134603</v>
      </c>
      <c r="F762">
        <f t="shared" si="68"/>
        <v>0.3326761059045763</v>
      </c>
      <c r="G762">
        <f t="shared" si="69"/>
        <v>3.2203457295837429E-2</v>
      </c>
      <c r="H762">
        <f t="shared" si="70"/>
        <v>0.33533798065928871</v>
      </c>
      <c r="I762">
        <f t="shared" si="71"/>
        <v>0.91319364304077244</v>
      </c>
      <c r="J762">
        <v>0</v>
      </c>
      <c r="K762" s="18">
        <v>0</v>
      </c>
      <c r="L762" s="18">
        <v>0</v>
      </c>
      <c r="M762" s="18">
        <v>0</v>
      </c>
      <c r="N762" s="18">
        <v>0</v>
      </c>
    </row>
    <row r="763" spans="1:14" x14ac:dyDescent="0.25">
      <c r="A763">
        <f>'R, r and ACFs'!F770</f>
        <v>-0.97280966456313323</v>
      </c>
      <c r="C763">
        <v>753</v>
      </c>
      <c r="D763">
        <f t="shared" si="66"/>
        <v>0.94635864346743581</v>
      </c>
      <c r="E763">
        <f t="shared" si="67"/>
        <v>11.463717827434754</v>
      </c>
      <c r="F763">
        <f t="shared" si="68"/>
        <v>0.90267636985134603</v>
      </c>
      <c r="G763">
        <f t="shared" si="69"/>
        <v>0.3326761059045763</v>
      </c>
      <c r="H763">
        <f t="shared" si="70"/>
        <v>3.2203457295837429E-2</v>
      </c>
      <c r="I763">
        <f t="shared" si="71"/>
        <v>0.33533798065928871</v>
      </c>
      <c r="J763">
        <v>0</v>
      </c>
      <c r="K763" s="18">
        <v>0</v>
      </c>
      <c r="L763" s="18">
        <v>0</v>
      </c>
      <c r="M763" s="18">
        <v>0</v>
      </c>
      <c r="N763" s="18">
        <v>0</v>
      </c>
    </row>
    <row r="764" spans="1:14" x14ac:dyDescent="0.25">
      <c r="A764">
        <f>'R, r and ACFs'!F771</f>
        <v>1.4878168902199549</v>
      </c>
      <c r="C764">
        <v>754</v>
      </c>
      <c r="D764">
        <f t="shared" si="66"/>
        <v>2.2135990988237775</v>
      </c>
      <c r="E764">
        <f t="shared" si="67"/>
        <v>0.94635864346743581</v>
      </c>
      <c r="F764">
        <f t="shared" si="68"/>
        <v>11.463717827434754</v>
      </c>
      <c r="G764">
        <f t="shared" si="69"/>
        <v>0.90267636985134603</v>
      </c>
      <c r="H764">
        <f t="shared" si="70"/>
        <v>0.3326761059045763</v>
      </c>
      <c r="I764">
        <f t="shared" si="71"/>
        <v>3.2203457295837429E-2</v>
      </c>
      <c r="J764">
        <v>0</v>
      </c>
      <c r="K764" s="18">
        <v>0</v>
      </c>
      <c r="L764" s="18">
        <v>0</v>
      </c>
      <c r="M764" s="18">
        <v>0</v>
      </c>
      <c r="N764" s="18">
        <v>0</v>
      </c>
    </row>
    <row r="765" spans="1:14" x14ac:dyDescent="0.25">
      <c r="A765">
        <f>'R, r and ACFs'!F772</f>
        <v>-0.69210230473024181</v>
      </c>
      <c r="C765">
        <v>755</v>
      </c>
      <c r="D765">
        <f t="shared" si="66"/>
        <v>0.4790056002129125</v>
      </c>
      <c r="E765">
        <f t="shared" si="67"/>
        <v>2.2135990988237775</v>
      </c>
      <c r="F765">
        <f t="shared" si="68"/>
        <v>0.94635864346743581</v>
      </c>
      <c r="G765">
        <f t="shared" si="69"/>
        <v>11.463717827434754</v>
      </c>
      <c r="H765">
        <f t="shared" si="70"/>
        <v>0.90267636985134603</v>
      </c>
      <c r="I765">
        <f t="shared" si="71"/>
        <v>0.3326761059045763</v>
      </c>
      <c r="J765">
        <v>0</v>
      </c>
      <c r="K765" s="18">
        <v>0</v>
      </c>
      <c r="L765" s="18">
        <v>0</v>
      </c>
      <c r="M765" s="18">
        <v>0</v>
      </c>
      <c r="N765" s="18">
        <v>0</v>
      </c>
    </row>
    <row r="766" spans="1:14" x14ac:dyDescent="0.25">
      <c r="A766">
        <f>'R, r and ACFs'!F773</f>
        <v>0.59842575290149269</v>
      </c>
      <c r="C766">
        <v>756</v>
      </c>
      <c r="D766">
        <f t="shared" si="66"/>
        <v>0.35811338173571838</v>
      </c>
      <c r="E766">
        <f t="shared" si="67"/>
        <v>0.4790056002129125</v>
      </c>
      <c r="F766">
        <f t="shared" si="68"/>
        <v>2.2135990988237775</v>
      </c>
      <c r="G766">
        <f t="shared" si="69"/>
        <v>0.94635864346743581</v>
      </c>
      <c r="H766">
        <f t="shared" si="70"/>
        <v>11.463717827434754</v>
      </c>
      <c r="I766">
        <f t="shared" si="71"/>
        <v>0.90267636985134603</v>
      </c>
      <c r="J766">
        <v>0</v>
      </c>
      <c r="K766" s="18">
        <v>0</v>
      </c>
      <c r="L766" s="18">
        <v>0</v>
      </c>
      <c r="M766" s="18">
        <v>0</v>
      </c>
      <c r="N766" s="18">
        <v>0</v>
      </c>
    </row>
    <row r="767" spans="1:14" x14ac:dyDescent="0.25">
      <c r="A767">
        <f>'R, r and ACFs'!F774</f>
        <v>2.0183904269943691E-2</v>
      </c>
      <c r="C767">
        <v>757</v>
      </c>
      <c r="D767">
        <f t="shared" si="66"/>
        <v>4.0738999157825117E-4</v>
      </c>
      <c r="E767">
        <f t="shared" si="67"/>
        <v>0.35811338173571838</v>
      </c>
      <c r="F767">
        <f t="shared" si="68"/>
        <v>0.4790056002129125</v>
      </c>
      <c r="G767">
        <f t="shared" si="69"/>
        <v>2.2135990988237775</v>
      </c>
      <c r="H767">
        <f t="shared" si="70"/>
        <v>0.94635864346743581</v>
      </c>
      <c r="I767">
        <f t="shared" si="71"/>
        <v>11.463717827434754</v>
      </c>
      <c r="J767">
        <v>0</v>
      </c>
      <c r="K767" s="18">
        <v>0</v>
      </c>
      <c r="L767" s="18">
        <v>0</v>
      </c>
      <c r="M767" s="18">
        <v>0</v>
      </c>
      <c r="N767" s="18">
        <v>0</v>
      </c>
    </row>
    <row r="768" spans="1:14" x14ac:dyDescent="0.25">
      <c r="A768">
        <f>'R, r and ACFs'!F775</f>
        <v>-0.91146030646749254</v>
      </c>
      <c r="C768">
        <v>758</v>
      </c>
      <c r="D768">
        <f t="shared" si="66"/>
        <v>0.83075989026581543</v>
      </c>
      <c r="E768">
        <f t="shared" si="67"/>
        <v>4.0738999157825117E-4</v>
      </c>
      <c r="F768">
        <f t="shared" si="68"/>
        <v>0.35811338173571838</v>
      </c>
      <c r="G768">
        <f t="shared" si="69"/>
        <v>0.4790056002129125</v>
      </c>
      <c r="H768">
        <f t="shared" si="70"/>
        <v>2.2135990988237775</v>
      </c>
      <c r="I768">
        <f t="shared" si="71"/>
        <v>0.94635864346743581</v>
      </c>
      <c r="J768">
        <v>0</v>
      </c>
      <c r="K768" s="18">
        <v>0</v>
      </c>
      <c r="L768" s="18">
        <v>0</v>
      </c>
      <c r="M768" s="18">
        <v>0</v>
      </c>
      <c r="N768" s="18">
        <v>0</v>
      </c>
    </row>
    <row r="769" spans="1:14" x14ac:dyDescent="0.25">
      <c r="A769">
        <f>'R, r and ACFs'!F776</f>
        <v>-0.11644867822060581</v>
      </c>
      <c r="C769">
        <v>759</v>
      </c>
      <c r="D769">
        <f t="shared" si="66"/>
        <v>1.3560294659326195E-2</v>
      </c>
      <c r="E769">
        <f t="shared" si="67"/>
        <v>0.83075989026581543</v>
      </c>
      <c r="F769">
        <f t="shared" si="68"/>
        <v>4.0738999157825117E-4</v>
      </c>
      <c r="G769">
        <f t="shared" si="69"/>
        <v>0.35811338173571838</v>
      </c>
      <c r="H769">
        <f t="shared" si="70"/>
        <v>0.4790056002129125</v>
      </c>
      <c r="I769">
        <f t="shared" si="71"/>
        <v>2.2135990988237775</v>
      </c>
      <c r="J769">
        <v>0</v>
      </c>
      <c r="K769" s="18">
        <v>0</v>
      </c>
      <c r="L769" s="18">
        <v>0</v>
      </c>
      <c r="M769" s="18">
        <v>0</v>
      </c>
      <c r="N769" s="18">
        <v>0</v>
      </c>
    </row>
    <row r="770" spans="1:14" x14ac:dyDescent="0.25">
      <c r="A770">
        <f>'R, r and ACFs'!F777</f>
        <v>0.21241685905000868</v>
      </c>
      <c r="C770">
        <v>760</v>
      </c>
      <c r="D770">
        <f t="shared" si="66"/>
        <v>4.5120922008671252E-2</v>
      </c>
      <c r="E770">
        <f t="shared" si="67"/>
        <v>1.3560294659326195E-2</v>
      </c>
      <c r="F770">
        <f t="shared" si="68"/>
        <v>0.83075989026581543</v>
      </c>
      <c r="G770">
        <f t="shared" si="69"/>
        <v>4.0738999157825117E-4</v>
      </c>
      <c r="H770">
        <f t="shared" si="70"/>
        <v>0.35811338173571838</v>
      </c>
      <c r="I770">
        <f t="shared" si="71"/>
        <v>0.4790056002129125</v>
      </c>
      <c r="J770">
        <v>0</v>
      </c>
      <c r="K770" s="18">
        <v>0</v>
      </c>
      <c r="L770" s="18">
        <v>0</v>
      </c>
      <c r="M770" s="18">
        <v>0</v>
      </c>
      <c r="N770" s="18">
        <v>0</v>
      </c>
    </row>
    <row r="771" spans="1:14" x14ac:dyDescent="0.25">
      <c r="A771">
        <f>'R, r and ACFs'!F778</f>
        <v>-1.3340378294430122</v>
      </c>
      <c r="C771">
        <v>761</v>
      </c>
      <c r="D771">
        <f t="shared" si="66"/>
        <v>1.7796569303850234</v>
      </c>
      <c r="E771">
        <f t="shared" si="67"/>
        <v>4.5120922008671252E-2</v>
      </c>
      <c r="F771">
        <f t="shared" si="68"/>
        <v>1.3560294659326195E-2</v>
      </c>
      <c r="G771">
        <f t="shared" si="69"/>
        <v>0.83075989026581543</v>
      </c>
      <c r="H771">
        <f t="shared" si="70"/>
        <v>4.0738999157825117E-4</v>
      </c>
      <c r="I771">
        <f t="shared" si="71"/>
        <v>0.35811338173571838</v>
      </c>
      <c r="J771">
        <v>0</v>
      </c>
      <c r="K771" s="18">
        <v>0</v>
      </c>
      <c r="L771" s="18">
        <v>0</v>
      </c>
      <c r="M771" s="18">
        <v>0</v>
      </c>
      <c r="N771" s="18">
        <v>0</v>
      </c>
    </row>
    <row r="772" spans="1:14" x14ac:dyDescent="0.25">
      <c r="A772">
        <f>'R, r and ACFs'!F779</f>
        <v>-0.48605280440239551</v>
      </c>
      <c r="C772">
        <v>762</v>
      </c>
      <c r="D772">
        <f t="shared" si="66"/>
        <v>0.23624732866743334</v>
      </c>
      <c r="E772">
        <f t="shared" si="67"/>
        <v>1.7796569303850234</v>
      </c>
      <c r="F772">
        <f t="shared" si="68"/>
        <v>4.5120922008671252E-2</v>
      </c>
      <c r="G772">
        <f t="shared" si="69"/>
        <v>1.3560294659326195E-2</v>
      </c>
      <c r="H772">
        <f t="shared" si="70"/>
        <v>0.83075989026581543</v>
      </c>
      <c r="I772">
        <f t="shared" si="71"/>
        <v>4.0738999157825117E-4</v>
      </c>
      <c r="J772">
        <v>0</v>
      </c>
      <c r="K772" s="18">
        <v>0</v>
      </c>
      <c r="L772" s="18">
        <v>0</v>
      </c>
      <c r="M772" s="18">
        <v>0</v>
      </c>
      <c r="N772" s="18">
        <v>0</v>
      </c>
    </row>
    <row r="773" spans="1:14" x14ac:dyDescent="0.25">
      <c r="A773">
        <f>'R, r and ACFs'!F780</f>
        <v>7.1638086310773232</v>
      </c>
      <c r="C773">
        <v>763</v>
      </c>
      <c r="D773">
        <f t="shared" si="66"/>
        <v>51.320154102697948</v>
      </c>
      <c r="E773">
        <f t="shared" si="67"/>
        <v>0.23624732866743334</v>
      </c>
      <c r="F773">
        <f t="shared" si="68"/>
        <v>1.7796569303850234</v>
      </c>
      <c r="G773">
        <f t="shared" si="69"/>
        <v>4.5120922008671252E-2</v>
      </c>
      <c r="H773">
        <f t="shared" si="70"/>
        <v>1.3560294659326195E-2</v>
      </c>
      <c r="I773">
        <f t="shared" si="71"/>
        <v>0.83075989026581543</v>
      </c>
      <c r="J773">
        <v>0</v>
      </c>
      <c r="K773" s="18">
        <v>0</v>
      </c>
      <c r="L773" s="18">
        <v>0</v>
      </c>
      <c r="M773" s="18">
        <v>0</v>
      </c>
      <c r="N773" s="18">
        <v>0</v>
      </c>
    </row>
    <row r="774" spans="1:14" x14ac:dyDescent="0.25">
      <c r="A774">
        <f>'R, r and ACFs'!F781</f>
        <v>0.49174456409587103</v>
      </c>
      <c r="C774">
        <v>764</v>
      </c>
      <c r="D774">
        <f t="shared" si="66"/>
        <v>0.24181271631783821</v>
      </c>
      <c r="E774">
        <f t="shared" si="67"/>
        <v>51.320154102697948</v>
      </c>
      <c r="F774">
        <f t="shared" si="68"/>
        <v>0.23624732866743334</v>
      </c>
      <c r="G774">
        <f t="shared" si="69"/>
        <v>1.7796569303850234</v>
      </c>
      <c r="H774">
        <f t="shared" si="70"/>
        <v>4.5120922008671252E-2</v>
      </c>
      <c r="I774">
        <f t="shared" si="71"/>
        <v>1.3560294659326195E-2</v>
      </c>
      <c r="J774">
        <v>0</v>
      </c>
      <c r="K774" s="18">
        <v>0</v>
      </c>
      <c r="L774" s="18">
        <v>0</v>
      </c>
      <c r="M774" s="18">
        <v>0</v>
      </c>
      <c r="N774" s="18">
        <v>0</v>
      </c>
    </row>
    <row r="775" spans="1:14" x14ac:dyDescent="0.25">
      <c r="A775">
        <f>'R, r and ACFs'!F782</f>
        <v>0.27218054092368771</v>
      </c>
      <c r="C775">
        <v>765</v>
      </c>
      <c r="D775">
        <f t="shared" ref="D775:D838" si="72">A775^2</f>
        <v>7.4082246857511233E-2</v>
      </c>
      <c r="E775">
        <f t="shared" si="67"/>
        <v>0.24181271631783821</v>
      </c>
      <c r="F775">
        <f t="shared" si="68"/>
        <v>51.320154102697948</v>
      </c>
      <c r="G775">
        <f t="shared" si="69"/>
        <v>0.23624732866743334</v>
      </c>
      <c r="H775">
        <f t="shared" si="70"/>
        <v>1.7796569303850234</v>
      </c>
      <c r="I775">
        <f t="shared" si="71"/>
        <v>4.5120922008671252E-2</v>
      </c>
      <c r="J775">
        <v>0</v>
      </c>
      <c r="K775" s="18">
        <v>0</v>
      </c>
      <c r="L775" s="18">
        <v>0</v>
      </c>
      <c r="M775" s="18">
        <v>0</v>
      </c>
      <c r="N775" s="18">
        <v>0</v>
      </c>
    </row>
    <row r="776" spans="1:14" x14ac:dyDescent="0.25">
      <c r="A776">
        <f>'R, r and ACFs'!F783</f>
        <v>-1.0652772773750363</v>
      </c>
      <c r="C776">
        <v>766</v>
      </c>
      <c r="D776">
        <f t="shared" si="72"/>
        <v>1.1348156776915701</v>
      </c>
      <c r="E776">
        <f t="shared" si="67"/>
        <v>7.4082246857511233E-2</v>
      </c>
      <c r="F776">
        <f t="shared" si="68"/>
        <v>0.24181271631783821</v>
      </c>
      <c r="G776">
        <f t="shared" si="69"/>
        <v>51.320154102697948</v>
      </c>
      <c r="H776">
        <f t="shared" si="70"/>
        <v>0.23624732866743334</v>
      </c>
      <c r="I776">
        <f t="shared" si="71"/>
        <v>1.7796569303850234</v>
      </c>
      <c r="J776">
        <v>0</v>
      </c>
      <c r="K776" s="18">
        <v>0</v>
      </c>
      <c r="L776" s="18">
        <v>0</v>
      </c>
      <c r="M776" s="18">
        <v>0</v>
      </c>
      <c r="N776" s="18">
        <v>0</v>
      </c>
    </row>
    <row r="777" spans="1:14" x14ac:dyDescent="0.25">
      <c r="A777">
        <f>'R, r and ACFs'!F784</f>
        <v>-0.2002994093538818</v>
      </c>
      <c r="C777">
        <v>767</v>
      </c>
      <c r="D777">
        <f t="shared" si="72"/>
        <v>4.0119853387513914E-2</v>
      </c>
      <c r="E777">
        <f t="shared" si="67"/>
        <v>1.1348156776915701</v>
      </c>
      <c r="F777">
        <f t="shared" si="68"/>
        <v>7.4082246857511233E-2</v>
      </c>
      <c r="G777">
        <f t="shared" si="69"/>
        <v>0.24181271631783821</v>
      </c>
      <c r="H777">
        <f t="shared" si="70"/>
        <v>51.320154102697948</v>
      </c>
      <c r="I777">
        <f t="shared" si="71"/>
        <v>0.23624732866743334</v>
      </c>
      <c r="J777">
        <v>0</v>
      </c>
      <c r="K777" s="18">
        <v>0</v>
      </c>
      <c r="L777" s="18">
        <v>0</v>
      </c>
      <c r="M777" s="18">
        <v>0</v>
      </c>
      <c r="N777" s="18">
        <v>0</v>
      </c>
    </row>
    <row r="778" spans="1:14" x14ac:dyDescent="0.25">
      <c r="A778">
        <f>'R, r and ACFs'!F785</f>
        <v>-0.25454902025943843</v>
      </c>
      <c r="C778">
        <v>768</v>
      </c>
      <c r="D778">
        <f t="shared" si="72"/>
        <v>6.4795203715039995E-2</v>
      </c>
      <c r="E778">
        <f t="shared" si="67"/>
        <v>4.0119853387513914E-2</v>
      </c>
      <c r="F778">
        <f t="shared" si="68"/>
        <v>1.1348156776915701</v>
      </c>
      <c r="G778">
        <f t="shared" si="69"/>
        <v>7.4082246857511233E-2</v>
      </c>
      <c r="H778">
        <f t="shared" si="70"/>
        <v>0.24181271631783821</v>
      </c>
      <c r="I778">
        <f t="shared" si="71"/>
        <v>51.320154102697948</v>
      </c>
      <c r="J778">
        <v>0</v>
      </c>
      <c r="K778" s="18">
        <v>0</v>
      </c>
      <c r="L778" s="18">
        <v>0</v>
      </c>
      <c r="M778" s="18">
        <v>0</v>
      </c>
      <c r="N778" s="18">
        <v>0</v>
      </c>
    </row>
    <row r="779" spans="1:14" x14ac:dyDescent="0.25">
      <c r="A779">
        <f>'R, r and ACFs'!F786</f>
        <v>-0.30364311367757568</v>
      </c>
      <c r="C779">
        <v>769</v>
      </c>
      <c r="D779">
        <f t="shared" si="72"/>
        <v>9.2199140483813155E-2</v>
      </c>
      <c r="E779">
        <f t="shared" si="67"/>
        <v>6.4795203715039995E-2</v>
      </c>
      <c r="F779">
        <f t="shared" si="68"/>
        <v>4.0119853387513914E-2</v>
      </c>
      <c r="G779">
        <f t="shared" si="69"/>
        <v>1.1348156776915701</v>
      </c>
      <c r="H779">
        <f t="shared" si="70"/>
        <v>7.4082246857511233E-2</v>
      </c>
      <c r="I779">
        <f t="shared" si="71"/>
        <v>0.24181271631783821</v>
      </c>
      <c r="J779">
        <v>0</v>
      </c>
      <c r="K779" s="18">
        <v>0</v>
      </c>
      <c r="L779" s="18">
        <v>0</v>
      </c>
      <c r="M779" s="18">
        <v>0</v>
      </c>
      <c r="N779" s="18">
        <v>0</v>
      </c>
    </row>
    <row r="780" spans="1:14" x14ac:dyDescent="0.25">
      <c r="A780">
        <f>'R, r and ACFs'!F787</f>
        <v>2.8401338952059985E-2</v>
      </c>
      <c r="C780">
        <v>770</v>
      </c>
      <c r="D780">
        <f t="shared" si="72"/>
        <v>8.0663605426979971E-4</v>
      </c>
      <c r="E780">
        <f t="shared" ref="E780:E843" si="73">D779</f>
        <v>9.2199140483813155E-2</v>
      </c>
      <c r="F780">
        <f t="shared" ref="F780:F843" si="74">D778</f>
        <v>6.4795203715039995E-2</v>
      </c>
      <c r="G780">
        <f t="shared" ref="G780:G843" si="75">D777</f>
        <v>4.0119853387513914E-2</v>
      </c>
      <c r="H780">
        <f t="shared" ref="H780:H843" si="76">D776</f>
        <v>1.1348156776915701</v>
      </c>
      <c r="I780">
        <f t="shared" ref="I780:I843" si="77">D775</f>
        <v>7.4082246857511233E-2</v>
      </c>
      <c r="J780">
        <v>0</v>
      </c>
      <c r="K780" s="18">
        <v>0</v>
      </c>
      <c r="L780" s="18">
        <v>0</v>
      </c>
      <c r="M780" s="18">
        <v>0</v>
      </c>
      <c r="N780" s="18">
        <v>0</v>
      </c>
    </row>
    <row r="781" spans="1:14" x14ac:dyDescent="0.25">
      <c r="A781">
        <f>'R, r and ACFs'!F788</f>
        <v>0.89578071587137353</v>
      </c>
      <c r="C781">
        <v>771</v>
      </c>
      <c r="D781">
        <f t="shared" si="72"/>
        <v>0.80242309092703046</v>
      </c>
      <c r="E781">
        <f t="shared" si="73"/>
        <v>8.0663605426979971E-4</v>
      </c>
      <c r="F781">
        <f t="shared" si="74"/>
        <v>9.2199140483813155E-2</v>
      </c>
      <c r="G781">
        <f t="shared" si="75"/>
        <v>6.4795203715039995E-2</v>
      </c>
      <c r="H781">
        <f t="shared" si="76"/>
        <v>4.0119853387513914E-2</v>
      </c>
      <c r="I781">
        <f t="shared" si="77"/>
        <v>1.1348156776915701</v>
      </c>
      <c r="J781">
        <v>0</v>
      </c>
      <c r="K781" s="18">
        <v>0</v>
      </c>
      <c r="L781" s="18">
        <v>0</v>
      </c>
      <c r="M781" s="18">
        <v>0</v>
      </c>
      <c r="N781" s="18">
        <v>0</v>
      </c>
    </row>
    <row r="782" spans="1:14" x14ac:dyDescent="0.25">
      <c r="A782">
        <f>'R, r and ACFs'!F789</f>
        <v>0.7351074179871675</v>
      </c>
      <c r="C782">
        <v>772</v>
      </c>
      <c r="D782">
        <f t="shared" si="72"/>
        <v>0.54038291597976018</v>
      </c>
      <c r="E782">
        <f t="shared" si="73"/>
        <v>0.80242309092703046</v>
      </c>
      <c r="F782">
        <f t="shared" si="74"/>
        <v>8.0663605426979971E-4</v>
      </c>
      <c r="G782">
        <f t="shared" si="75"/>
        <v>9.2199140483813155E-2</v>
      </c>
      <c r="H782">
        <f t="shared" si="76"/>
        <v>6.4795203715039995E-2</v>
      </c>
      <c r="I782">
        <f t="shared" si="77"/>
        <v>4.0119853387513914E-2</v>
      </c>
      <c r="J782">
        <v>0</v>
      </c>
      <c r="K782" s="18">
        <v>0</v>
      </c>
      <c r="L782" s="18">
        <v>0</v>
      </c>
      <c r="M782" s="18">
        <v>0</v>
      </c>
      <c r="N782" s="18">
        <v>0</v>
      </c>
    </row>
    <row r="783" spans="1:14" x14ac:dyDescent="0.25">
      <c r="A783">
        <f>'R, r and ACFs'!F790</f>
        <v>6.640188075986865</v>
      </c>
      <c r="C783">
        <v>773</v>
      </c>
      <c r="D783">
        <f t="shared" si="72"/>
        <v>44.092097684478141</v>
      </c>
      <c r="E783">
        <f t="shared" si="73"/>
        <v>0.54038291597976018</v>
      </c>
      <c r="F783">
        <f t="shared" si="74"/>
        <v>0.80242309092703046</v>
      </c>
      <c r="G783">
        <f t="shared" si="75"/>
        <v>8.0663605426979971E-4</v>
      </c>
      <c r="H783">
        <f t="shared" si="76"/>
        <v>9.2199140483813155E-2</v>
      </c>
      <c r="I783">
        <f t="shared" si="77"/>
        <v>6.4795203715039995E-2</v>
      </c>
      <c r="J783">
        <v>0</v>
      </c>
      <c r="K783" s="18">
        <v>0</v>
      </c>
      <c r="L783" s="18">
        <v>0</v>
      </c>
      <c r="M783" s="18">
        <v>0</v>
      </c>
      <c r="N783" s="18">
        <v>0</v>
      </c>
    </row>
    <row r="784" spans="1:14" x14ac:dyDescent="0.25">
      <c r="A784">
        <f>'R, r and ACFs'!F791</f>
        <v>1.0306530590168819</v>
      </c>
      <c r="C784">
        <v>774</v>
      </c>
      <c r="D784">
        <f t="shared" si="72"/>
        <v>1.0622457280608562</v>
      </c>
      <c r="E784">
        <f t="shared" si="73"/>
        <v>44.092097684478141</v>
      </c>
      <c r="F784">
        <f t="shared" si="74"/>
        <v>0.54038291597976018</v>
      </c>
      <c r="G784">
        <f t="shared" si="75"/>
        <v>0.80242309092703046</v>
      </c>
      <c r="H784">
        <f t="shared" si="76"/>
        <v>8.0663605426979971E-4</v>
      </c>
      <c r="I784">
        <f t="shared" si="77"/>
        <v>9.2199140483813155E-2</v>
      </c>
      <c r="J784">
        <v>0</v>
      </c>
      <c r="K784" s="18">
        <v>0</v>
      </c>
      <c r="L784" s="18">
        <v>0</v>
      </c>
      <c r="M784" s="18">
        <v>0</v>
      </c>
      <c r="N784" s="18">
        <v>0</v>
      </c>
    </row>
    <row r="785" spans="1:14" x14ac:dyDescent="0.25">
      <c r="A785">
        <f>'R, r and ACFs'!F792</f>
        <v>0.352242775861489</v>
      </c>
      <c r="C785">
        <v>775</v>
      </c>
      <c r="D785">
        <f t="shared" si="72"/>
        <v>0.12407497314660718</v>
      </c>
      <c r="E785">
        <f t="shared" si="73"/>
        <v>1.0622457280608562</v>
      </c>
      <c r="F785">
        <f t="shared" si="74"/>
        <v>44.092097684478141</v>
      </c>
      <c r="G785">
        <f t="shared" si="75"/>
        <v>0.54038291597976018</v>
      </c>
      <c r="H785">
        <f t="shared" si="76"/>
        <v>0.80242309092703046</v>
      </c>
      <c r="I785">
        <f t="shared" si="77"/>
        <v>8.0663605426979971E-4</v>
      </c>
      <c r="J785">
        <v>0</v>
      </c>
      <c r="K785" s="18">
        <v>0</v>
      </c>
      <c r="L785" s="18">
        <v>0</v>
      </c>
      <c r="M785" s="18">
        <v>0</v>
      </c>
      <c r="N785" s="18">
        <v>0</v>
      </c>
    </row>
    <row r="786" spans="1:14" x14ac:dyDescent="0.25">
      <c r="A786">
        <f>'R, r and ACFs'!F793</f>
        <v>-0.76200753145246125</v>
      </c>
      <c r="C786">
        <v>776</v>
      </c>
      <c r="D786">
        <f t="shared" si="72"/>
        <v>0.58065547799027373</v>
      </c>
      <c r="E786">
        <f t="shared" si="73"/>
        <v>0.12407497314660718</v>
      </c>
      <c r="F786">
        <f t="shared" si="74"/>
        <v>1.0622457280608562</v>
      </c>
      <c r="G786">
        <f t="shared" si="75"/>
        <v>44.092097684478141</v>
      </c>
      <c r="H786">
        <f t="shared" si="76"/>
        <v>0.54038291597976018</v>
      </c>
      <c r="I786">
        <f t="shared" si="77"/>
        <v>0.80242309092703046</v>
      </c>
      <c r="J786">
        <v>0</v>
      </c>
      <c r="K786" s="18">
        <v>0</v>
      </c>
      <c r="L786" s="18">
        <v>0</v>
      </c>
      <c r="M786" s="18">
        <v>0</v>
      </c>
      <c r="N786" s="18">
        <v>0</v>
      </c>
    </row>
    <row r="787" spans="1:14" x14ac:dyDescent="0.25">
      <c r="A787">
        <f>'R, r and ACFs'!F794</f>
        <v>1.5907304296218636</v>
      </c>
      <c r="C787">
        <v>777</v>
      </c>
      <c r="D787">
        <f t="shared" si="72"/>
        <v>2.5304232997249589</v>
      </c>
      <c r="E787">
        <f t="shared" si="73"/>
        <v>0.58065547799027373</v>
      </c>
      <c r="F787">
        <f t="shared" si="74"/>
        <v>0.12407497314660718</v>
      </c>
      <c r="G787">
        <f t="shared" si="75"/>
        <v>1.0622457280608562</v>
      </c>
      <c r="H787">
        <f t="shared" si="76"/>
        <v>44.092097684478141</v>
      </c>
      <c r="I787">
        <f t="shared" si="77"/>
        <v>0.54038291597976018</v>
      </c>
      <c r="J787">
        <v>0</v>
      </c>
      <c r="K787" s="18">
        <v>0</v>
      </c>
      <c r="L787" s="18">
        <v>0</v>
      </c>
      <c r="M787" s="18">
        <v>0</v>
      </c>
      <c r="N787" s="18">
        <v>0</v>
      </c>
    </row>
    <row r="788" spans="1:14" x14ac:dyDescent="0.25">
      <c r="A788">
        <f>'R, r and ACFs'!F795</f>
        <v>4.0481989973555921</v>
      </c>
      <c r="C788">
        <v>778</v>
      </c>
      <c r="D788">
        <f t="shared" si="72"/>
        <v>16.387915122190822</v>
      </c>
      <c r="E788">
        <f t="shared" si="73"/>
        <v>2.5304232997249589</v>
      </c>
      <c r="F788">
        <f t="shared" si="74"/>
        <v>0.58065547799027373</v>
      </c>
      <c r="G788">
        <f t="shared" si="75"/>
        <v>0.12407497314660718</v>
      </c>
      <c r="H788">
        <f t="shared" si="76"/>
        <v>1.0622457280608562</v>
      </c>
      <c r="I788">
        <f t="shared" si="77"/>
        <v>44.092097684478141</v>
      </c>
      <c r="J788">
        <v>0</v>
      </c>
      <c r="K788" s="18">
        <v>0</v>
      </c>
      <c r="L788" s="18">
        <v>0</v>
      </c>
      <c r="M788" s="18">
        <v>0</v>
      </c>
      <c r="N788" s="18">
        <v>0</v>
      </c>
    </row>
    <row r="789" spans="1:14" x14ac:dyDescent="0.25">
      <c r="A789">
        <f>'R, r and ACFs'!F796</f>
        <v>-8.9478625419862574</v>
      </c>
      <c r="C789">
        <v>779</v>
      </c>
      <c r="D789">
        <f t="shared" si="72"/>
        <v>80.064244070280765</v>
      </c>
      <c r="E789">
        <f t="shared" si="73"/>
        <v>16.387915122190822</v>
      </c>
      <c r="F789">
        <f t="shared" si="74"/>
        <v>2.5304232997249589</v>
      </c>
      <c r="G789">
        <f t="shared" si="75"/>
        <v>0.58065547799027373</v>
      </c>
      <c r="H789">
        <f t="shared" si="76"/>
        <v>0.12407497314660718</v>
      </c>
      <c r="I789">
        <f t="shared" si="77"/>
        <v>1.0622457280608562</v>
      </c>
      <c r="J789">
        <v>0</v>
      </c>
      <c r="K789" s="18">
        <v>0</v>
      </c>
      <c r="L789" s="18">
        <v>0</v>
      </c>
      <c r="M789" s="18">
        <v>0</v>
      </c>
      <c r="N789" s="18">
        <v>0</v>
      </c>
    </row>
    <row r="790" spans="1:14" x14ac:dyDescent="0.25">
      <c r="A790">
        <f>'R, r and ACFs'!F797</f>
        <v>1.3275954695927485</v>
      </c>
      <c r="C790">
        <v>780</v>
      </c>
      <c r="D790">
        <f t="shared" si="72"/>
        <v>1.7625097308831905</v>
      </c>
      <c r="E790">
        <f t="shared" si="73"/>
        <v>80.064244070280765</v>
      </c>
      <c r="F790">
        <f t="shared" si="74"/>
        <v>16.387915122190822</v>
      </c>
      <c r="G790">
        <f t="shared" si="75"/>
        <v>2.5304232997249589</v>
      </c>
      <c r="H790">
        <f t="shared" si="76"/>
        <v>0.58065547799027373</v>
      </c>
      <c r="I790">
        <f t="shared" si="77"/>
        <v>0.12407497314660718</v>
      </c>
      <c r="J790">
        <v>0</v>
      </c>
      <c r="K790" s="18">
        <v>0</v>
      </c>
      <c r="L790" s="18">
        <v>0</v>
      </c>
      <c r="M790" s="18">
        <v>0</v>
      </c>
      <c r="N790" s="18">
        <v>0</v>
      </c>
    </row>
    <row r="791" spans="1:14" x14ac:dyDescent="0.25">
      <c r="A791">
        <f>'R, r and ACFs'!F798</f>
        <v>-0.77569102718078242</v>
      </c>
      <c r="C791">
        <v>781</v>
      </c>
      <c r="D791">
        <f t="shared" si="72"/>
        <v>0.60169656964877738</v>
      </c>
      <c r="E791">
        <f t="shared" si="73"/>
        <v>1.7625097308831905</v>
      </c>
      <c r="F791">
        <f t="shared" si="74"/>
        <v>80.064244070280765</v>
      </c>
      <c r="G791">
        <f t="shared" si="75"/>
        <v>16.387915122190822</v>
      </c>
      <c r="H791">
        <f t="shared" si="76"/>
        <v>2.5304232997249589</v>
      </c>
      <c r="I791">
        <f t="shared" si="77"/>
        <v>0.58065547799027373</v>
      </c>
      <c r="J791">
        <v>0</v>
      </c>
      <c r="K791" s="18">
        <v>0</v>
      </c>
      <c r="L791" s="18">
        <v>0</v>
      </c>
      <c r="M791" s="18">
        <v>0</v>
      </c>
      <c r="N791" s="18">
        <v>0</v>
      </c>
    </row>
    <row r="792" spans="1:14" x14ac:dyDescent="0.25">
      <c r="A792">
        <f>'R, r and ACFs'!F799</f>
        <v>-0.37670855179376911</v>
      </c>
      <c r="C792">
        <v>782</v>
      </c>
      <c r="D792">
        <f t="shared" si="72"/>
        <v>0.14190933299455882</v>
      </c>
      <c r="E792">
        <f t="shared" si="73"/>
        <v>0.60169656964877738</v>
      </c>
      <c r="F792">
        <f t="shared" si="74"/>
        <v>1.7625097308831905</v>
      </c>
      <c r="G792">
        <f t="shared" si="75"/>
        <v>80.064244070280765</v>
      </c>
      <c r="H792">
        <f t="shared" si="76"/>
        <v>16.387915122190822</v>
      </c>
      <c r="I792">
        <f t="shared" si="77"/>
        <v>2.5304232997249589</v>
      </c>
      <c r="J792">
        <v>0</v>
      </c>
      <c r="K792" s="18">
        <v>0</v>
      </c>
      <c r="L792" s="18">
        <v>0</v>
      </c>
      <c r="M792" s="18">
        <v>0</v>
      </c>
      <c r="N792" s="18">
        <v>0</v>
      </c>
    </row>
    <row r="793" spans="1:14" x14ac:dyDescent="0.25">
      <c r="A793">
        <f>'R, r and ACFs'!F800</f>
        <v>0.59980762783036656</v>
      </c>
      <c r="C793">
        <v>783</v>
      </c>
      <c r="D793">
        <f t="shared" si="72"/>
        <v>0.35976919040349153</v>
      </c>
      <c r="E793">
        <f t="shared" si="73"/>
        <v>0.14190933299455882</v>
      </c>
      <c r="F793">
        <f t="shared" si="74"/>
        <v>0.60169656964877738</v>
      </c>
      <c r="G793">
        <f t="shared" si="75"/>
        <v>1.7625097308831905</v>
      </c>
      <c r="H793">
        <f t="shared" si="76"/>
        <v>80.064244070280765</v>
      </c>
      <c r="I793">
        <f t="shared" si="77"/>
        <v>16.387915122190822</v>
      </c>
      <c r="J793">
        <v>0</v>
      </c>
      <c r="K793" s="18">
        <v>0</v>
      </c>
      <c r="L793" s="18">
        <v>0</v>
      </c>
      <c r="M793" s="18">
        <v>0</v>
      </c>
      <c r="N793" s="18">
        <v>0</v>
      </c>
    </row>
    <row r="794" spans="1:14" x14ac:dyDescent="0.25">
      <c r="A794">
        <f>'R, r and ACFs'!F801</f>
        <v>0.23667785429331073</v>
      </c>
      <c r="C794">
        <v>784</v>
      </c>
      <c r="D794">
        <f t="shared" si="72"/>
        <v>5.6016406712885623E-2</v>
      </c>
      <c r="E794">
        <f t="shared" si="73"/>
        <v>0.35976919040349153</v>
      </c>
      <c r="F794">
        <f t="shared" si="74"/>
        <v>0.14190933299455882</v>
      </c>
      <c r="G794">
        <f t="shared" si="75"/>
        <v>0.60169656964877738</v>
      </c>
      <c r="H794">
        <f t="shared" si="76"/>
        <v>1.7625097308831905</v>
      </c>
      <c r="I794">
        <f t="shared" si="77"/>
        <v>80.064244070280765</v>
      </c>
      <c r="J794">
        <v>0</v>
      </c>
      <c r="K794" s="18">
        <v>0</v>
      </c>
      <c r="L794" s="18">
        <v>0</v>
      </c>
      <c r="M794" s="18">
        <v>0</v>
      </c>
      <c r="N794" s="18">
        <v>0</v>
      </c>
    </row>
    <row r="795" spans="1:14" x14ac:dyDescent="0.25">
      <c r="A795">
        <f>'R, r and ACFs'!F802</f>
        <v>0.16250553725044256</v>
      </c>
      <c r="C795">
        <v>785</v>
      </c>
      <c r="D795">
        <f t="shared" si="72"/>
        <v>2.6408049637054974E-2</v>
      </c>
      <c r="E795">
        <f t="shared" si="73"/>
        <v>5.6016406712885623E-2</v>
      </c>
      <c r="F795">
        <f t="shared" si="74"/>
        <v>0.35976919040349153</v>
      </c>
      <c r="G795">
        <f t="shared" si="75"/>
        <v>0.14190933299455882</v>
      </c>
      <c r="H795">
        <f t="shared" si="76"/>
        <v>0.60169656964877738</v>
      </c>
      <c r="I795">
        <f t="shared" si="77"/>
        <v>1.7625097308831905</v>
      </c>
      <c r="J795">
        <v>0</v>
      </c>
      <c r="K795" s="18">
        <v>0</v>
      </c>
      <c r="L795" s="18">
        <v>0</v>
      </c>
      <c r="M795" s="18">
        <v>0</v>
      </c>
      <c r="N795" s="18">
        <v>0</v>
      </c>
    </row>
    <row r="796" spans="1:14" x14ac:dyDescent="0.25">
      <c r="A796">
        <f>'R, r and ACFs'!F803</f>
        <v>-0.87527625146442745</v>
      </c>
      <c r="C796">
        <v>786</v>
      </c>
      <c r="D796">
        <f t="shared" si="72"/>
        <v>0.76610851637761967</v>
      </c>
      <c r="E796">
        <f t="shared" si="73"/>
        <v>2.6408049637054974E-2</v>
      </c>
      <c r="F796">
        <f t="shared" si="74"/>
        <v>5.6016406712885623E-2</v>
      </c>
      <c r="G796">
        <f t="shared" si="75"/>
        <v>0.35976919040349153</v>
      </c>
      <c r="H796">
        <f t="shared" si="76"/>
        <v>0.14190933299455882</v>
      </c>
      <c r="I796">
        <f t="shared" si="77"/>
        <v>0.60169656964877738</v>
      </c>
      <c r="J796">
        <v>0</v>
      </c>
      <c r="K796" s="18">
        <v>0</v>
      </c>
      <c r="L796" s="18">
        <v>0</v>
      </c>
      <c r="M796" s="18">
        <v>0</v>
      </c>
      <c r="N796" s="18">
        <v>0</v>
      </c>
    </row>
    <row r="797" spans="1:14" x14ac:dyDescent="0.25">
      <c r="A797">
        <f>'R, r and ACFs'!F804</f>
        <v>-2.3021873601508882</v>
      </c>
      <c r="C797">
        <v>787</v>
      </c>
      <c r="D797">
        <f t="shared" si="72"/>
        <v>5.3000666412385158</v>
      </c>
      <c r="E797">
        <f t="shared" si="73"/>
        <v>0.76610851637761967</v>
      </c>
      <c r="F797">
        <f t="shared" si="74"/>
        <v>2.6408049637054974E-2</v>
      </c>
      <c r="G797">
        <f t="shared" si="75"/>
        <v>5.6016406712885623E-2</v>
      </c>
      <c r="H797">
        <f t="shared" si="76"/>
        <v>0.35976919040349153</v>
      </c>
      <c r="I797">
        <f t="shared" si="77"/>
        <v>0.14190933299455882</v>
      </c>
      <c r="J797">
        <v>0</v>
      </c>
      <c r="K797" s="18">
        <v>0</v>
      </c>
      <c r="L797" s="18">
        <v>0</v>
      </c>
      <c r="M797" s="18">
        <v>0</v>
      </c>
      <c r="N797" s="18">
        <v>0</v>
      </c>
    </row>
    <row r="798" spans="1:14" x14ac:dyDescent="0.25">
      <c r="A798">
        <f>'R, r and ACFs'!F805</f>
        <v>3.7138847430928186</v>
      </c>
      <c r="C798">
        <v>788</v>
      </c>
      <c r="D798">
        <f t="shared" si="72"/>
        <v>13.792939884977612</v>
      </c>
      <c r="E798">
        <f t="shared" si="73"/>
        <v>5.3000666412385158</v>
      </c>
      <c r="F798">
        <f t="shared" si="74"/>
        <v>0.76610851637761967</v>
      </c>
      <c r="G798">
        <f t="shared" si="75"/>
        <v>2.6408049637054974E-2</v>
      </c>
      <c r="H798">
        <f t="shared" si="76"/>
        <v>5.6016406712885623E-2</v>
      </c>
      <c r="I798">
        <f t="shared" si="77"/>
        <v>0.35976919040349153</v>
      </c>
      <c r="J798">
        <v>0</v>
      </c>
      <c r="K798" s="18">
        <v>0</v>
      </c>
      <c r="L798" s="18">
        <v>0</v>
      </c>
      <c r="M798" s="18">
        <v>0</v>
      </c>
      <c r="N798" s="18">
        <v>0</v>
      </c>
    </row>
    <row r="799" spans="1:14" x14ac:dyDescent="0.25">
      <c r="A799">
        <f>'R, r and ACFs'!F806</f>
        <v>0.30700871746898323</v>
      </c>
      <c r="C799">
        <v>789</v>
      </c>
      <c r="D799">
        <f t="shared" si="72"/>
        <v>9.4254352601949962E-2</v>
      </c>
      <c r="E799">
        <f t="shared" si="73"/>
        <v>13.792939884977612</v>
      </c>
      <c r="F799">
        <f t="shared" si="74"/>
        <v>5.3000666412385158</v>
      </c>
      <c r="G799">
        <f t="shared" si="75"/>
        <v>0.76610851637761967</v>
      </c>
      <c r="H799">
        <f t="shared" si="76"/>
        <v>2.6408049637054974E-2</v>
      </c>
      <c r="I799">
        <f t="shared" si="77"/>
        <v>5.6016406712885623E-2</v>
      </c>
      <c r="J799">
        <v>0</v>
      </c>
      <c r="K799" s="18">
        <v>0</v>
      </c>
      <c r="L799" s="18">
        <v>0</v>
      </c>
      <c r="M799" s="18">
        <v>0</v>
      </c>
      <c r="N799" s="18">
        <v>0</v>
      </c>
    </row>
    <row r="800" spans="1:14" x14ac:dyDescent="0.25">
      <c r="A800">
        <f>'R, r and ACFs'!F807</f>
        <v>0.33281844219555329</v>
      </c>
      <c r="C800">
        <v>790</v>
      </c>
      <c r="D800">
        <f t="shared" si="72"/>
        <v>0.11076811546547484</v>
      </c>
      <c r="E800">
        <f t="shared" si="73"/>
        <v>9.4254352601949962E-2</v>
      </c>
      <c r="F800">
        <f t="shared" si="74"/>
        <v>13.792939884977612</v>
      </c>
      <c r="G800">
        <f t="shared" si="75"/>
        <v>5.3000666412385158</v>
      </c>
      <c r="H800">
        <f t="shared" si="76"/>
        <v>0.76610851637761967</v>
      </c>
      <c r="I800">
        <f t="shared" si="77"/>
        <v>2.6408049637054974E-2</v>
      </c>
      <c r="J800">
        <v>0</v>
      </c>
      <c r="K800" s="18">
        <v>0</v>
      </c>
      <c r="L800" s="18">
        <v>0</v>
      </c>
      <c r="M800" s="18">
        <v>0</v>
      </c>
      <c r="N800" s="18">
        <v>0</v>
      </c>
    </row>
    <row r="801" spans="1:14" x14ac:dyDescent="0.25">
      <c r="A801">
        <f>'R, r and ACFs'!F808</f>
        <v>-0.8857513322067212</v>
      </c>
      <c r="C801">
        <v>791</v>
      </c>
      <c r="D801">
        <f t="shared" si="72"/>
        <v>0.78455542250598143</v>
      </c>
      <c r="E801">
        <f t="shared" si="73"/>
        <v>0.11076811546547484</v>
      </c>
      <c r="F801">
        <f t="shared" si="74"/>
        <v>9.4254352601949962E-2</v>
      </c>
      <c r="G801">
        <f t="shared" si="75"/>
        <v>13.792939884977612</v>
      </c>
      <c r="H801">
        <f t="shared" si="76"/>
        <v>5.3000666412385158</v>
      </c>
      <c r="I801">
        <f t="shared" si="77"/>
        <v>0.76610851637761967</v>
      </c>
      <c r="J801">
        <v>0</v>
      </c>
      <c r="K801" s="18">
        <v>0</v>
      </c>
      <c r="L801" s="18">
        <v>0</v>
      </c>
      <c r="M801" s="18">
        <v>0</v>
      </c>
      <c r="N801" s="18">
        <v>0</v>
      </c>
    </row>
    <row r="802" spans="1:14" x14ac:dyDescent="0.25">
      <c r="A802">
        <f>'R, r and ACFs'!F809</f>
        <v>1.9353967432894896</v>
      </c>
      <c r="C802">
        <v>792</v>
      </c>
      <c r="D802">
        <f t="shared" si="72"/>
        <v>3.7457605539355625</v>
      </c>
      <c r="E802">
        <f t="shared" si="73"/>
        <v>0.78455542250598143</v>
      </c>
      <c r="F802">
        <f t="shared" si="74"/>
        <v>0.11076811546547484</v>
      </c>
      <c r="G802">
        <f t="shared" si="75"/>
        <v>9.4254352601949962E-2</v>
      </c>
      <c r="H802">
        <f t="shared" si="76"/>
        <v>13.792939884977612</v>
      </c>
      <c r="I802">
        <f t="shared" si="77"/>
        <v>5.3000666412385158</v>
      </c>
      <c r="J802">
        <v>0</v>
      </c>
      <c r="K802" s="18">
        <v>0</v>
      </c>
      <c r="L802" s="18">
        <v>0</v>
      </c>
      <c r="M802" s="18">
        <v>0</v>
      </c>
      <c r="N802" s="18">
        <v>0</v>
      </c>
    </row>
    <row r="803" spans="1:14" x14ac:dyDescent="0.25">
      <c r="A803">
        <f>'R, r and ACFs'!F810</f>
        <v>0.10784387085539615</v>
      </c>
      <c r="C803">
        <v>793</v>
      </c>
      <c r="D803">
        <f t="shared" si="72"/>
        <v>1.1630300481075363E-2</v>
      </c>
      <c r="E803">
        <f t="shared" si="73"/>
        <v>3.7457605539355625</v>
      </c>
      <c r="F803">
        <f t="shared" si="74"/>
        <v>0.78455542250598143</v>
      </c>
      <c r="G803">
        <f t="shared" si="75"/>
        <v>0.11076811546547484</v>
      </c>
      <c r="H803">
        <f t="shared" si="76"/>
        <v>9.4254352601949962E-2</v>
      </c>
      <c r="I803">
        <f t="shared" si="77"/>
        <v>13.792939884977612</v>
      </c>
      <c r="J803">
        <v>0</v>
      </c>
      <c r="K803" s="18">
        <v>0</v>
      </c>
      <c r="L803" s="18">
        <v>0</v>
      </c>
      <c r="M803" s="18">
        <v>0</v>
      </c>
      <c r="N803" s="18">
        <v>0</v>
      </c>
    </row>
    <row r="804" spans="1:14" x14ac:dyDescent="0.25">
      <c r="A804">
        <f>'R, r and ACFs'!F811</f>
        <v>-1.3654998192488483</v>
      </c>
      <c r="C804">
        <v>794</v>
      </c>
      <c r="D804">
        <f t="shared" si="72"/>
        <v>1.8645897563686376</v>
      </c>
      <c r="E804">
        <f t="shared" si="73"/>
        <v>1.1630300481075363E-2</v>
      </c>
      <c r="F804">
        <f t="shared" si="74"/>
        <v>3.7457605539355625</v>
      </c>
      <c r="G804">
        <f t="shared" si="75"/>
        <v>0.78455542250598143</v>
      </c>
      <c r="H804">
        <f t="shared" si="76"/>
        <v>0.11076811546547484</v>
      </c>
      <c r="I804">
        <f t="shared" si="77"/>
        <v>9.4254352601949962E-2</v>
      </c>
      <c r="J804">
        <v>0</v>
      </c>
      <c r="K804" s="18">
        <v>0</v>
      </c>
      <c r="L804" s="18">
        <v>0</v>
      </c>
      <c r="M804" s="18">
        <v>0</v>
      </c>
      <c r="N804" s="18">
        <v>0</v>
      </c>
    </row>
    <row r="805" spans="1:14" x14ac:dyDescent="0.25">
      <c r="A805">
        <f>'R, r and ACFs'!F812</f>
        <v>0.36707295079586427</v>
      </c>
      <c r="C805">
        <v>795</v>
      </c>
      <c r="D805">
        <f t="shared" si="72"/>
        <v>0.134742551205983</v>
      </c>
      <c r="E805">
        <f t="shared" si="73"/>
        <v>1.8645897563686376</v>
      </c>
      <c r="F805">
        <f t="shared" si="74"/>
        <v>1.1630300481075363E-2</v>
      </c>
      <c r="G805">
        <f t="shared" si="75"/>
        <v>3.7457605539355625</v>
      </c>
      <c r="H805">
        <f t="shared" si="76"/>
        <v>0.78455542250598143</v>
      </c>
      <c r="I805">
        <f t="shared" si="77"/>
        <v>0.11076811546547484</v>
      </c>
      <c r="J805">
        <v>0</v>
      </c>
      <c r="K805" s="18">
        <v>0</v>
      </c>
      <c r="L805" s="18">
        <v>0</v>
      </c>
      <c r="M805" s="18">
        <v>0</v>
      </c>
      <c r="N805" s="18">
        <v>0</v>
      </c>
    </row>
    <row r="806" spans="1:14" x14ac:dyDescent="0.25">
      <c r="A806">
        <f>'R, r and ACFs'!F813</f>
        <v>-0.44983104280191766</v>
      </c>
      <c r="C806">
        <v>796</v>
      </c>
      <c r="D806">
        <f t="shared" si="72"/>
        <v>0.20234796706826066</v>
      </c>
      <c r="E806">
        <f t="shared" si="73"/>
        <v>0.134742551205983</v>
      </c>
      <c r="F806">
        <f t="shared" si="74"/>
        <v>1.8645897563686376</v>
      </c>
      <c r="G806">
        <f t="shared" si="75"/>
        <v>1.1630300481075363E-2</v>
      </c>
      <c r="H806">
        <f t="shared" si="76"/>
        <v>3.7457605539355625</v>
      </c>
      <c r="I806">
        <f t="shared" si="77"/>
        <v>0.78455542250598143</v>
      </c>
      <c r="J806">
        <v>0</v>
      </c>
      <c r="K806" s="18">
        <v>0</v>
      </c>
      <c r="L806" s="18">
        <v>0</v>
      </c>
      <c r="M806" s="18">
        <v>0</v>
      </c>
      <c r="N806" s="18">
        <v>0</v>
      </c>
    </row>
    <row r="807" spans="1:14" x14ac:dyDescent="0.25">
      <c r="A807">
        <f>'R, r and ACFs'!F814</f>
        <v>0.13814969270663052</v>
      </c>
      <c r="C807">
        <v>797</v>
      </c>
      <c r="D807">
        <f t="shared" si="72"/>
        <v>1.9085337594936441E-2</v>
      </c>
      <c r="E807">
        <f t="shared" si="73"/>
        <v>0.20234796706826066</v>
      </c>
      <c r="F807">
        <f t="shared" si="74"/>
        <v>0.134742551205983</v>
      </c>
      <c r="G807">
        <f t="shared" si="75"/>
        <v>1.8645897563686376</v>
      </c>
      <c r="H807">
        <f t="shared" si="76"/>
        <v>1.1630300481075363E-2</v>
      </c>
      <c r="I807">
        <f t="shared" si="77"/>
        <v>3.7457605539355625</v>
      </c>
      <c r="J807">
        <v>0</v>
      </c>
      <c r="K807" s="18">
        <v>0</v>
      </c>
      <c r="L807" s="18">
        <v>0</v>
      </c>
      <c r="M807" s="18">
        <v>0</v>
      </c>
      <c r="N807" s="18">
        <v>0</v>
      </c>
    </row>
    <row r="808" spans="1:14" x14ac:dyDescent="0.25">
      <c r="A808">
        <f>'R, r and ACFs'!F815</f>
        <v>0.99234775318600632</v>
      </c>
      <c r="C808">
        <v>798</v>
      </c>
      <c r="D808">
        <f t="shared" si="72"/>
        <v>0.98475406325331494</v>
      </c>
      <c r="E808">
        <f t="shared" si="73"/>
        <v>1.9085337594936441E-2</v>
      </c>
      <c r="F808">
        <f t="shared" si="74"/>
        <v>0.20234796706826066</v>
      </c>
      <c r="G808">
        <f t="shared" si="75"/>
        <v>0.134742551205983</v>
      </c>
      <c r="H808">
        <f t="shared" si="76"/>
        <v>1.8645897563686376</v>
      </c>
      <c r="I808">
        <f t="shared" si="77"/>
        <v>1.1630300481075363E-2</v>
      </c>
      <c r="J808">
        <v>0</v>
      </c>
      <c r="K808" s="18">
        <v>0</v>
      </c>
      <c r="L808" s="18">
        <v>0</v>
      </c>
      <c r="M808" s="18">
        <v>0</v>
      </c>
      <c r="N808" s="18">
        <v>0</v>
      </c>
    </row>
    <row r="809" spans="1:14" x14ac:dyDescent="0.25">
      <c r="A809">
        <f>'R, r and ACFs'!F816</f>
        <v>2.5940502179670641</v>
      </c>
      <c r="C809">
        <v>799</v>
      </c>
      <c r="D809">
        <f t="shared" si="72"/>
        <v>6.7290965333349728</v>
      </c>
      <c r="E809">
        <f t="shared" si="73"/>
        <v>0.98475406325331494</v>
      </c>
      <c r="F809">
        <f t="shared" si="74"/>
        <v>1.9085337594936441E-2</v>
      </c>
      <c r="G809">
        <f t="shared" si="75"/>
        <v>0.20234796706826066</v>
      </c>
      <c r="H809">
        <f t="shared" si="76"/>
        <v>0.134742551205983</v>
      </c>
      <c r="I809">
        <f t="shared" si="77"/>
        <v>1.8645897563686376</v>
      </c>
      <c r="J809">
        <v>0</v>
      </c>
      <c r="K809" s="18">
        <v>0</v>
      </c>
      <c r="L809" s="18">
        <v>0</v>
      </c>
      <c r="M809" s="18">
        <v>0</v>
      </c>
      <c r="N809" s="18">
        <v>0</v>
      </c>
    </row>
    <row r="810" spans="1:14" x14ac:dyDescent="0.25">
      <c r="A810">
        <f>'R, r and ACFs'!F817</f>
        <v>-0.52969102362888909</v>
      </c>
      <c r="C810">
        <v>800</v>
      </c>
      <c r="D810">
        <f t="shared" si="72"/>
        <v>0.28057258051302036</v>
      </c>
      <c r="E810">
        <f t="shared" si="73"/>
        <v>6.7290965333349728</v>
      </c>
      <c r="F810">
        <f t="shared" si="74"/>
        <v>0.98475406325331494</v>
      </c>
      <c r="G810">
        <f t="shared" si="75"/>
        <v>1.9085337594936441E-2</v>
      </c>
      <c r="H810">
        <f t="shared" si="76"/>
        <v>0.20234796706826066</v>
      </c>
      <c r="I810">
        <f t="shared" si="77"/>
        <v>0.134742551205983</v>
      </c>
      <c r="J810">
        <v>0</v>
      </c>
      <c r="K810" s="18">
        <v>0</v>
      </c>
      <c r="L810" s="18">
        <v>0</v>
      </c>
      <c r="M810" s="18">
        <v>0</v>
      </c>
      <c r="N810" s="18">
        <v>0</v>
      </c>
    </row>
    <row r="811" spans="1:14" x14ac:dyDescent="0.25">
      <c r="A811">
        <f>'R, r and ACFs'!F818</f>
        <v>-0.26840617213113288</v>
      </c>
      <c r="C811">
        <v>801</v>
      </c>
      <c r="D811">
        <f t="shared" si="72"/>
        <v>7.2041873238087334E-2</v>
      </c>
      <c r="E811">
        <f t="shared" si="73"/>
        <v>0.28057258051302036</v>
      </c>
      <c r="F811">
        <f t="shared" si="74"/>
        <v>6.7290965333349728</v>
      </c>
      <c r="G811">
        <f t="shared" si="75"/>
        <v>0.98475406325331494</v>
      </c>
      <c r="H811">
        <f t="shared" si="76"/>
        <v>1.9085337594936441E-2</v>
      </c>
      <c r="I811">
        <f t="shared" si="77"/>
        <v>0.20234796706826066</v>
      </c>
      <c r="J811">
        <v>0</v>
      </c>
      <c r="K811" s="18">
        <v>0</v>
      </c>
      <c r="L811" s="18">
        <v>0</v>
      </c>
      <c r="M811" s="18">
        <v>0</v>
      </c>
      <c r="N811" s="18">
        <v>0</v>
      </c>
    </row>
    <row r="812" spans="1:14" x14ac:dyDescent="0.25">
      <c r="A812">
        <f>'R, r and ACFs'!F819</f>
        <v>0.63146986763622992</v>
      </c>
      <c r="C812">
        <v>802</v>
      </c>
      <c r="D812">
        <f t="shared" si="72"/>
        <v>0.39875419373251775</v>
      </c>
      <c r="E812">
        <f t="shared" si="73"/>
        <v>7.2041873238087334E-2</v>
      </c>
      <c r="F812">
        <f t="shared" si="74"/>
        <v>0.28057258051302036</v>
      </c>
      <c r="G812">
        <f t="shared" si="75"/>
        <v>6.7290965333349728</v>
      </c>
      <c r="H812">
        <f t="shared" si="76"/>
        <v>0.98475406325331494</v>
      </c>
      <c r="I812">
        <f t="shared" si="77"/>
        <v>1.9085337594936441E-2</v>
      </c>
      <c r="J812">
        <v>0</v>
      </c>
      <c r="K812" s="18">
        <v>0</v>
      </c>
      <c r="L812" s="18">
        <v>0</v>
      </c>
      <c r="M812" s="18">
        <v>0</v>
      </c>
      <c r="N812" s="18">
        <v>0</v>
      </c>
    </row>
    <row r="813" spans="1:14" x14ac:dyDescent="0.25">
      <c r="A813">
        <f>'R, r and ACFs'!F820</f>
        <v>0.95495384323927013</v>
      </c>
      <c r="C813">
        <v>803</v>
      </c>
      <c r="D813">
        <f t="shared" si="72"/>
        <v>0.91193684271745246</v>
      </c>
      <c r="E813">
        <f t="shared" si="73"/>
        <v>0.39875419373251775</v>
      </c>
      <c r="F813">
        <f t="shared" si="74"/>
        <v>7.2041873238087334E-2</v>
      </c>
      <c r="G813">
        <f t="shared" si="75"/>
        <v>0.28057258051302036</v>
      </c>
      <c r="H813">
        <f t="shared" si="76"/>
        <v>6.7290965333349728</v>
      </c>
      <c r="I813">
        <f t="shared" si="77"/>
        <v>0.98475406325331494</v>
      </c>
      <c r="J813">
        <v>0</v>
      </c>
      <c r="K813" s="18">
        <v>0</v>
      </c>
      <c r="L813" s="18">
        <v>0</v>
      </c>
      <c r="M813" s="18">
        <v>0</v>
      </c>
      <c r="N813" s="18">
        <v>0</v>
      </c>
    </row>
    <row r="814" spans="1:14" x14ac:dyDescent="0.25">
      <c r="A814">
        <f>'R, r and ACFs'!F821</f>
        <v>-1.405239306228528</v>
      </c>
      <c r="C814">
        <v>804</v>
      </c>
      <c r="D814">
        <f t="shared" si="72"/>
        <v>1.9746975077696347</v>
      </c>
      <c r="E814">
        <f t="shared" si="73"/>
        <v>0.91193684271745246</v>
      </c>
      <c r="F814">
        <f t="shared" si="74"/>
        <v>0.39875419373251775</v>
      </c>
      <c r="G814">
        <f t="shared" si="75"/>
        <v>7.2041873238087334E-2</v>
      </c>
      <c r="H814">
        <f t="shared" si="76"/>
        <v>0.28057258051302036</v>
      </c>
      <c r="I814">
        <f t="shared" si="77"/>
        <v>6.7290965333349728</v>
      </c>
      <c r="J814">
        <v>0</v>
      </c>
      <c r="K814" s="18">
        <v>0</v>
      </c>
      <c r="L814" s="18">
        <v>0</v>
      </c>
      <c r="M814" s="18">
        <v>0</v>
      </c>
      <c r="N814" s="18">
        <v>0</v>
      </c>
    </row>
    <row r="815" spans="1:14" x14ac:dyDescent="0.25">
      <c r="A815">
        <f>'R, r and ACFs'!F822</f>
        <v>0.11319864820651772</v>
      </c>
      <c r="C815">
        <v>805</v>
      </c>
      <c r="D815">
        <f t="shared" si="72"/>
        <v>1.2813933955782958E-2</v>
      </c>
      <c r="E815">
        <f t="shared" si="73"/>
        <v>1.9746975077696347</v>
      </c>
      <c r="F815">
        <f t="shared" si="74"/>
        <v>0.91193684271745246</v>
      </c>
      <c r="G815">
        <f t="shared" si="75"/>
        <v>0.39875419373251775</v>
      </c>
      <c r="H815">
        <f t="shared" si="76"/>
        <v>7.2041873238087334E-2</v>
      </c>
      <c r="I815">
        <f t="shared" si="77"/>
        <v>0.28057258051302036</v>
      </c>
      <c r="J815">
        <v>0</v>
      </c>
      <c r="K815" s="18">
        <v>0</v>
      </c>
      <c r="L815" s="18">
        <v>0</v>
      </c>
      <c r="M815" s="18">
        <v>0</v>
      </c>
      <c r="N815" s="18">
        <v>0</v>
      </c>
    </row>
    <row r="816" spans="1:14" x14ac:dyDescent="0.25">
      <c r="A816">
        <f>'R, r and ACFs'!F823</f>
        <v>-3.5719950971353991E-2</v>
      </c>
      <c r="C816">
        <v>806</v>
      </c>
      <c r="D816">
        <f t="shared" si="72"/>
        <v>1.2759148973959329E-3</v>
      </c>
      <c r="E816">
        <f t="shared" si="73"/>
        <v>1.2813933955782958E-2</v>
      </c>
      <c r="F816">
        <f t="shared" si="74"/>
        <v>1.9746975077696347</v>
      </c>
      <c r="G816">
        <f t="shared" si="75"/>
        <v>0.91193684271745246</v>
      </c>
      <c r="H816">
        <f t="shared" si="76"/>
        <v>0.39875419373251775</v>
      </c>
      <c r="I816">
        <f t="shared" si="77"/>
        <v>7.2041873238087334E-2</v>
      </c>
      <c r="J816">
        <v>0</v>
      </c>
      <c r="K816" s="18">
        <v>0</v>
      </c>
      <c r="L816" s="18">
        <v>0</v>
      </c>
      <c r="M816" s="18">
        <v>0</v>
      </c>
      <c r="N816" s="18">
        <v>0</v>
      </c>
    </row>
    <row r="817" spans="1:14" x14ac:dyDescent="0.25">
      <c r="A817">
        <f>'R, r and ACFs'!F824</f>
        <v>-0.28546822006658307</v>
      </c>
      <c r="C817">
        <v>807</v>
      </c>
      <c r="D817">
        <f t="shared" si="72"/>
        <v>8.1492104667983095E-2</v>
      </c>
      <c r="E817">
        <f t="shared" si="73"/>
        <v>1.2759148973959329E-3</v>
      </c>
      <c r="F817">
        <f t="shared" si="74"/>
        <v>1.2813933955782958E-2</v>
      </c>
      <c r="G817">
        <f t="shared" si="75"/>
        <v>1.9746975077696347</v>
      </c>
      <c r="H817">
        <f t="shared" si="76"/>
        <v>0.91193684271745246</v>
      </c>
      <c r="I817">
        <f t="shared" si="77"/>
        <v>0.39875419373251775</v>
      </c>
      <c r="J817">
        <v>0</v>
      </c>
      <c r="K817" s="18">
        <v>0</v>
      </c>
      <c r="L817" s="18">
        <v>0</v>
      </c>
      <c r="M817" s="18">
        <v>0</v>
      </c>
      <c r="N817" s="18">
        <v>0</v>
      </c>
    </row>
    <row r="818" spans="1:14" x14ac:dyDescent="0.25">
      <c r="A818">
        <f>'R, r and ACFs'!F825</f>
        <v>-1.7163725435364188</v>
      </c>
      <c r="C818">
        <v>808</v>
      </c>
      <c r="D818">
        <f t="shared" si="72"/>
        <v>2.9459347082056757</v>
      </c>
      <c r="E818">
        <f t="shared" si="73"/>
        <v>8.1492104667983095E-2</v>
      </c>
      <c r="F818">
        <f t="shared" si="74"/>
        <v>1.2759148973959329E-3</v>
      </c>
      <c r="G818">
        <f t="shared" si="75"/>
        <v>1.2813933955782958E-2</v>
      </c>
      <c r="H818">
        <f t="shared" si="76"/>
        <v>1.9746975077696347</v>
      </c>
      <c r="I818">
        <f t="shared" si="77"/>
        <v>0.91193684271745246</v>
      </c>
      <c r="J818">
        <v>0</v>
      </c>
      <c r="K818" s="18">
        <v>0</v>
      </c>
      <c r="L818" s="18">
        <v>0</v>
      </c>
      <c r="M818" s="18">
        <v>0</v>
      </c>
      <c r="N818" s="18">
        <v>0</v>
      </c>
    </row>
    <row r="819" spans="1:14" x14ac:dyDescent="0.25">
      <c r="A819">
        <f>'R, r and ACFs'!F826</f>
        <v>0.23854359765781477</v>
      </c>
      <c r="C819">
        <v>809</v>
      </c>
      <c r="D819">
        <f t="shared" si="72"/>
        <v>5.6903047983533413E-2</v>
      </c>
      <c r="E819">
        <f t="shared" si="73"/>
        <v>2.9459347082056757</v>
      </c>
      <c r="F819">
        <f t="shared" si="74"/>
        <v>8.1492104667983095E-2</v>
      </c>
      <c r="G819">
        <f t="shared" si="75"/>
        <v>1.2759148973959329E-3</v>
      </c>
      <c r="H819">
        <f t="shared" si="76"/>
        <v>1.2813933955782958E-2</v>
      </c>
      <c r="I819">
        <f t="shared" si="77"/>
        <v>1.9746975077696347</v>
      </c>
      <c r="J819">
        <v>0</v>
      </c>
      <c r="K819" s="18">
        <v>0</v>
      </c>
      <c r="L819" s="18">
        <v>0</v>
      </c>
      <c r="M819" s="18">
        <v>0</v>
      </c>
      <c r="N819" s="18">
        <v>0</v>
      </c>
    </row>
    <row r="820" spans="1:14" x14ac:dyDescent="0.25">
      <c r="A820">
        <f>'R, r and ACFs'!F827</f>
        <v>2.4976062353837643</v>
      </c>
      <c r="C820">
        <v>810</v>
      </c>
      <c r="D820">
        <f t="shared" si="72"/>
        <v>6.2380369070278592</v>
      </c>
      <c r="E820">
        <f t="shared" si="73"/>
        <v>5.6903047983533413E-2</v>
      </c>
      <c r="F820">
        <f t="shared" si="74"/>
        <v>2.9459347082056757</v>
      </c>
      <c r="G820">
        <f t="shared" si="75"/>
        <v>8.1492104667983095E-2</v>
      </c>
      <c r="H820">
        <f t="shared" si="76"/>
        <v>1.2759148973959329E-3</v>
      </c>
      <c r="I820">
        <f t="shared" si="77"/>
        <v>1.2813933955782958E-2</v>
      </c>
      <c r="J820">
        <v>0</v>
      </c>
      <c r="K820" s="18">
        <v>0</v>
      </c>
      <c r="L820" s="18">
        <v>0</v>
      </c>
      <c r="M820" s="18">
        <v>0</v>
      </c>
      <c r="N820" s="18">
        <v>0</v>
      </c>
    </row>
    <row r="821" spans="1:14" x14ac:dyDescent="0.25">
      <c r="A821">
        <f>'R, r and ACFs'!F828</f>
        <v>3.5706581548609659E-2</v>
      </c>
      <c r="C821">
        <v>811</v>
      </c>
      <c r="D821">
        <f t="shared" si="72"/>
        <v>1.2749599658875117E-3</v>
      </c>
      <c r="E821">
        <f t="shared" si="73"/>
        <v>6.2380369070278592</v>
      </c>
      <c r="F821">
        <f t="shared" si="74"/>
        <v>5.6903047983533413E-2</v>
      </c>
      <c r="G821">
        <f t="shared" si="75"/>
        <v>2.9459347082056757</v>
      </c>
      <c r="H821">
        <f t="shared" si="76"/>
        <v>8.1492104667983095E-2</v>
      </c>
      <c r="I821">
        <f t="shared" si="77"/>
        <v>1.2759148973959329E-3</v>
      </c>
      <c r="J821">
        <v>0</v>
      </c>
      <c r="K821" s="18">
        <v>0</v>
      </c>
      <c r="L821" s="18">
        <v>0</v>
      </c>
      <c r="M821" s="18">
        <v>0</v>
      </c>
      <c r="N821" s="18">
        <v>0</v>
      </c>
    </row>
    <row r="822" spans="1:14" x14ac:dyDescent="0.25">
      <c r="A822">
        <f>'R, r and ACFs'!F829</f>
        <v>1.7105484563035904</v>
      </c>
      <c r="C822">
        <v>812</v>
      </c>
      <c r="D822">
        <f t="shared" si="72"/>
        <v>2.925976021362596</v>
      </c>
      <c r="E822">
        <f t="shared" si="73"/>
        <v>1.2749599658875117E-3</v>
      </c>
      <c r="F822">
        <f t="shared" si="74"/>
        <v>6.2380369070278592</v>
      </c>
      <c r="G822">
        <f t="shared" si="75"/>
        <v>5.6903047983533413E-2</v>
      </c>
      <c r="H822">
        <f t="shared" si="76"/>
        <v>2.9459347082056757</v>
      </c>
      <c r="I822">
        <f t="shared" si="77"/>
        <v>8.1492104667983095E-2</v>
      </c>
      <c r="J822">
        <v>0</v>
      </c>
      <c r="K822" s="18">
        <v>0</v>
      </c>
      <c r="L822" s="18">
        <v>0</v>
      </c>
      <c r="M822" s="18">
        <v>0</v>
      </c>
      <c r="N822" s="18">
        <v>0</v>
      </c>
    </row>
    <row r="823" spans="1:14" x14ac:dyDescent="0.25">
      <c r="A823">
        <f>'R, r and ACFs'!F830</f>
        <v>0.15196164919274932</v>
      </c>
      <c r="C823">
        <v>813</v>
      </c>
      <c r="D823">
        <f t="shared" si="72"/>
        <v>2.309234282538021E-2</v>
      </c>
      <c r="E823">
        <f t="shared" si="73"/>
        <v>2.925976021362596</v>
      </c>
      <c r="F823">
        <f t="shared" si="74"/>
        <v>1.2749599658875117E-3</v>
      </c>
      <c r="G823">
        <f t="shared" si="75"/>
        <v>6.2380369070278592</v>
      </c>
      <c r="H823">
        <f t="shared" si="76"/>
        <v>5.6903047983533413E-2</v>
      </c>
      <c r="I823">
        <f t="shared" si="77"/>
        <v>2.9459347082056757</v>
      </c>
      <c r="J823">
        <v>0</v>
      </c>
      <c r="K823" s="18">
        <v>0</v>
      </c>
      <c r="L823" s="18">
        <v>0</v>
      </c>
      <c r="M823" s="18">
        <v>0</v>
      </c>
      <c r="N823" s="18">
        <v>0</v>
      </c>
    </row>
    <row r="824" spans="1:14" x14ac:dyDescent="0.25">
      <c r="A824">
        <f>'R, r and ACFs'!F831</f>
        <v>8.1973099415079714E-2</v>
      </c>
      <c r="C824">
        <v>814</v>
      </c>
      <c r="D824">
        <f t="shared" si="72"/>
        <v>6.7195890277145422E-3</v>
      </c>
      <c r="E824">
        <f t="shared" si="73"/>
        <v>2.309234282538021E-2</v>
      </c>
      <c r="F824">
        <f t="shared" si="74"/>
        <v>2.925976021362596</v>
      </c>
      <c r="G824">
        <f t="shared" si="75"/>
        <v>1.2749599658875117E-3</v>
      </c>
      <c r="H824">
        <f t="shared" si="76"/>
        <v>6.2380369070278592</v>
      </c>
      <c r="I824">
        <f t="shared" si="77"/>
        <v>5.6903047983533413E-2</v>
      </c>
      <c r="J824">
        <v>0</v>
      </c>
      <c r="K824" s="18">
        <v>0</v>
      </c>
      <c r="L824" s="18">
        <v>0</v>
      </c>
      <c r="M824" s="18">
        <v>0</v>
      </c>
      <c r="N824" s="18">
        <v>0</v>
      </c>
    </row>
    <row r="825" spans="1:14" x14ac:dyDescent="0.25">
      <c r="A825">
        <f>'R, r and ACFs'!F832</f>
        <v>0.85029626057928531</v>
      </c>
      <c r="C825">
        <v>815</v>
      </c>
      <c r="D825">
        <f t="shared" si="72"/>
        <v>0.72300373075511581</v>
      </c>
      <c r="E825">
        <f t="shared" si="73"/>
        <v>6.7195890277145422E-3</v>
      </c>
      <c r="F825">
        <f t="shared" si="74"/>
        <v>2.309234282538021E-2</v>
      </c>
      <c r="G825">
        <f t="shared" si="75"/>
        <v>2.925976021362596</v>
      </c>
      <c r="H825">
        <f t="shared" si="76"/>
        <v>1.2749599658875117E-3</v>
      </c>
      <c r="I825">
        <f t="shared" si="77"/>
        <v>6.2380369070278592</v>
      </c>
      <c r="J825">
        <v>0</v>
      </c>
      <c r="K825" s="18">
        <v>0</v>
      </c>
      <c r="L825" s="18">
        <v>0</v>
      </c>
      <c r="M825" s="18">
        <v>0</v>
      </c>
      <c r="N825" s="18">
        <v>0</v>
      </c>
    </row>
    <row r="826" spans="1:14" x14ac:dyDescent="0.25">
      <c r="A826">
        <f>'R, r and ACFs'!F833</f>
        <v>14.691924603367735</v>
      </c>
      <c r="C826">
        <v>816</v>
      </c>
      <c r="D826">
        <f t="shared" si="72"/>
        <v>215.85264855104217</v>
      </c>
      <c r="E826">
        <f t="shared" si="73"/>
        <v>0.72300373075511581</v>
      </c>
      <c r="F826">
        <f t="shared" si="74"/>
        <v>6.7195890277145422E-3</v>
      </c>
      <c r="G826">
        <f t="shared" si="75"/>
        <v>2.309234282538021E-2</v>
      </c>
      <c r="H826">
        <f t="shared" si="76"/>
        <v>2.925976021362596</v>
      </c>
      <c r="I826">
        <f t="shared" si="77"/>
        <v>1.2749599658875117E-3</v>
      </c>
      <c r="J826">
        <v>0</v>
      </c>
      <c r="K826" s="18">
        <v>0</v>
      </c>
      <c r="L826" s="18">
        <v>0</v>
      </c>
      <c r="M826" s="18">
        <v>0</v>
      </c>
      <c r="N826" s="18">
        <v>0</v>
      </c>
    </row>
    <row r="827" spans="1:14" x14ac:dyDescent="0.25">
      <c r="A827">
        <f>'R, r and ACFs'!F834</f>
        <v>7.5314035303595119</v>
      </c>
      <c r="C827">
        <v>817</v>
      </c>
      <c r="D827">
        <f t="shared" si="72"/>
        <v>56.722039137111722</v>
      </c>
      <c r="E827">
        <f t="shared" si="73"/>
        <v>215.85264855104217</v>
      </c>
      <c r="F827">
        <f t="shared" si="74"/>
        <v>0.72300373075511581</v>
      </c>
      <c r="G827">
        <f t="shared" si="75"/>
        <v>6.7195890277145422E-3</v>
      </c>
      <c r="H827">
        <f t="shared" si="76"/>
        <v>2.309234282538021E-2</v>
      </c>
      <c r="I827">
        <f t="shared" si="77"/>
        <v>2.925976021362596</v>
      </c>
      <c r="J827">
        <v>0</v>
      </c>
      <c r="K827" s="18">
        <v>0</v>
      </c>
      <c r="L827" s="18">
        <v>0</v>
      </c>
      <c r="M827" s="18">
        <v>0</v>
      </c>
      <c r="N827" s="18">
        <v>0</v>
      </c>
    </row>
    <row r="828" spans="1:14" x14ac:dyDescent="0.25">
      <c r="A828">
        <f>'R, r and ACFs'!F835</f>
        <v>-4.757578726175824</v>
      </c>
      <c r="C828">
        <v>818</v>
      </c>
      <c r="D828">
        <f t="shared" si="72"/>
        <v>22.634555335760776</v>
      </c>
      <c r="E828">
        <f t="shared" si="73"/>
        <v>56.722039137111722</v>
      </c>
      <c r="F828">
        <f t="shared" si="74"/>
        <v>215.85264855104217</v>
      </c>
      <c r="G828">
        <f t="shared" si="75"/>
        <v>0.72300373075511581</v>
      </c>
      <c r="H828">
        <f t="shared" si="76"/>
        <v>6.7195890277145422E-3</v>
      </c>
      <c r="I828">
        <f t="shared" si="77"/>
        <v>2.309234282538021E-2</v>
      </c>
      <c r="J828">
        <v>0</v>
      </c>
      <c r="K828" s="18">
        <v>0</v>
      </c>
      <c r="L828" s="18">
        <v>0</v>
      </c>
      <c r="M828" s="18">
        <v>0</v>
      </c>
      <c r="N828" s="18">
        <v>0</v>
      </c>
    </row>
    <row r="829" spans="1:14" x14ac:dyDescent="0.25">
      <c r="A829">
        <f>'R, r and ACFs'!F836</f>
        <v>1.6046325372061589</v>
      </c>
      <c r="C829">
        <v>819</v>
      </c>
      <c r="D829">
        <f t="shared" si="72"/>
        <v>2.5748455794606753</v>
      </c>
      <c r="E829">
        <f t="shared" si="73"/>
        <v>22.634555335760776</v>
      </c>
      <c r="F829">
        <f t="shared" si="74"/>
        <v>56.722039137111722</v>
      </c>
      <c r="G829">
        <f t="shared" si="75"/>
        <v>215.85264855104217</v>
      </c>
      <c r="H829">
        <f t="shared" si="76"/>
        <v>0.72300373075511581</v>
      </c>
      <c r="I829">
        <f t="shared" si="77"/>
        <v>6.7195890277145422E-3</v>
      </c>
      <c r="J829">
        <v>0</v>
      </c>
      <c r="K829" s="18">
        <v>0</v>
      </c>
      <c r="L829" s="18">
        <v>0</v>
      </c>
      <c r="M829" s="18">
        <v>0</v>
      </c>
      <c r="N829" s="18">
        <v>0</v>
      </c>
    </row>
    <row r="830" spans="1:14" x14ac:dyDescent="0.25">
      <c r="A830">
        <f>'R, r and ACFs'!F837</f>
        <v>7.8066659346258671E-2</v>
      </c>
      <c r="C830">
        <v>820</v>
      </c>
      <c r="D830">
        <f t="shared" si="72"/>
        <v>6.0944033014847963E-3</v>
      </c>
      <c r="E830">
        <f t="shared" si="73"/>
        <v>2.5748455794606753</v>
      </c>
      <c r="F830">
        <f t="shared" si="74"/>
        <v>22.634555335760776</v>
      </c>
      <c r="G830">
        <f t="shared" si="75"/>
        <v>56.722039137111722</v>
      </c>
      <c r="H830">
        <f t="shared" si="76"/>
        <v>215.85264855104217</v>
      </c>
      <c r="I830">
        <f t="shared" si="77"/>
        <v>0.72300373075511581</v>
      </c>
      <c r="J830">
        <v>0</v>
      </c>
      <c r="K830" s="18">
        <v>0</v>
      </c>
      <c r="L830" s="18">
        <v>0</v>
      </c>
      <c r="M830" s="18">
        <v>0</v>
      </c>
      <c r="N830" s="18">
        <v>0</v>
      </c>
    </row>
    <row r="831" spans="1:14" x14ac:dyDescent="0.25">
      <c r="A831">
        <f>'R, r and ACFs'!F838</f>
        <v>2.8683024221549887</v>
      </c>
      <c r="C831">
        <v>821</v>
      </c>
      <c r="D831">
        <f t="shared" si="72"/>
        <v>8.2271587849401744</v>
      </c>
      <c r="E831">
        <f t="shared" si="73"/>
        <v>6.0944033014847963E-3</v>
      </c>
      <c r="F831">
        <f t="shared" si="74"/>
        <v>2.5748455794606753</v>
      </c>
      <c r="G831">
        <f t="shared" si="75"/>
        <v>22.634555335760776</v>
      </c>
      <c r="H831">
        <f t="shared" si="76"/>
        <v>56.722039137111722</v>
      </c>
      <c r="I831">
        <f t="shared" si="77"/>
        <v>215.85264855104217</v>
      </c>
      <c r="J831">
        <v>0</v>
      </c>
      <c r="K831" s="18">
        <v>0</v>
      </c>
      <c r="L831" s="18">
        <v>0</v>
      </c>
      <c r="M831" s="18">
        <v>0</v>
      </c>
      <c r="N831" s="18">
        <v>0</v>
      </c>
    </row>
    <row r="832" spans="1:14" x14ac:dyDescent="0.25">
      <c r="A832">
        <f>'R, r and ACFs'!F839</f>
        <v>2.2068349104850031</v>
      </c>
      <c r="C832">
        <v>822</v>
      </c>
      <c r="D832">
        <f t="shared" si="72"/>
        <v>4.8701203221353522</v>
      </c>
      <c r="E832">
        <f t="shared" si="73"/>
        <v>8.2271587849401744</v>
      </c>
      <c r="F832">
        <f t="shared" si="74"/>
        <v>6.0944033014847963E-3</v>
      </c>
      <c r="G832">
        <f t="shared" si="75"/>
        <v>2.5748455794606753</v>
      </c>
      <c r="H832">
        <f t="shared" si="76"/>
        <v>22.634555335760776</v>
      </c>
      <c r="I832">
        <f t="shared" si="77"/>
        <v>56.722039137111722</v>
      </c>
      <c r="J832">
        <v>0</v>
      </c>
      <c r="K832" s="18">
        <v>0</v>
      </c>
      <c r="L832" s="18">
        <v>0</v>
      </c>
      <c r="M832" s="18">
        <v>0</v>
      </c>
      <c r="N832" s="18">
        <v>0</v>
      </c>
    </row>
    <row r="833" spans="1:14" x14ac:dyDescent="0.25">
      <c r="A833">
        <f>'R, r and ACFs'!F840</f>
        <v>-1.0909212937344235</v>
      </c>
      <c r="C833">
        <v>823</v>
      </c>
      <c r="D833">
        <f t="shared" si="72"/>
        <v>1.1901092691231883</v>
      </c>
      <c r="E833">
        <f t="shared" si="73"/>
        <v>4.8701203221353522</v>
      </c>
      <c r="F833">
        <f t="shared" si="74"/>
        <v>8.2271587849401744</v>
      </c>
      <c r="G833">
        <f t="shared" si="75"/>
        <v>6.0944033014847963E-3</v>
      </c>
      <c r="H833">
        <f t="shared" si="76"/>
        <v>2.5748455794606753</v>
      </c>
      <c r="I833">
        <f t="shared" si="77"/>
        <v>22.634555335760776</v>
      </c>
      <c r="J833">
        <v>0</v>
      </c>
      <c r="K833" s="18">
        <v>0</v>
      </c>
      <c r="L833" s="18">
        <v>0</v>
      </c>
      <c r="M833" s="18">
        <v>0</v>
      </c>
      <c r="N833" s="18">
        <v>0</v>
      </c>
    </row>
    <row r="834" spans="1:14" x14ac:dyDescent="0.25">
      <c r="A834">
        <f>'R, r and ACFs'!F841</f>
        <v>1.3400038994299628</v>
      </c>
      <c r="C834">
        <v>824</v>
      </c>
      <c r="D834">
        <f t="shared" si="72"/>
        <v>1.7956104504875059</v>
      </c>
      <c r="E834">
        <f t="shared" si="73"/>
        <v>1.1901092691231883</v>
      </c>
      <c r="F834">
        <f t="shared" si="74"/>
        <v>4.8701203221353522</v>
      </c>
      <c r="G834">
        <f t="shared" si="75"/>
        <v>8.2271587849401744</v>
      </c>
      <c r="H834">
        <f t="shared" si="76"/>
        <v>6.0944033014847963E-3</v>
      </c>
      <c r="I834">
        <f t="shared" si="77"/>
        <v>2.5748455794606753</v>
      </c>
      <c r="J834">
        <v>0</v>
      </c>
      <c r="K834" s="18">
        <v>0</v>
      </c>
      <c r="L834" s="18">
        <v>0</v>
      </c>
      <c r="M834" s="18">
        <v>0</v>
      </c>
      <c r="N834" s="18">
        <v>0</v>
      </c>
    </row>
    <row r="835" spans="1:14" x14ac:dyDescent="0.25">
      <c r="A835">
        <f>'R, r and ACFs'!F842</f>
        <v>-5.1390555097842041</v>
      </c>
      <c r="C835">
        <v>825</v>
      </c>
      <c r="D835">
        <f t="shared" si="72"/>
        <v>26.409891532643385</v>
      </c>
      <c r="E835">
        <f t="shared" si="73"/>
        <v>1.7956104504875059</v>
      </c>
      <c r="F835">
        <f t="shared" si="74"/>
        <v>1.1901092691231883</v>
      </c>
      <c r="G835">
        <f t="shared" si="75"/>
        <v>4.8701203221353522</v>
      </c>
      <c r="H835">
        <f t="shared" si="76"/>
        <v>8.2271587849401744</v>
      </c>
      <c r="I835">
        <f t="shared" si="77"/>
        <v>6.0944033014847963E-3</v>
      </c>
      <c r="J835">
        <v>0</v>
      </c>
      <c r="K835" s="18">
        <v>0</v>
      </c>
      <c r="L835" s="18">
        <v>0</v>
      </c>
      <c r="M835" s="18">
        <v>0</v>
      </c>
      <c r="N835" s="18">
        <v>0</v>
      </c>
    </row>
    <row r="836" spans="1:14" x14ac:dyDescent="0.25">
      <c r="A836">
        <f>'R, r and ACFs'!F843</f>
        <v>0.73073878813813953</v>
      </c>
      <c r="C836">
        <v>826</v>
      </c>
      <c r="D836">
        <f t="shared" si="72"/>
        <v>0.53397917648959681</v>
      </c>
      <c r="E836">
        <f t="shared" si="73"/>
        <v>26.409891532643385</v>
      </c>
      <c r="F836">
        <f t="shared" si="74"/>
        <v>1.7956104504875059</v>
      </c>
      <c r="G836">
        <f t="shared" si="75"/>
        <v>1.1901092691231883</v>
      </c>
      <c r="H836">
        <f t="shared" si="76"/>
        <v>4.8701203221353522</v>
      </c>
      <c r="I836">
        <f t="shared" si="77"/>
        <v>8.2271587849401744</v>
      </c>
      <c r="J836">
        <v>0</v>
      </c>
      <c r="K836" s="18">
        <v>0</v>
      </c>
      <c r="L836" s="18">
        <v>0</v>
      </c>
      <c r="M836" s="18">
        <v>0</v>
      </c>
      <c r="N836" s="18">
        <v>0</v>
      </c>
    </row>
    <row r="837" spans="1:14" x14ac:dyDescent="0.25">
      <c r="A837">
        <f>'R, r and ACFs'!F844</f>
        <v>0.38017956145180692</v>
      </c>
      <c r="C837">
        <v>827</v>
      </c>
      <c r="D837">
        <f t="shared" si="72"/>
        <v>0.14453649894568824</v>
      </c>
      <c r="E837">
        <f t="shared" si="73"/>
        <v>0.53397917648959681</v>
      </c>
      <c r="F837">
        <f t="shared" si="74"/>
        <v>26.409891532643385</v>
      </c>
      <c r="G837">
        <f t="shared" si="75"/>
        <v>1.7956104504875059</v>
      </c>
      <c r="H837">
        <f t="shared" si="76"/>
        <v>1.1901092691231883</v>
      </c>
      <c r="I837">
        <f t="shared" si="77"/>
        <v>4.8701203221353522</v>
      </c>
      <c r="J837">
        <v>0</v>
      </c>
      <c r="K837" s="18">
        <v>0</v>
      </c>
      <c r="L837" s="18">
        <v>0</v>
      </c>
      <c r="M837" s="18">
        <v>0</v>
      </c>
      <c r="N837" s="18">
        <v>0</v>
      </c>
    </row>
    <row r="838" spans="1:14" x14ac:dyDescent="0.25">
      <c r="A838">
        <f>'R, r and ACFs'!F845</f>
        <v>0.49261038514043359</v>
      </c>
      <c r="C838">
        <v>828</v>
      </c>
      <c r="D838">
        <f t="shared" si="72"/>
        <v>0.24266499154820631</v>
      </c>
      <c r="E838">
        <f t="shared" si="73"/>
        <v>0.14453649894568824</v>
      </c>
      <c r="F838">
        <f t="shared" si="74"/>
        <v>0.53397917648959681</v>
      </c>
      <c r="G838">
        <f t="shared" si="75"/>
        <v>26.409891532643385</v>
      </c>
      <c r="H838">
        <f t="shared" si="76"/>
        <v>1.7956104504875059</v>
      </c>
      <c r="I838">
        <f t="shared" si="77"/>
        <v>1.1901092691231883</v>
      </c>
      <c r="J838">
        <v>0</v>
      </c>
      <c r="K838" s="18">
        <v>0</v>
      </c>
      <c r="L838" s="18">
        <v>0</v>
      </c>
      <c r="M838" s="18">
        <v>0</v>
      </c>
      <c r="N838" s="18">
        <v>0</v>
      </c>
    </row>
    <row r="839" spans="1:14" x14ac:dyDescent="0.25">
      <c r="A839">
        <f>'R, r and ACFs'!F846</f>
        <v>-1.6627599628466088</v>
      </c>
      <c r="C839">
        <v>829</v>
      </c>
      <c r="D839">
        <f t="shared" ref="D839:D902" si="78">A839^2</f>
        <v>2.7647706940456556</v>
      </c>
      <c r="E839">
        <f t="shared" si="73"/>
        <v>0.24266499154820631</v>
      </c>
      <c r="F839">
        <f t="shared" si="74"/>
        <v>0.14453649894568824</v>
      </c>
      <c r="G839">
        <f t="shared" si="75"/>
        <v>0.53397917648959681</v>
      </c>
      <c r="H839">
        <f t="shared" si="76"/>
        <v>26.409891532643385</v>
      </c>
      <c r="I839">
        <f t="shared" si="77"/>
        <v>1.7956104504875059</v>
      </c>
      <c r="J839">
        <v>0</v>
      </c>
      <c r="K839" s="18">
        <v>0</v>
      </c>
      <c r="L839" s="18">
        <v>0</v>
      </c>
      <c r="M839" s="18">
        <v>0</v>
      </c>
      <c r="N839" s="18">
        <v>0</v>
      </c>
    </row>
    <row r="840" spans="1:14" x14ac:dyDescent="0.25">
      <c r="A840">
        <f>'R, r and ACFs'!F847</f>
        <v>3.5924103120840036</v>
      </c>
      <c r="C840">
        <v>830</v>
      </c>
      <c r="D840">
        <f t="shared" si="78"/>
        <v>12.905411850367488</v>
      </c>
      <c r="E840">
        <f t="shared" si="73"/>
        <v>2.7647706940456556</v>
      </c>
      <c r="F840">
        <f t="shared" si="74"/>
        <v>0.24266499154820631</v>
      </c>
      <c r="G840">
        <f t="shared" si="75"/>
        <v>0.14453649894568824</v>
      </c>
      <c r="H840">
        <f t="shared" si="76"/>
        <v>0.53397917648959681</v>
      </c>
      <c r="I840">
        <f t="shared" si="77"/>
        <v>26.409891532643385</v>
      </c>
      <c r="J840">
        <v>0</v>
      </c>
      <c r="K840" s="18">
        <v>0</v>
      </c>
      <c r="L840" s="18">
        <v>0</v>
      </c>
      <c r="M840" s="18">
        <v>0</v>
      </c>
      <c r="N840" s="18">
        <v>0</v>
      </c>
    </row>
    <row r="841" spans="1:14" x14ac:dyDescent="0.25">
      <c r="A841">
        <f>'R, r and ACFs'!F848</f>
        <v>0.5789168249780926</v>
      </c>
      <c r="C841">
        <v>831</v>
      </c>
      <c r="D841">
        <f t="shared" si="78"/>
        <v>0.33514469024271548</v>
      </c>
      <c r="E841">
        <f t="shared" si="73"/>
        <v>12.905411850367488</v>
      </c>
      <c r="F841">
        <f t="shared" si="74"/>
        <v>2.7647706940456556</v>
      </c>
      <c r="G841">
        <f t="shared" si="75"/>
        <v>0.24266499154820631</v>
      </c>
      <c r="H841">
        <f t="shared" si="76"/>
        <v>0.14453649894568824</v>
      </c>
      <c r="I841">
        <f t="shared" si="77"/>
        <v>0.53397917648959681</v>
      </c>
      <c r="J841">
        <v>0</v>
      </c>
      <c r="K841" s="18">
        <v>0</v>
      </c>
      <c r="L841" s="18">
        <v>0</v>
      </c>
      <c r="M841" s="18">
        <v>0</v>
      </c>
      <c r="N841" s="18">
        <v>0</v>
      </c>
    </row>
    <row r="842" spans="1:14" x14ac:dyDescent="0.25">
      <c r="A842">
        <f>'R, r and ACFs'!F849</f>
        <v>1.1009222870177173</v>
      </c>
      <c r="C842">
        <v>832</v>
      </c>
      <c r="D842">
        <f t="shared" si="78"/>
        <v>1.2120298820523212</v>
      </c>
      <c r="E842">
        <f t="shared" si="73"/>
        <v>0.33514469024271548</v>
      </c>
      <c r="F842">
        <f t="shared" si="74"/>
        <v>12.905411850367488</v>
      </c>
      <c r="G842">
        <f t="shared" si="75"/>
        <v>2.7647706940456556</v>
      </c>
      <c r="H842">
        <f t="shared" si="76"/>
        <v>0.24266499154820631</v>
      </c>
      <c r="I842">
        <f t="shared" si="77"/>
        <v>0.14453649894568824</v>
      </c>
      <c r="J842">
        <v>0</v>
      </c>
      <c r="K842" s="18">
        <v>0</v>
      </c>
      <c r="L842" s="18">
        <v>0</v>
      </c>
      <c r="M842" s="18">
        <v>0</v>
      </c>
      <c r="N842" s="18">
        <v>0</v>
      </c>
    </row>
    <row r="843" spans="1:14" x14ac:dyDescent="0.25">
      <c r="A843">
        <f>'R, r and ACFs'!F850</f>
        <v>-0.42792862352693711</v>
      </c>
      <c r="C843">
        <v>833</v>
      </c>
      <c r="D843">
        <f t="shared" si="78"/>
        <v>0.18312290683365909</v>
      </c>
      <c r="E843">
        <f t="shared" si="73"/>
        <v>1.2120298820523212</v>
      </c>
      <c r="F843">
        <f t="shared" si="74"/>
        <v>0.33514469024271548</v>
      </c>
      <c r="G843">
        <f t="shared" si="75"/>
        <v>12.905411850367488</v>
      </c>
      <c r="H843">
        <f t="shared" si="76"/>
        <v>2.7647706940456556</v>
      </c>
      <c r="I843">
        <f t="shared" si="77"/>
        <v>0.24266499154820631</v>
      </c>
      <c r="J843">
        <v>0</v>
      </c>
      <c r="K843" s="18">
        <v>0</v>
      </c>
      <c r="L843" s="18">
        <v>0</v>
      </c>
      <c r="M843" s="18">
        <v>0</v>
      </c>
      <c r="N843" s="18">
        <v>0</v>
      </c>
    </row>
    <row r="844" spans="1:14" x14ac:dyDescent="0.25">
      <c r="A844">
        <f>'R, r and ACFs'!F851</f>
        <v>0.10223420472836818</v>
      </c>
      <c r="C844">
        <v>834</v>
      </c>
      <c r="D844">
        <f t="shared" si="78"/>
        <v>1.0451832616441899E-2</v>
      </c>
      <c r="E844">
        <f t="shared" ref="E844:E907" si="79">D843</f>
        <v>0.18312290683365909</v>
      </c>
      <c r="F844">
        <f t="shared" ref="F844:F907" si="80">D842</f>
        <v>1.2120298820523212</v>
      </c>
      <c r="G844">
        <f t="shared" ref="G844:G907" si="81">D841</f>
        <v>0.33514469024271548</v>
      </c>
      <c r="H844">
        <f t="shared" ref="H844:H907" si="82">D840</f>
        <v>12.905411850367488</v>
      </c>
      <c r="I844">
        <f t="shared" ref="I844:I907" si="83">D839</f>
        <v>2.7647706940456556</v>
      </c>
      <c r="J844">
        <v>0</v>
      </c>
      <c r="K844" s="18">
        <v>0</v>
      </c>
      <c r="L844" s="18">
        <v>0</v>
      </c>
      <c r="M844" s="18">
        <v>0</v>
      </c>
      <c r="N844" s="18">
        <v>0</v>
      </c>
    </row>
    <row r="845" spans="1:14" x14ac:dyDescent="0.25">
      <c r="A845">
        <f>'R, r and ACFs'!F852</f>
        <v>-3.1605712380462357E-2</v>
      </c>
      <c r="C845">
        <v>835</v>
      </c>
      <c r="D845">
        <f t="shared" si="78"/>
        <v>9.9892105507651155E-4</v>
      </c>
      <c r="E845">
        <f t="shared" si="79"/>
        <v>1.0451832616441899E-2</v>
      </c>
      <c r="F845">
        <f t="shared" si="80"/>
        <v>0.18312290683365909</v>
      </c>
      <c r="G845">
        <f t="shared" si="81"/>
        <v>1.2120298820523212</v>
      </c>
      <c r="H845">
        <f t="shared" si="82"/>
        <v>0.33514469024271548</v>
      </c>
      <c r="I845">
        <f t="shared" si="83"/>
        <v>12.905411850367488</v>
      </c>
      <c r="J845">
        <v>0</v>
      </c>
      <c r="K845" s="18">
        <v>0</v>
      </c>
      <c r="L845" s="18">
        <v>0</v>
      </c>
      <c r="M845" s="18">
        <v>0</v>
      </c>
      <c r="N845" s="18">
        <v>0</v>
      </c>
    </row>
    <row r="846" spans="1:14" x14ac:dyDescent="0.25">
      <c r="A846">
        <f>'R, r and ACFs'!F853</f>
        <v>2.1206363984731027</v>
      </c>
      <c r="C846">
        <v>836</v>
      </c>
      <c r="D846">
        <f t="shared" si="78"/>
        <v>4.4970987345289721</v>
      </c>
      <c r="E846">
        <f t="shared" si="79"/>
        <v>9.9892105507651155E-4</v>
      </c>
      <c r="F846">
        <f t="shared" si="80"/>
        <v>1.0451832616441899E-2</v>
      </c>
      <c r="G846">
        <f t="shared" si="81"/>
        <v>0.18312290683365909</v>
      </c>
      <c r="H846">
        <f t="shared" si="82"/>
        <v>1.2120298820523212</v>
      </c>
      <c r="I846">
        <f t="shared" si="83"/>
        <v>0.33514469024271548</v>
      </c>
      <c r="J846">
        <v>0</v>
      </c>
      <c r="K846" s="18">
        <v>0</v>
      </c>
      <c r="L846" s="18">
        <v>0</v>
      </c>
      <c r="M846" s="18">
        <v>0</v>
      </c>
      <c r="N846" s="18">
        <v>0</v>
      </c>
    </row>
    <row r="847" spans="1:14" x14ac:dyDescent="0.25">
      <c r="A847">
        <f>'R, r and ACFs'!F854</f>
        <v>3.3271224113424807</v>
      </c>
      <c r="C847">
        <v>837</v>
      </c>
      <c r="D847">
        <f t="shared" si="78"/>
        <v>11.069743540057402</v>
      </c>
      <c r="E847">
        <f t="shared" si="79"/>
        <v>4.4970987345289721</v>
      </c>
      <c r="F847">
        <f t="shared" si="80"/>
        <v>9.9892105507651155E-4</v>
      </c>
      <c r="G847">
        <f t="shared" si="81"/>
        <v>1.0451832616441899E-2</v>
      </c>
      <c r="H847">
        <f t="shared" si="82"/>
        <v>0.18312290683365909</v>
      </c>
      <c r="I847">
        <f t="shared" si="83"/>
        <v>1.2120298820523212</v>
      </c>
      <c r="J847">
        <v>0</v>
      </c>
      <c r="K847" s="18">
        <v>0</v>
      </c>
      <c r="L847" s="18">
        <v>0</v>
      </c>
      <c r="M847" s="18">
        <v>0</v>
      </c>
      <c r="N847" s="18">
        <v>0</v>
      </c>
    </row>
    <row r="848" spans="1:14" x14ac:dyDescent="0.25">
      <c r="A848">
        <f>'R, r and ACFs'!F855</f>
        <v>-2.4213458526679363</v>
      </c>
      <c r="C848">
        <v>838</v>
      </c>
      <c r="D848">
        <f t="shared" si="78"/>
        <v>5.8629157382322159</v>
      </c>
      <c r="E848">
        <f t="shared" si="79"/>
        <v>11.069743540057402</v>
      </c>
      <c r="F848">
        <f t="shared" si="80"/>
        <v>4.4970987345289721</v>
      </c>
      <c r="G848">
        <f t="shared" si="81"/>
        <v>9.9892105507651155E-4</v>
      </c>
      <c r="H848">
        <f t="shared" si="82"/>
        <v>1.0451832616441899E-2</v>
      </c>
      <c r="I848">
        <f t="shared" si="83"/>
        <v>0.18312290683365909</v>
      </c>
      <c r="J848">
        <v>0</v>
      </c>
      <c r="K848" s="18">
        <v>0</v>
      </c>
      <c r="L848" s="18">
        <v>0</v>
      </c>
      <c r="M848" s="18">
        <v>0</v>
      </c>
      <c r="N848" s="18">
        <v>0</v>
      </c>
    </row>
    <row r="849" spans="1:14" x14ac:dyDescent="0.25">
      <c r="A849">
        <f>'R, r and ACFs'!F856</f>
        <v>-0.75726516340744088</v>
      </c>
      <c r="C849">
        <v>839</v>
      </c>
      <c r="D849">
        <f t="shared" si="78"/>
        <v>0.57345052771049809</v>
      </c>
      <c r="E849">
        <f t="shared" si="79"/>
        <v>5.8629157382322159</v>
      </c>
      <c r="F849">
        <f t="shared" si="80"/>
        <v>11.069743540057402</v>
      </c>
      <c r="G849">
        <f t="shared" si="81"/>
        <v>4.4970987345289721</v>
      </c>
      <c r="H849">
        <f t="shared" si="82"/>
        <v>9.9892105507651155E-4</v>
      </c>
      <c r="I849">
        <f t="shared" si="83"/>
        <v>1.0451832616441899E-2</v>
      </c>
      <c r="J849">
        <v>0</v>
      </c>
      <c r="K849" s="18">
        <v>0</v>
      </c>
      <c r="L849" s="18">
        <v>0</v>
      </c>
      <c r="M849" s="18">
        <v>0</v>
      </c>
      <c r="N849" s="18">
        <v>0</v>
      </c>
    </row>
    <row r="850" spans="1:14" x14ac:dyDescent="0.25">
      <c r="A850">
        <f>'R, r and ACFs'!F857</f>
        <v>-3.5884261311934216</v>
      </c>
      <c r="C850">
        <v>840</v>
      </c>
      <c r="D850">
        <f t="shared" si="78"/>
        <v>12.876802099031787</v>
      </c>
      <c r="E850">
        <f t="shared" si="79"/>
        <v>0.57345052771049809</v>
      </c>
      <c r="F850">
        <f t="shared" si="80"/>
        <v>5.8629157382322159</v>
      </c>
      <c r="G850">
        <f t="shared" si="81"/>
        <v>11.069743540057402</v>
      </c>
      <c r="H850">
        <f t="shared" si="82"/>
        <v>4.4970987345289721</v>
      </c>
      <c r="I850">
        <f t="shared" si="83"/>
        <v>9.9892105507651155E-4</v>
      </c>
      <c r="J850">
        <v>0</v>
      </c>
      <c r="K850" s="18">
        <v>0</v>
      </c>
      <c r="L850" s="18">
        <v>0</v>
      </c>
      <c r="M850" s="18">
        <v>0</v>
      </c>
      <c r="N850" s="18">
        <v>0</v>
      </c>
    </row>
    <row r="851" spans="1:14" x14ac:dyDescent="0.25">
      <c r="A851">
        <f>'R, r and ACFs'!F858</f>
        <v>1.027542550268012</v>
      </c>
      <c r="C851">
        <v>841</v>
      </c>
      <c r="D851">
        <f t="shared" si="78"/>
        <v>1.05584369261129</v>
      </c>
      <c r="E851">
        <f t="shared" si="79"/>
        <v>12.876802099031787</v>
      </c>
      <c r="F851">
        <f t="shared" si="80"/>
        <v>0.57345052771049809</v>
      </c>
      <c r="G851">
        <f t="shared" si="81"/>
        <v>5.8629157382322159</v>
      </c>
      <c r="H851">
        <f t="shared" si="82"/>
        <v>11.069743540057402</v>
      </c>
      <c r="I851">
        <f t="shared" si="83"/>
        <v>4.4970987345289721</v>
      </c>
      <c r="J851">
        <v>0</v>
      </c>
      <c r="K851" s="18">
        <v>0</v>
      </c>
      <c r="L851" s="18">
        <v>0</v>
      </c>
      <c r="M851" s="18">
        <v>0</v>
      </c>
      <c r="N851" s="18">
        <v>0</v>
      </c>
    </row>
    <row r="852" spans="1:14" x14ac:dyDescent="0.25">
      <c r="A852">
        <f>'R, r and ACFs'!F859</f>
        <v>-0.19401339096039066</v>
      </c>
      <c r="C852">
        <v>842</v>
      </c>
      <c r="D852">
        <f t="shared" si="78"/>
        <v>3.7641195871949397E-2</v>
      </c>
      <c r="E852">
        <f t="shared" si="79"/>
        <v>1.05584369261129</v>
      </c>
      <c r="F852">
        <f t="shared" si="80"/>
        <v>12.876802099031787</v>
      </c>
      <c r="G852">
        <f t="shared" si="81"/>
        <v>0.57345052771049809</v>
      </c>
      <c r="H852">
        <f t="shared" si="82"/>
        <v>5.8629157382322159</v>
      </c>
      <c r="I852">
        <f t="shared" si="83"/>
        <v>11.069743540057402</v>
      </c>
      <c r="J852">
        <v>0</v>
      </c>
      <c r="K852" s="18">
        <v>0</v>
      </c>
      <c r="L852" s="18">
        <v>0</v>
      </c>
      <c r="M852" s="18">
        <v>0</v>
      </c>
      <c r="N852" s="18">
        <v>0</v>
      </c>
    </row>
    <row r="853" spans="1:14" x14ac:dyDescent="0.25">
      <c r="A853">
        <f>'R, r and ACFs'!F860</f>
        <v>-0.85405380381898521</v>
      </c>
      <c r="C853">
        <v>843</v>
      </c>
      <c r="D853">
        <f t="shared" si="78"/>
        <v>0.72940789981767773</v>
      </c>
      <c r="E853">
        <f t="shared" si="79"/>
        <v>3.7641195871949397E-2</v>
      </c>
      <c r="F853">
        <f t="shared" si="80"/>
        <v>1.05584369261129</v>
      </c>
      <c r="G853">
        <f t="shared" si="81"/>
        <v>12.876802099031787</v>
      </c>
      <c r="H853">
        <f t="shared" si="82"/>
        <v>0.57345052771049809</v>
      </c>
      <c r="I853">
        <f t="shared" si="83"/>
        <v>5.8629157382322159</v>
      </c>
      <c r="J853">
        <v>0</v>
      </c>
      <c r="K853" s="18">
        <v>0</v>
      </c>
      <c r="L853" s="18">
        <v>0</v>
      </c>
      <c r="M853" s="18">
        <v>0</v>
      </c>
      <c r="N853" s="18">
        <v>0</v>
      </c>
    </row>
    <row r="854" spans="1:14" x14ac:dyDescent="0.25">
      <c r="A854">
        <f>'R, r and ACFs'!F861</f>
        <v>2.5892008448955206</v>
      </c>
      <c r="C854">
        <v>844</v>
      </c>
      <c r="D854">
        <f t="shared" si="78"/>
        <v>6.7039610152076774</v>
      </c>
      <c r="E854">
        <f t="shared" si="79"/>
        <v>0.72940789981767773</v>
      </c>
      <c r="F854">
        <f t="shared" si="80"/>
        <v>3.7641195871949397E-2</v>
      </c>
      <c r="G854">
        <f t="shared" si="81"/>
        <v>1.05584369261129</v>
      </c>
      <c r="H854">
        <f t="shared" si="82"/>
        <v>12.876802099031787</v>
      </c>
      <c r="I854">
        <f t="shared" si="83"/>
        <v>0.57345052771049809</v>
      </c>
      <c r="J854">
        <v>0</v>
      </c>
      <c r="K854" s="18">
        <v>0</v>
      </c>
      <c r="L854" s="18">
        <v>0</v>
      </c>
      <c r="M854" s="18">
        <v>0</v>
      </c>
      <c r="N854" s="18">
        <v>0</v>
      </c>
    </row>
    <row r="855" spans="1:14" x14ac:dyDescent="0.25">
      <c r="A855">
        <f>'R, r and ACFs'!F862</f>
        <v>0.43033283315189308</v>
      </c>
      <c r="C855">
        <v>845</v>
      </c>
      <c r="D855">
        <f t="shared" si="78"/>
        <v>0.18518634728853506</v>
      </c>
      <c r="E855">
        <f t="shared" si="79"/>
        <v>6.7039610152076774</v>
      </c>
      <c r="F855">
        <f t="shared" si="80"/>
        <v>0.72940789981767773</v>
      </c>
      <c r="G855">
        <f t="shared" si="81"/>
        <v>3.7641195871949397E-2</v>
      </c>
      <c r="H855">
        <f t="shared" si="82"/>
        <v>1.05584369261129</v>
      </c>
      <c r="I855">
        <f t="shared" si="83"/>
        <v>12.876802099031787</v>
      </c>
      <c r="J855">
        <v>0</v>
      </c>
      <c r="K855" s="18">
        <v>0</v>
      </c>
      <c r="L855" s="18">
        <v>0</v>
      </c>
      <c r="M855" s="18">
        <v>0</v>
      </c>
      <c r="N855" s="18">
        <v>0</v>
      </c>
    </row>
    <row r="856" spans="1:14" x14ac:dyDescent="0.25">
      <c r="A856">
        <f>'R, r and ACFs'!F863</f>
        <v>2.5247633479626419</v>
      </c>
      <c r="C856">
        <v>846</v>
      </c>
      <c r="D856">
        <f t="shared" si="78"/>
        <v>6.3744299632155288</v>
      </c>
      <c r="E856">
        <f t="shared" si="79"/>
        <v>0.18518634728853506</v>
      </c>
      <c r="F856">
        <f t="shared" si="80"/>
        <v>6.7039610152076774</v>
      </c>
      <c r="G856">
        <f t="shared" si="81"/>
        <v>0.72940789981767773</v>
      </c>
      <c r="H856">
        <f t="shared" si="82"/>
        <v>3.7641195871949397E-2</v>
      </c>
      <c r="I856">
        <f t="shared" si="83"/>
        <v>1.05584369261129</v>
      </c>
      <c r="J856">
        <v>0</v>
      </c>
      <c r="K856" s="18">
        <v>0</v>
      </c>
      <c r="L856" s="18">
        <v>0</v>
      </c>
      <c r="M856" s="18">
        <v>0</v>
      </c>
      <c r="N856" s="18">
        <v>0</v>
      </c>
    </row>
    <row r="857" spans="1:14" x14ac:dyDescent="0.25">
      <c r="A857">
        <f>'R, r and ACFs'!F864</f>
        <v>5.0074649028610159</v>
      </c>
      <c r="C857">
        <v>847</v>
      </c>
      <c r="D857">
        <f t="shared" si="78"/>
        <v>25.074704753384882</v>
      </c>
      <c r="E857">
        <f t="shared" si="79"/>
        <v>6.3744299632155288</v>
      </c>
      <c r="F857">
        <f t="shared" si="80"/>
        <v>0.18518634728853506</v>
      </c>
      <c r="G857">
        <f t="shared" si="81"/>
        <v>6.7039610152076774</v>
      </c>
      <c r="H857">
        <f t="shared" si="82"/>
        <v>0.72940789981767773</v>
      </c>
      <c r="I857">
        <f t="shared" si="83"/>
        <v>3.7641195871949397E-2</v>
      </c>
      <c r="J857">
        <v>0</v>
      </c>
      <c r="K857" s="18">
        <v>0</v>
      </c>
      <c r="L857" s="18">
        <v>0</v>
      </c>
      <c r="M857" s="18">
        <v>0</v>
      </c>
      <c r="N857" s="18">
        <v>0</v>
      </c>
    </row>
    <row r="858" spans="1:14" x14ac:dyDescent="0.25">
      <c r="A858">
        <f>'R, r and ACFs'!F865</f>
        <v>0.96651808751434709</v>
      </c>
      <c r="C858">
        <v>848</v>
      </c>
      <c r="D858">
        <f t="shared" si="78"/>
        <v>0.93415721349239111</v>
      </c>
      <c r="E858">
        <f t="shared" si="79"/>
        <v>25.074704753384882</v>
      </c>
      <c r="F858">
        <f t="shared" si="80"/>
        <v>6.3744299632155288</v>
      </c>
      <c r="G858">
        <f t="shared" si="81"/>
        <v>0.18518634728853506</v>
      </c>
      <c r="H858">
        <f t="shared" si="82"/>
        <v>6.7039610152076774</v>
      </c>
      <c r="I858">
        <f t="shared" si="83"/>
        <v>0.72940789981767773</v>
      </c>
      <c r="J858">
        <v>0</v>
      </c>
      <c r="K858" s="18">
        <v>0</v>
      </c>
      <c r="L858" s="18">
        <v>0</v>
      </c>
      <c r="M858" s="18">
        <v>0</v>
      </c>
      <c r="N858" s="18">
        <v>0</v>
      </c>
    </row>
    <row r="859" spans="1:14" x14ac:dyDescent="0.25">
      <c r="A859">
        <f>'R, r and ACFs'!F866</f>
        <v>-0.40326918098775372</v>
      </c>
      <c r="C859">
        <v>849</v>
      </c>
      <c r="D859">
        <f t="shared" si="78"/>
        <v>0.16262603233453365</v>
      </c>
      <c r="E859">
        <f t="shared" si="79"/>
        <v>0.93415721349239111</v>
      </c>
      <c r="F859">
        <f t="shared" si="80"/>
        <v>25.074704753384882</v>
      </c>
      <c r="G859">
        <f t="shared" si="81"/>
        <v>6.3744299632155288</v>
      </c>
      <c r="H859">
        <f t="shared" si="82"/>
        <v>0.18518634728853506</v>
      </c>
      <c r="I859">
        <f t="shared" si="83"/>
        <v>6.7039610152076774</v>
      </c>
      <c r="J859">
        <v>0</v>
      </c>
      <c r="K859" s="18">
        <v>0</v>
      </c>
      <c r="L859" s="18">
        <v>0</v>
      </c>
      <c r="M859" s="18">
        <v>0</v>
      </c>
      <c r="N859" s="18">
        <v>0</v>
      </c>
    </row>
    <row r="860" spans="1:14" x14ac:dyDescent="0.25">
      <c r="A860">
        <f>'R, r and ACFs'!F867</f>
        <v>-1.1541700658710141</v>
      </c>
      <c r="C860">
        <v>850</v>
      </c>
      <c r="D860">
        <f t="shared" si="78"/>
        <v>1.3321085409527011</v>
      </c>
      <c r="E860">
        <f t="shared" si="79"/>
        <v>0.16262603233453365</v>
      </c>
      <c r="F860">
        <f t="shared" si="80"/>
        <v>0.93415721349239111</v>
      </c>
      <c r="G860">
        <f t="shared" si="81"/>
        <v>25.074704753384882</v>
      </c>
      <c r="H860">
        <f t="shared" si="82"/>
        <v>6.3744299632155288</v>
      </c>
      <c r="I860">
        <f t="shared" si="83"/>
        <v>0.18518634728853506</v>
      </c>
      <c r="J860">
        <v>0</v>
      </c>
      <c r="K860" s="18">
        <v>0</v>
      </c>
      <c r="L860" s="18">
        <v>0</v>
      </c>
      <c r="M860" s="18">
        <v>0</v>
      </c>
      <c r="N860" s="18">
        <v>0</v>
      </c>
    </row>
    <row r="861" spans="1:14" x14ac:dyDescent="0.25">
      <c r="A861">
        <f>'R, r and ACFs'!F868</f>
        <v>3.3469183228970216</v>
      </c>
      <c r="C861">
        <v>851</v>
      </c>
      <c r="D861">
        <f t="shared" si="78"/>
        <v>11.201862260143812</v>
      </c>
      <c r="E861">
        <f t="shared" si="79"/>
        <v>1.3321085409527011</v>
      </c>
      <c r="F861">
        <f t="shared" si="80"/>
        <v>0.16262603233453365</v>
      </c>
      <c r="G861">
        <f t="shared" si="81"/>
        <v>0.93415721349239111</v>
      </c>
      <c r="H861">
        <f t="shared" si="82"/>
        <v>25.074704753384882</v>
      </c>
      <c r="I861">
        <f t="shared" si="83"/>
        <v>6.3744299632155288</v>
      </c>
      <c r="J861">
        <v>0</v>
      </c>
      <c r="K861" s="18">
        <v>0</v>
      </c>
      <c r="L861" s="18">
        <v>0</v>
      </c>
      <c r="M861" s="18">
        <v>0</v>
      </c>
      <c r="N861" s="18">
        <v>0</v>
      </c>
    </row>
    <row r="862" spans="1:14" x14ac:dyDescent="0.25">
      <c r="A862">
        <f>'R, r and ACFs'!F869</f>
        <v>4.2814293240168243E-2</v>
      </c>
      <c r="C862">
        <v>852</v>
      </c>
      <c r="D862">
        <f t="shared" si="78"/>
        <v>1.8330637056551162E-3</v>
      </c>
      <c r="E862">
        <f t="shared" si="79"/>
        <v>11.201862260143812</v>
      </c>
      <c r="F862">
        <f t="shared" si="80"/>
        <v>1.3321085409527011</v>
      </c>
      <c r="G862">
        <f t="shared" si="81"/>
        <v>0.16262603233453365</v>
      </c>
      <c r="H862">
        <f t="shared" si="82"/>
        <v>0.93415721349239111</v>
      </c>
      <c r="I862">
        <f t="shared" si="83"/>
        <v>25.074704753384882</v>
      </c>
      <c r="J862">
        <v>0</v>
      </c>
      <c r="K862" s="18">
        <v>0</v>
      </c>
      <c r="L862" s="18">
        <v>0</v>
      </c>
      <c r="M862" s="18">
        <v>0</v>
      </c>
      <c r="N862" s="18">
        <v>0</v>
      </c>
    </row>
    <row r="863" spans="1:14" x14ac:dyDescent="0.25">
      <c r="A863">
        <f>'R, r and ACFs'!F870</f>
        <v>3.0409669812108495</v>
      </c>
      <c r="C863">
        <v>853</v>
      </c>
      <c r="D863">
        <f t="shared" si="78"/>
        <v>9.2474801808146267</v>
      </c>
      <c r="E863">
        <f t="shared" si="79"/>
        <v>1.8330637056551162E-3</v>
      </c>
      <c r="F863">
        <f t="shared" si="80"/>
        <v>11.201862260143812</v>
      </c>
      <c r="G863">
        <f t="shared" si="81"/>
        <v>1.3321085409527011</v>
      </c>
      <c r="H863">
        <f t="shared" si="82"/>
        <v>0.16262603233453365</v>
      </c>
      <c r="I863">
        <f t="shared" si="83"/>
        <v>0.93415721349239111</v>
      </c>
      <c r="J863">
        <v>0</v>
      </c>
      <c r="K863" s="18">
        <v>0</v>
      </c>
      <c r="L863" s="18">
        <v>0</v>
      </c>
      <c r="M863" s="18">
        <v>0</v>
      </c>
      <c r="N863" s="18">
        <v>0</v>
      </c>
    </row>
    <row r="864" spans="1:14" x14ac:dyDescent="0.25">
      <c r="A864">
        <f>'R, r and ACFs'!F871</f>
        <v>3.3255266207696672</v>
      </c>
      <c r="C864">
        <v>854</v>
      </c>
      <c r="D864">
        <f t="shared" si="78"/>
        <v>11.059127305447722</v>
      </c>
      <c r="E864">
        <f t="shared" si="79"/>
        <v>9.2474801808146267</v>
      </c>
      <c r="F864">
        <f t="shared" si="80"/>
        <v>1.8330637056551162E-3</v>
      </c>
      <c r="G864">
        <f t="shared" si="81"/>
        <v>11.201862260143812</v>
      </c>
      <c r="H864">
        <f t="shared" si="82"/>
        <v>1.3321085409527011</v>
      </c>
      <c r="I864">
        <f t="shared" si="83"/>
        <v>0.16262603233453365</v>
      </c>
      <c r="J864">
        <v>0</v>
      </c>
      <c r="K864" s="18">
        <v>0</v>
      </c>
      <c r="L864" s="18">
        <v>0</v>
      </c>
      <c r="M864" s="18">
        <v>0</v>
      </c>
      <c r="N864" s="18">
        <v>0</v>
      </c>
    </row>
    <row r="865" spans="1:14" x14ac:dyDescent="0.25">
      <c r="A865">
        <f>'R, r and ACFs'!F872</f>
        <v>10.492301654195504</v>
      </c>
      <c r="C865">
        <v>855</v>
      </c>
      <c r="D865">
        <f t="shared" si="78"/>
        <v>110.08839400263372</v>
      </c>
      <c r="E865">
        <f t="shared" si="79"/>
        <v>11.059127305447722</v>
      </c>
      <c r="F865">
        <f t="shared" si="80"/>
        <v>9.2474801808146267</v>
      </c>
      <c r="G865">
        <f t="shared" si="81"/>
        <v>1.8330637056551162E-3</v>
      </c>
      <c r="H865">
        <f t="shared" si="82"/>
        <v>11.201862260143812</v>
      </c>
      <c r="I865">
        <f t="shared" si="83"/>
        <v>1.3321085409527011</v>
      </c>
      <c r="J865">
        <v>0</v>
      </c>
      <c r="K865" s="18">
        <v>0</v>
      </c>
      <c r="L865" s="18">
        <v>0</v>
      </c>
      <c r="M865" s="18">
        <v>0</v>
      </c>
      <c r="N865" s="18">
        <v>0</v>
      </c>
    </row>
    <row r="866" spans="1:14" x14ac:dyDescent="0.25">
      <c r="A866">
        <f>'R, r and ACFs'!F873</f>
        <v>1.2908495812940137</v>
      </c>
      <c r="C866">
        <v>856</v>
      </c>
      <c r="D866">
        <f t="shared" si="78"/>
        <v>1.6662926415269306</v>
      </c>
      <c r="E866">
        <f t="shared" si="79"/>
        <v>110.08839400263372</v>
      </c>
      <c r="F866">
        <f t="shared" si="80"/>
        <v>11.059127305447722</v>
      </c>
      <c r="G866">
        <f t="shared" si="81"/>
        <v>9.2474801808146267</v>
      </c>
      <c r="H866">
        <f t="shared" si="82"/>
        <v>1.8330637056551162E-3</v>
      </c>
      <c r="I866">
        <f t="shared" si="83"/>
        <v>11.201862260143812</v>
      </c>
      <c r="J866">
        <v>0</v>
      </c>
      <c r="K866" s="18">
        <v>0</v>
      </c>
      <c r="L866" s="18">
        <v>0</v>
      </c>
      <c r="M866" s="18">
        <v>0</v>
      </c>
      <c r="N866" s="18">
        <v>0</v>
      </c>
    </row>
    <row r="867" spans="1:14" x14ac:dyDescent="0.25">
      <c r="A867">
        <f>'R, r and ACFs'!F874</f>
        <v>12.293207897082528</v>
      </c>
      <c r="C867">
        <v>857</v>
      </c>
      <c r="D867">
        <f t="shared" si="78"/>
        <v>151.12296040089223</v>
      </c>
      <c r="E867">
        <f t="shared" si="79"/>
        <v>1.6662926415269306</v>
      </c>
      <c r="F867">
        <f t="shared" si="80"/>
        <v>110.08839400263372</v>
      </c>
      <c r="G867">
        <f t="shared" si="81"/>
        <v>11.059127305447722</v>
      </c>
      <c r="H867">
        <f t="shared" si="82"/>
        <v>9.2474801808146267</v>
      </c>
      <c r="I867">
        <f t="shared" si="83"/>
        <v>1.8330637056551162E-3</v>
      </c>
      <c r="J867">
        <v>0</v>
      </c>
      <c r="K867" s="18">
        <v>0</v>
      </c>
      <c r="L867" s="18">
        <v>0</v>
      </c>
      <c r="M867" s="18">
        <v>0</v>
      </c>
      <c r="N867" s="18">
        <v>0</v>
      </c>
    </row>
    <row r="868" spans="1:14" x14ac:dyDescent="0.25">
      <c r="A868">
        <f>'R, r and ACFs'!F875</f>
        <v>-3.8134825230090237</v>
      </c>
      <c r="C868">
        <v>858</v>
      </c>
      <c r="D868">
        <f t="shared" si="78"/>
        <v>14.542648953295268</v>
      </c>
      <c r="E868">
        <f t="shared" si="79"/>
        <v>151.12296040089223</v>
      </c>
      <c r="F868">
        <f t="shared" si="80"/>
        <v>1.6662926415269306</v>
      </c>
      <c r="G868">
        <f t="shared" si="81"/>
        <v>110.08839400263372</v>
      </c>
      <c r="H868">
        <f t="shared" si="82"/>
        <v>11.059127305447722</v>
      </c>
      <c r="I868">
        <f t="shared" si="83"/>
        <v>9.2474801808146267</v>
      </c>
      <c r="J868">
        <v>0</v>
      </c>
      <c r="K868" s="18">
        <v>0</v>
      </c>
      <c r="L868" s="18">
        <v>0</v>
      </c>
      <c r="M868" s="18">
        <v>0</v>
      </c>
      <c r="N868" s="18">
        <v>0</v>
      </c>
    </row>
    <row r="869" spans="1:14" x14ac:dyDescent="0.25">
      <c r="A869">
        <f>'R, r and ACFs'!F876</f>
        <v>4.5201443169969293</v>
      </c>
      <c r="C869">
        <v>859</v>
      </c>
      <c r="D869">
        <f t="shared" si="78"/>
        <v>20.431704646479638</v>
      </c>
      <c r="E869">
        <f t="shared" si="79"/>
        <v>14.542648953295268</v>
      </c>
      <c r="F869">
        <f t="shared" si="80"/>
        <v>151.12296040089223</v>
      </c>
      <c r="G869">
        <f t="shared" si="81"/>
        <v>1.6662926415269306</v>
      </c>
      <c r="H869">
        <f t="shared" si="82"/>
        <v>110.08839400263372</v>
      </c>
      <c r="I869">
        <f t="shared" si="83"/>
        <v>11.059127305447722</v>
      </c>
      <c r="J869">
        <v>0</v>
      </c>
      <c r="K869" s="18">
        <v>0</v>
      </c>
      <c r="L869" s="18">
        <v>0</v>
      </c>
      <c r="M869" s="18">
        <v>0</v>
      </c>
      <c r="N869" s="18">
        <v>0</v>
      </c>
    </row>
    <row r="870" spans="1:14" x14ac:dyDescent="0.25">
      <c r="A870">
        <f>'R, r and ACFs'!F877</f>
        <v>-2.5857637649787319</v>
      </c>
      <c r="C870">
        <v>860</v>
      </c>
      <c r="D870">
        <f t="shared" si="78"/>
        <v>6.6861742482769868</v>
      </c>
      <c r="E870">
        <f t="shared" si="79"/>
        <v>20.431704646479638</v>
      </c>
      <c r="F870">
        <f t="shared" si="80"/>
        <v>14.542648953295268</v>
      </c>
      <c r="G870">
        <f t="shared" si="81"/>
        <v>151.12296040089223</v>
      </c>
      <c r="H870">
        <f t="shared" si="82"/>
        <v>1.6662926415269306</v>
      </c>
      <c r="I870">
        <f t="shared" si="83"/>
        <v>110.08839400263372</v>
      </c>
      <c r="J870">
        <v>0</v>
      </c>
      <c r="K870" s="18">
        <v>0</v>
      </c>
      <c r="L870" s="18">
        <v>0</v>
      </c>
      <c r="M870" s="18">
        <v>0</v>
      </c>
      <c r="N870" s="18">
        <v>0</v>
      </c>
    </row>
    <row r="871" spans="1:14" x14ac:dyDescent="0.25">
      <c r="A871">
        <f>'R, r and ACFs'!F878</f>
        <v>-8.719133623949606</v>
      </c>
      <c r="C871">
        <v>861</v>
      </c>
      <c r="D871">
        <f t="shared" si="78"/>
        <v>76.023291152288593</v>
      </c>
      <c r="E871">
        <f t="shared" si="79"/>
        <v>6.6861742482769868</v>
      </c>
      <c r="F871">
        <f t="shared" si="80"/>
        <v>20.431704646479638</v>
      </c>
      <c r="G871">
        <f t="shared" si="81"/>
        <v>14.542648953295268</v>
      </c>
      <c r="H871">
        <f t="shared" si="82"/>
        <v>151.12296040089223</v>
      </c>
      <c r="I871">
        <f t="shared" si="83"/>
        <v>1.6662926415269306</v>
      </c>
      <c r="J871">
        <v>0</v>
      </c>
      <c r="K871" s="18">
        <v>0</v>
      </c>
      <c r="L871" s="18">
        <v>0</v>
      </c>
      <c r="M871" s="18">
        <v>0</v>
      </c>
      <c r="N871" s="18">
        <v>0</v>
      </c>
    </row>
    <row r="872" spans="1:14" x14ac:dyDescent="0.25">
      <c r="A872">
        <f>'R, r and ACFs'!F879</f>
        <v>1.0368803818852741</v>
      </c>
      <c r="C872">
        <v>862</v>
      </c>
      <c r="D872">
        <f t="shared" si="78"/>
        <v>1.0751209263385519</v>
      </c>
      <c r="E872">
        <f t="shared" si="79"/>
        <v>76.023291152288593</v>
      </c>
      <c r="F872">
        <f t="shared" si="80"/>
        <v>6.6861742482769868</v>
      </c>
      <c r="G872">
        <f t="shared" si="81"/>
        <v>20.431704646479638</v>
      </c>
      <c r="H872">
        <f t="shared" si="82"/>
        <v>14.542648953295268</v>
      </c>
      <c r="I872">
        <f t="shared" si="83"/>
        <v>151.12296040089223</v>
      </c>
      <c r="J872">
        <v>0</v>
      </c>
      <c r="K872" s="18">
        <v>0</v>
      </c>
      <c r="L872" s="18">
        <v>0</v>
      </c>
      <c r="M872" s="18">
        <v>0</v>
      </c>
      <c r="N872" s="18">
        <v>0</v>
      </c>
    </row>
    <row r="873" spans="1:14" x14ac:dyDescent="0.25">
      <c r="A873">
        <f>'R, r and ACFs'!F880</f>
        <v>9.5717544316375331</v>
      </c>
      <c r="C873">
        <v>863</v>
      </c>
      <c r="D873">
        <f t="shared" si="78"/>
        <v>91.618482899572754</v>
      </c>
      <c r="E873">
        <f t="shared" si="79"/>
        <v>1.0751209263385519</v>
      </c>
      <c r="F873">
        <f t="shared" si="80"/>
        <v>76.023291152288593</v>
      </c>
      <c r="G873">
        <f t="shared" si="81"/>
        <v>6.6861742482769868</v>
      </c>
      <c r="H873">
        <f t="shared" si="82"/>
        <v>20.431704646479638</v>
      </c>
      <c r="I873">
        <f t="shared" si="83"/>
        <v>14.542648953295268</v>
      </c>
      <c r="J873">
        <v>0</v>
      </c>
      <c r="K873" s="18">
        <v>0</v>
      </c>
      <c r="L873" s="18">
        <v>0</v>
      </c>
      <c r="M873" s="18">
        <v>0</v>
      </c>
      <c r="N873" s="18">
        <v>0</v>
      </c>
    </row>
    <row r="874" spans="1:14" x14ac:dyDescent="0.25">
      <c r="A874">
        <f>'R, r and ACFs'!F881</f>
        <v>-0.37667023542882699</v>
      </c>
      <c r="C874">
        <v>864</v>
      </c>
      <c r="D874">
        <f t="shared" si="78"/>
        <v>0.14188046625800796</v>
      </c>
      <c r="E874">
        <f t="shared" si="79"/>
        <v>91.618482899572754</v>
      </c>
      <c r="F874">
        <f t="shared" si="80"/>
        <v>1.0751209263385519</v>
      </c>
      <c r="G874">
        <f t="shared" si="81"/>
        <v>76.023291152288593</v>
      </c>
      <c r="H874">
        <f t="shared" si="82"/>
        <v>6.6861742482769868</v>
      </c>
      <c r="I874">
        <f t="shared" si="83"/>
        <v>20.431704646479638</v>
      </c>
      <c r="J874">
        <v>0</v>
      </c>
      <c r="K874" s="18">
        <v>0</v>
      </c>
      <c r="L874" s="18">
        <v>0</v>
      </c>
      <c r="M874" s="18">
        <v>0</v>
      </c>
      <c r="N874" s="18">
        <v>0</v>
      </c>
    </row>
    <row r="875" spans="1:14" x14ac:dyDescent="0.25">
      <c r="A875">
        <f>'R, r and ACFs'!F882</f>
        <v>-0.66363829490539328</v>
      </c>
      <c r="C875">
        <v>865</v>
      </c>
      <c r="D875">
        <f t="shared" si="78"/>
        <v>0.44041578646493773</v>
      </c>
      <c r="E875">
        <f t="shared" si="79"/>
        <v>0.14188046625800796</v>
      </c>
      <c r="F875">
        <f t="shared" si="80"/>
        <v>91.618482899572754</v>
      </c>
      <c r="G875">
        <f t="shared" si="81"/>
        <v>1.0751209263385519</v>
      </c>
      <c r="H875">
        <f t="shared" si="82"/>
        <v>76.023291152288593</v>
      </c>
      <c r="I875">
        <f t="shared" si="83"/>
        <v>6.6861742482769868</v>
      </c>
      <c r="J875">
        <v>0</v>
      </c>
      <c r="K875" s="18">
        <v>0</v>
      </c>
      <c r="L875" s="18">
        <v>0</v>
      </c>
      <c r="M875" s="18">
        <v>0</v>
      </c>
      <c r="N875" s="18">
        <v>0</v>
      </c>
    </row>
    <row r="876" spans="1:14" x14ac:dyDescent="0.25">
      <c r="A876">
        <f>'R, r and ACFs'!F883</f>
        <v>-4.0508801509768091</v>
      </c>
      <c r="C876">
        <v>866</v>
      </c>
      <c r="D876">
        <f t="shared" si="78"/>
        <v>16.409629997577895</v>
      </c>
      <c r="E876">
        <f t="shared" si="79"/>
        <v>0.44041578646493773</v>
      </c>
      <c r="F876">
        <f t="shared" si="80"/>
        <v>0.14188046625800796</v>
      </c>
      <c r="G876">
        <f t="shared" si="81"/>
        <v>91.618482899572754</v>
      </c>
      <c r="H876">
        <f t="shared" si="82"/>
        <v>1.0751209263385519</v>
      </c>
      <c r="I876">
        <f t="shared" si="83"/>
        <v>76.023291152288593</v>
      </c>
      <c r="J876">
        <v>0</v>
      </c>
      <c r="K876" s="18">
        <v>0</v>
      </c>
      <c r="L876" s="18">
        <v>0</v>
      </c>
      <c r="M876" s="18">
        <v>0</v>
      </c>
      <c r="N876" s="18">
        <v>0</v>
      </c>
    </row>
    <row r="877" spans="1:14" x14ac:dyDescent="0.25">
      <c r="A877">
        <f>'R, r and ACFs'!F884</f>
        <v>3.0121491646171039</v>
      </c>
      <c r="C877">
        <v>867</v>
      </c>
      <c r="D877">
        <f t="shared" si="78"/>
        <v>9.0730425899035172</v>
      </c>
      <c r="E877">
        <f t="shared" si="79"/>
        <v>16.409629997577895</v>
      </c>
      <c r="F877">
        <f t="shared" si="80"/>
        <v>0.44041578646493773</v>
      </c>
      <c r="G877">
        <f t="shared" si="81"/>
        <v>0.14188046625800796</v>
      </c>
      <c r="H877">
        <f t="shared" si="82"/>
        <v>91.618482899572754</v>
      </c>
      <c r="I877">
        <f t="shared" si="83"/>
        <v>1.0751209263385519</v>
      </c>
      <c r="J877">
        <v>0</v>
      </c>
      <c r="K877" s="18">
        <v>0</v>
      </c>
      <c r="L877" s="18">
        <v>0</v>
      </c>
      <c r="M877" s="18">
        <v>0</v>
      </c>
      <c r="N877" s="18">
        <v>0</v>
      </c>
    </row>
    <row r="878" spans="1:14" x14ac:dyDescent="0.25">
      <c r="A878">
        <f>'R, r and ACFs'!F885</f>
        <v>1.8620413295023359</v>
      </c>
      <c r="C878">
        <v>868</v>
      </c>
      <c r="D878">
        <f t="shared" si="78"/>
        <v>3.4671979127748269</v>
      </c>
      <c r="E878">
        <f t="shared" si="79"/>
        <v>9.0730425899035172</v>
      </c>
      <c r="F878">
        <f t="shared" si="80"/>
        <v>16.409629997577895</v>
      </c>
      <c r="G878">
        <f t="shared" si="81"/>
        <v>0.44041578646493773</v>
      </c>
      <c r="H878">
        <f t="shared" si="82"/>
        <v>0.14188046625800796</v>
      </c>
      <c r="I878">
        <f t="shared" si="83"/>
        <v>91.618482899572754</v>
      </c>
      <c r="J878">
        <v>0</v>
      </c>
      <c r="K878" s="18">
        <v>0</v>
      </c>
      <c r="L878" s="18">
        <v>0</v>
      </c>
      <c r="M878" s="18">
        <v>0</v>
      </c>
      <c r="N878" s="18">
        <v>0</v>
      </c>
    </row>
    <row r="879" spans="1:14" x14ac:dyDescent="0.25">
      <c r="A879">
        <f>'R, r and ACFs'!F886</f>
        <v>-0.20242695638131103</v>
      </c>
      <c r="C879">
        <v>869</v>
      </c>
      <c r="D879">
        <f t="shared" si="78"/>
        <v>4.0976672669801199E-2</v>
      </c>
      <c r="E879">
        <f t="shared" si="79"/>
        <v>3.4671979127748269</v>
      </c>
      <c r="F879">
        <f t="shared" si="80"/>
        <v>9.0730425899035172</v>
      </c>
      <c r="G879">
        <f t="shared" si="81"/>
        <v>16.409629997577895</v>
      </c>
      <c r="H879">
        <f t="shared" si="82"/>
        <v>0.44041578646493773</v>
      </c>
      <c r="I879">
        <f t="shared" si="83"/>
        <v>0.14188046625800796</v>
      </c>
      <c r="J879">
        <v>0</v>
      </c>
      <c r="K879" s="18">
        <v>0</v>
      </c>
      <c r="L879" s="18">
        <v>0</v>
      </c>
      <c r="M879" s="18">
        <v>0</v>
      </c>
      <c r="N879" s="18">
        <v>0</v>
      </c>
    </row>
    <row r="880" spans="1:14" x14ac:dyDescent="0.25">
      <c r="A880">
        <f>'R, r and ACFs'!F887</f>
        <v>7.2014108072231746</v>
      </c>
      <c r="C880">
        <v>870</v>
      </c>
      <c r="D880">
        <f t="shared" si="78"/>
        <v>51.860317614390738</v>
      </c>
      <c r="E880">
        <f t="shared" si="79"/>
        <v>4.0976672669801199E-2</v>
      </c>
      <c r="F880">
        <f t="shared" si="80"/>
        <v>3.4671979127748269</v>
      </c>
      <c r="G880">
        <f t="shared" si="81"/>
        <v>9.0730425899035172</v>
      </c>
      <c r="H880">
        <f t="shared" si="82"/>
        <v>16.409629997577895</v>
      </c>
      <c r="I880">
        <f t="shared" si="83"/>
        <v>0.44041578646493773</v>
      </c>
      <c r="J880">
        <v>0</v>
      </c>
      <c r="K880" s="18">
        <v>0</v>
      </c>
      <c r="L880" s="18">
        <v>0</v>
      </c>
      <c r="M880" s="18">
        <v>0</v>
      </c>
      <c r="N880" s="18">
        <v>0</v>
      </c>
    </row>
    <row r="881" spans="1:14" x14ac:dyDescent="0.25">
      <c r="A881">
        <f>'R, r and ACFs'!F888</f>
        <v>1.8520745769113802</v>
      </c>
      <c r="C881">
        <v>871</v>
      </c>
      <c r="D881">
        <f t="shared" si="78"/>
        <v>3.4301802384414679</v>
      </c>
      <c r="E881">
        <f t="shared" si="79"/>
        <v>51.860317614390738</v>
      </c>
      <c r="F881">
        <f t="shared" si="80"/>
        <v>4.0976672669801199E-2</v>
      </c>
      <c r="G881">
        <f t="shared" si="81"/>
        <v>3.4671979127748269</v>
      </c>
      <c r="H881">
        <f t="shared" si="82"/>
        <v>9.0730425899035172</v>
      </c>
      <c r="I881">
        <f t="shared" si="83"/>
        <v>16.409629997577895</v>
      </c>
      <c r="J881">
        <v>0</v>
      </c>
      <c r="K881" s="18">
        <v>0</v>
      </c>
      <c r="L881" s="18">
        <v>0</v>
      </c>
      <c r="M881" s="18">
        <v>0</v>
      </c>
      <c r="N881" s="18">
        <v>0</v>
      </c>
    </row>
    <row r="882" spans="1:14" x14ac:dyDescent="0.25">
      <c r="A882">
        <f>'R, r and ACFs'!F889</f>
        <v>-1.1070086815561568</v>
      </c>
      <c r="C882">
        <v>872</v>
      </c>
      <c r="D882">
        <f t="shared" si="78"/>
        <v>1.2254682210407006</v>
      </c>
      <c r="E882">
        <f t="shared" si="79"/>
        <v>3.4301802384414679</v>
      </c>
      <c r="F882">
        <f t="shared" si="80"/>
        <v>51.860317614390738</v>
      </c>
      <c r="G882">
        <f t="shared" si="81"/>
        <v>4.0976672669801199E-2</v>
      </c>
      <c r="H882">
        <f t="shared" si="82"/>
        <v>3.4671979127748269</v>
      </c>
      <c r="I882">
        <f t="shared" si="83"/>
        <v>9.0730425899035172</v>
      </c>
      <c r="J882">
        <v>0</v>
      </c>
      <c r="K882" s="18">
        <v>0</v>
      </c>
      <c r="L882" s="18">
        <v>0</v>
      </c>
      <c r="M882" s="18">
        <v>0</v>
      </c>
      <c r="N882" s="18">
        <v>0</v>
      </c>
    </row>
    <row r="883" spans="1:14" x14ac:dyDescent="0.25">
      <c r="A883">
        <f>'R, r and ACFs'!F890</f>
        <v>-0.55276525549550937</v>
      </c>
      <c r="C883">
        <v>873</v>
      </c>
      <c r="D883">
        <f t="shared" si="78"/>
        <v>0.30554942768301574</v>
      </c>
      <c r="E883">
        <f t="shared" si="79"/>
        <v>1.2254682210407006</v>
      </c>
      <c r="F883">
        <f t="shared" si="80"/>
        <v>3.4301802384414679</v>
      </c>
      <c r="G883">
        <f t="shared" si="81"/>
        <v>51.860317614390738</v>
      </c>
      <c r="H883">
        <f t="shared" si="82"/>
        <v>4.0976672669801199E-2</v>
      </c>
      <c r="I883">
        <f t="shared" si="83"/>
        <v>3.4671979127748269</v>
      </c>
      <c r="J883">
        <v>0</v>
      </c>
      <c r="K883" s="18">
        <v>0</v>
      </c>
      <c r="L883" s="18">
        <v>0</v>
      </c>
      <c r="M883" s="18">
        <v>0</v>
      </c>
      <c r="N883" s="18">
        <v>0</v>
      </c>
    </row>
    <row r="884" spans="1:14" x14ac:dyDescent="0.25">
      <c r="A884">
        <f>'R, r and ACFs'!F891</f>
        <v>-5.2594276606965682</v>
      </c>
      <c r="C884">
        <v>874</v>
      </c>
      <c r="D884">
        <f t="shared" si="78"/>
        <v>27.661579318100177</v>
      </c>
      <c r="E884">
        <f t="shared" si="79"/>
        <v>0.30554942768301574</v>
      </c>
      <c r="F884">
        <f t="shared" si="80"/>
        <v>1.2254682210407006</v>
      </c>
      <c r="G884">
        <f t="shared" si="81"/>
        <v>3.4301802384414679</v>
      </c>
      <c r="H884">
        <f t="shared" si="82"/>
        <v>51.860317614390738</v>
      </c>
      <c r="I884">
        <f t="shared" si="83"/>
        <v>4.0976672669801199E-2</v>
      </c>
      <c r="J884">
        <v>0</v>
      </c>
      <c r="K884" s="18">
        <v>0</v>
      </c>
      <c r="L884" s="18">
        <v>0</v>
      </c>
      <c r="M884" s="18">
        <v>0</v>
      </c>
      <c r="N884" s="18">
        <v>0</v>
      </c>
    </row>
    <row r="885" spans="1:14" x14ac:dyDescent="0.25">
      <c r="A885">
        <f>'R, r and ACFs'!F892</f>
        <v>3.6656483433834137</v>
      </c>
      <c r="C885">
        <v>875</v>
      </c>
      <c r="D885">
        <f t="shared" si="78"/>
        <v>13.436977777349565</v>
      </c>
      <c r="E885">
        <f t="shared" si="79"/>
        <v>27.661579318100177</v>
      </c>
      <c r="F885">
        <f t="shared" si="80"/>
        <v>0.30554942768301574</v>
      </c>
      <c r="G885">
        <f t="shared" si="81"/>
        <v>1.2254682210407006</v>
      </c>
      <c r="H885">
        <f t="shared" si="82"/>
        <v>3.4301802384414679</v>
      </c>
      <c r="I885">
        <f t="shared" si="83"/>
        <v>51.860317614390738</v>
      </c>
      <c r="J885">
        <v>0</v>
      </c>
      <c r="K885" s="18">
        <v>0</v>
      </c>
      <c r="L885" s="18">
        <v>0</v>
      </c>
      <c r="M885" s="18">
        <v>0</v>
      </c>
      <c r="N885" s="18">
        <v>0</v>
      </c>
    </row>
    <row r="886" spans="1:14" x14ac:dyDescent="0.25">
      <c r="A886">
        <f>'R, r and ACFs'!F893</f>
        <v>0.81513412273883301</v>
      </c>
      <c r="C886">
        <v>876</v>
      </c>
      <c r="D886">
        <f t="shared" si="78"/>
        <v>0.66444363805320683</v>
      </c>
      <c r="E886">
        <f t="shared" si="79"/>
        <v>13.436977777349565</v>
      </c>
      <c r="F886">
        <f t="shared" si="80"/>
        <v>27.661579318100177</v>
      </c>
      <c r="G886">
        <f t="shared" si="81"/>
        <v>0.30554942768301574</v>
      </c>
      <c r="H886">
        <f t="shared" si="82"/>
        <v>1.2254682210407006</v>
      </c>
      <c r="I886">
        <f t="shared" si="83"/>
        <v>3.4301802384414679</v>
      </c>
      <c r="J886">
        <v>0</v>
      </c>
      <c r="K886" s="18">
        <v>0</v>
      </c>
      <c r="L886" s="18">
        <v>0</v>
      </c>
      <c r="M886" s="18">
        <v>0</v>
      </c>
      <c r="N886" s="18">
        <v>0</v>
      </c>
    </row>
    <row r="887" spans="1:14" x14ac:dyDescent="0.25">
      <c r="A887">
        <f>'R, r and ACFs'!F894</f>
        <v>1.318550028115415</v>
      </c>
      <c r="C887">
        <v>877</v>
      </c>
      <c r="D887">
        <f t="shared" si="78"/>
        <v>1.7385741766431617</v>
      </c>
      <c r="E887">
        <f t="shared" si="79"/>
        <v>0.66444363805320683</v>
      </c>
      <c r="F887">
        <f t="shared" si="80"/>
        <v>13.436977777349565</v>
      </c>
      <c r="G887">
        <f t="shared" si="81"/>
        <v>27.661579318100177</v>
      </c>
      <c r="H887">
        <f t="shared" si="82"/>
        <v>0.30554942768301574</v>
      </c>
      <c r="I887">
        <f t="shared" si="83"/>
        <v>1.2254682210407006</v>
      </c>
      <c r="J887">
        <v>0</v>
      </c>
      <c r="K887" s="18">
        <v>0</v>
      </c>
      <c r="L887" s="18">
        <v>0</v>
      </c>
      <c r="M887" s="18">
        <v>0</v>
      </c>
      <c r="N887" s="18">
        <v>0</v>
      </c>
    </row>
    <row r="888" spans="1:14" x14ac:dyDescent="0.25">
      <c r="A888">
        <f>'R, r and ACFs'!F895</f>
        <v>-2.6511807688367237</v>
      </c>
      <c r="C888">
        <v>878</v>
      </c>
      <c r="D888">
        <f t="shared" si="78"/>
        <v>7.0287594690496817</v>
      </c>
      <c r="E888">
        <f t="shared" si="79"/>
        <v>1.7385741766431617</v>
      </c>
      <c r="F888">
        <f t="shared" si="80"/>
        <v>0.66444363805320683</v>
      </c>
      <c r="G888">
        <f t="shared" si="81"/>
        <v>13.436977777349565</v>
      </c>
      <c r="H888">
        <f t="shared" si="82"/>
        <v>27.661579318100177</v>
      </c>
      <c r="I888">
        <f t="shared" si="83"/>
        <v>0.30554942768301574</v>
      </c>
      <c r="J888">
        <v>0</v>
      </c>
      <c r="K888" s="18">
        <v>0</v>
      </c>
      <c r="L888" s="18">
        <v>0</v>
      </c>
      <c r="M888" s="18">
        <v>0</v>
      </c>
      <c r="N888" s="18">
        <v>0</v>
      </c>
    </row>
    <row r="889" spans="1:14" x14ac:dyDescent="0.25">
      <c r="A889">
        <f>'R, r and ACFs'!F896</f>
        <v>-12.216678789830768</v>
      </c>
      <c r="C889">
        <v>879</v>
      </c>
      <c r="D889">
        <f t="shared" si="78"/>
        <v>149.24724065390095</v>
      </c>
      <c r="E889">
        <f t="shared" si="79"/>
        <v>7.0287594690496817</v>
      </c>
      <c r="F889">
        <f t="shared" si="80"/>
        <v>1.7385741766431617</v>
      </c>
      <c r="G889">
        <f t="shared" si="81"/>
        <v>0.66444363805320683</v>
      </c>
      <c r="H889">
        <f t="shared" si="82"/>
        <v>13.436977777349565</v>
      </c>
      <c r="I889">
        <f t="shared" si="83"/>
        <v>27.661579318100177</v>
      </c>
      <c r="J889">
        <v>0</v>
      </c>
      <c r="K889" s="18">
        <v>0</v>
      </c>
      <c r="L889" s="18">
        <v>0</v>
      </c>
      <c r="M889" s="18">
        <v>0</v>
      </c>
      <c r="N889" s="18">
        <v>0</v>
      </c>
    </row>
    <row r="890" spans="1:14" x14ac:dyDescent="0.25">
      <c r="A890">
        <f>'R, r and ACFs'!F897</f>
        <v>3.1080566809731005</v>
      </c>
      <c r="C890">
        <v>880</v>
      </c>
      <c r="D890">
        <f t="shared" si="78"/>
        <v>9.6600163321415256</v>
      </c>
      <c r="E890">
        <f t="shared" si="79"/>
        <v>149.24724065390095</v>
      </c>
      <c r="F890">
        <f t="shared" si="80"/>
        <v>7.0287594690496817</v>
      </c>
      <c r="G890">
        <f t="shared" si="81"/>
        <v>1.7385741766431617</v>
      </c>
      <c r="H890">
        <f t="shared" si="82"/>
        <v>0.66444363805320683</v>
      </c>
      <c r="I890">
        <f t="shared" si="83"/>
        <v>13.436977777349565</v>
      </c>
      <c r="J890">
        <v>0</v>
      </c>
      <c r="K890" s="18">
        <v>0</v>
      </c>
      <c r="L890" s="18">
        <v>0</v>
      </c>
      <c r="M890" s="18">
        <v>0</v>
      </c>
      <c r="N890" s="18">
        <v>0</v>
      </c>
    </row>
    <row r="891" spans="1:14" x14ac:dyDescent="0.25">
      <c r="A891">
        <f>'R, r and ACFs'!F898</f>
        <v>2.2600927767418094E-2</v>
      </c>
      <c r="C891">
        <v>881</v>
      </c>
      <c r="D891">
        <f t="shared" si="78"/>
        <v>5.1080193594805025E-4</v>
      </c>
      <c r="E891">
        <f t="shared" si="79"/>
        <v>9.6600163321415256</v>
      </c>
      <c r="F891">
        <f t="shared" si="80"/>
        <v>149.24724065390095</v>
      </c>
      <c r="G891">
        <f t="shared" si="81"/>
        <v>7.0287594690496817</v>
      </c>
      <c r="H891">
        <f t="shared" si="82"/>
        <v>1.7385741766431617</v>
      </c>
      <c r="I891">
        <f t="shared" si="83"/>
        <v>0.66444363805320683</v>
      </c>
      <c r="J891">
        <v>0</v>
      </c>
      <c r="K891" s="18">
        <v>0</v>
      </c>
      <c r="L891" s="18">
        <v>0</v>
      </c>
      <c r="M891" s="18">
        <v>0</v>
      </c>
      <c r="N891" s="18">
        <v>0</v>
      </c>
    </row>
    <row r="892" spans="1:14" x14ac:dyDescent="0.25">
      <c r="A892">
        <f>'R, r and ACFs'!F899</f>
        <v>2.7198064060374447</v>
      </c>
      <c r="C892">
        <v>882</v>
      </c>
      <c r="D892">
        <f t="shared" si="78"/>
        <v>7.397346886322322</v>
      </c>
      <c r="E892">
        <f t="shared" si="79"/>
        <v>5.1080193594805025E-4</v>
      </c>
      <c r="F892">
        <f t="shared" si="80"/>
        <v>9.6600163321415256</v>
      </c>
      <c r="G892">
        <f t="shared" si="81"/>
        <v>149.24724065390095</v>
      </c>
      <c r="H892">
        <f t="shared" si="82"/>
        <v>7.0287594690496817</v>
      </c>
      <c r="I892">
        <f t="shared" si="83"/>
        <v>1.7385741766431617</v>
      </c>
      <c r="J892">
        <v>0</v>
      </c>
      <c r="K892" s="18">
        <v>0</v>
      </c>
      <c r="L892" s="18">
        <v>0</v>
      </c>
      <c r="M892" s="18">
        <v>0</v>
      </c>
      <c r="N892" s="18">
        <v>0</v>
      </c>
    </row>
    <row r="893" spans="1:14" x14ac:dyDescent="0.25">
      <c r="A893">
        <f>'R, r and ACFs'!F900</f>
        <v>-0.79220352148647366</v>
      </c>
      <c r="C893">
        <v>883</v>
      </c>
      <c r="D893">
        <f t="shared" si="78"/>
        <v>0.6275864194555697</v>
      </c>
      <c r="E893">
        <f t="shared" si="79"/>
        <v>7.397346886322322</v>
      </c>
      <c r="F893">
        <f t="shared" si="80"/>
        <v>5.1080193594805025E-4</v>
      </c>
      <c r="G893">
        <f t="shared" si="81"/>
        <v>9.6600163321415256</v>
      </c>
      <c r="H893">
        <f t="shared" si="82"/>
        <v>149.24724065390095</v>
      </c>
      <c r="I893">
        <f t="shared" si="83"/>
        <v>7.0287594690496817</v>
      </c>
      <c r="J893">
        <v>0</v>
      </c>
      <c r="K893" s="18">
        <v>0</v>
      </c>
      <c r="L893" s="18">
        <v>0</v>
      </c>
      <c r="M893" s="18">
        <v>0</v>
      </c>
      <c r="N893" s="18">
        <v>0</v>
      </c>
    </row>
    <row r="894" spans="1:14" x14ac:dyDescent="0.25">
      <c r="A894">
        <f>'R, r and ACFs'!F901</f>
        <v>-3.1560756681834152</v>
      </c>
      <c r="C894">
        <v>884</v>
      </c>
      <c r="D894">
        <f t="shared" si="78"/>
        <v>9.9608136232993907</v>
      </c>
      <c r="E894">
        <f t="shared" si="79"/>
        <v>0.6275864194555697</v>
      </c>
      <c r="F894">
        <f t="shared" si="80"/>
        <v>7.397346886322322</v>
      </c>
      <c r="G894">
        <f t="shared" si="81"/>
        <v>5.1080193594805025E-4</v>
      </c>
      <c r="H894">
        <f t="shared" si="82"/>
        <v>9.6600163321415256</v>
      </c>
      <c r="I894">
        <f t="shared" si="83"/>
        <v>149.24724065390095</v>
      </c>
      <c r="J894">
        <v>0</v>
      </c>
      <c r="K894" s="18">
        <v>0</v>
      </c>
      <c r="L894" s="18">
        <v>0</v>
      </c>
      <c r="M894" s="18">
        <v>0</v>
      </c>
      <c r="N894" s="18">
        <v>0</v>
      </c>
    </row>
    <row r="895" spans="1:14" x14ac:dyDescent="0.25">
      <c r="A895">
        <f>'R, r and ACFs'!F902</f>
        <v>3.8517190124828793</v>
      </c>
      <c r="C895">
        <v>885</v>
      </c>
      <c r="D895">
        <f t="shared" si="78"/>
        <v>14.835739351122086</v>
      </c>
      <c r="E895">
        <f t="shared" si="79"/>
        <v>9.9608136232993907</v>
      </c>
      <c r="F895">
        <f t="shared" si="80"/>
        <v>0.6275864194555697</v>
      </c>
      <c r="G895">
        <f t="shared" si="81"/>
        <v>7.397346886322322</v>
      </c>
      <c r="H895">
        <f t="shared" si="82"/>
        <v>5.1080193594805025E-4</v>
      </c>
      <c r="I895">
        <f t="shared" si="83"/>
        <v>9.6600163321415256</v>
      </c>
      <c r="J895">
        <v>0</v>
      </c>
      <c r="K895" s="18">
        <v>0</v>
      </c>
      <c r="L895" s="18">
        <v>0</v>
      </c>
      <c r="M895" s="18">
        <v>0</v>
      </c>
      <c r="N895" s="18">
        <v>0</v>
      </c>
    </row>
    <row r="896" spans="1:14" x14ac:dyDescent="0.25">
      <c r="A896">
        <f>'R, r and ACFs'!F903</f>
        <v>-0.44995571952767671</v>
      </c>
      <c r="C896">
        <v>886</v>
      </c>
      <c r="D896">
        <f t="shared" si="78"/>
        <v>0.20246014953566926</v>
      </c>
      <c r="E896">
        <f t="shared" si="79"/>
        <v>14.835739351122086</v>
      </c>
      <c r="F896">
        <f t="shared" si="80"/>
        <v>9.9608136232993907</v>
      </c>
      <c r="G896">
        <f t="shared" si="81"/>
        <v>0.6275864194555697</v>
      </c>
      <c r="H896">
        <f t="shared" si="82"/>
        <v>7.397346886322322</v>
      </c>
      <c r="I896">
        <f t="shared" si="83"/>
        <v>5.1080193594805025E-4</v>
      </c>
      <c r="J896">
        <v>0</v>
      </c>
      <c r="K896" s="18">
        <v>0</v>
      </c>
      <c r="L896" s="18">
        <v>0</v>
      </c>
      <c r="M896" s="18">
        <v>0</v>
      </c>
      <c r="N896" s="18">
        <v>0</v>
      </c>
    </row>
    <row r="897" spans="1:14" x14ac:dyDescent="0.25">
      <c r="A897">
        <f>'R, r and ACFs'!F904</f>
        <v>2.9851736738925552</v>
      </c>
      <c r="C897">
        <v>887</v>
      </c>
      <c r="D897">
        <f t="shared" si="78"/>
        <v>8.911261863301176</v>
      </c>
      <c r="E897">
        <f t="shared" si="79"/>
        <v>0.20246014953566926</v>
      </c>
      <c r="F897">
        <f t="shared" si="80"/>
        <v>14.835739351122086</v>
      </c>
      <c r="G897">
        <f t="shared" si="81"/>
        <v>9.9608136232993907</v>
      </c>
      <c r="H897">
        <f t="shared" si="82"/>
        <v>0.6275864194555697</v>
      </c>
      <c r="I897">
        <f t="shared" si="83"/>
        <v>7.397346886322322</v>
      </c>
      <c r="J897">
        <v>0</v>
      </c>
      <c r="K897" s="18">
        <v>0</v>
      </c>
      <c r="L897" s="18">
        <v>0</v>
      </c>
      <c r="M897" s="18">
        <v>0</v>
      </c>
      <c r="N897" s="18">
        <v>0</v>
      </c>
    </row>
    <row r="898" spans="1:14" x14ac:dyDescent="0.25">
      <c r="A898">
        <f>'R, r and ACFs'!F905</f>
        <v>1.9191952461565254</v>
      </c>
      <c r="C898">
        <v>888</v>
      </c>
      <c r="D898">
        <f t="shared" si="78"/>
        <v>3.6833103928698061</v>
      </c>
      <c r="E898">
        <f t="shared" si="79"/>
        <v>8.911261863301176</v>
      </c>
      <c r="F898">
        <f t="shared" si="80"/>
        <v>0.20246014953566926</v>
      </c>
      <c r="G898">
        <f t="shared" si="81"/>
        <v>14.835739351122086</v>
      </c>
      <c r="H898">
        <f t="shared" si="82"/>
        <v>9.9608136232993907</v>
      </c>
      <c r="I898">
        <f t="shared" si="83"/>
        <v>0.6275864194555697</v>
      </c>
      <c r="J898">
        <v>0</v>
      </c>
      <c r="K898" s="18">
        <v>0</v>
      </c>
      <c r="L898" s="18">
        <v>0</v>
      </c>
      <c r="M898" s="18">
        <v>0</v>
      </c>
      <c r="N898" s="18">
        <v>0</v>
      </c>
    </row>
    <row r="899" spans="1:14" x14ac:dyDescent="0.25">
      <c r="A899">
        <f>'R, r and ACFs'!F906</f>
        <v>3.5925880480958452</v>
      </c>
      <c r="C899">
        <v>889</v>
      </c>
      <c r="D899">
        <f t="shared" si="78"/>
        <v>12.906688883321115</v>
      </c>
      <c r="E899">
        <f t="shared" si="79"/>
        <v>3.6833103928698061</v>
      </c>
      <c r="F899">
        <f t="shared" si="80"/>
        <v>8.911261863301176</v>
      </c>
      <c r="G899">
        <f t="shared" si="81"/>
        <v>0.20246014953566926</v>
      </c>
      <c r="H899">
        <f t="shared" si="82"/>
        <v>14.835739351122086</v>
      </c>
      <c r="I899">
        <f t="shared" si="83"/>
        <v>9.9608136232993907</v>
      </c>
      <c r="J899">
        <v>0</v>
      </c>
      <c r="K899" s="18">
        <v>0</v>
      </c>
      <c r="L899" s="18">
        <v>0</v>
      </c>
      <c r="M899" s="18">
        <v>0</v>
      </c>
      <c r="N899" s="18">
        <v>0</v>
      </c>
    </row>
    <row r="900" spans="1:14" x14ac:dyDescent="0.25">
      <c r="A900">
        <f>'R, r and ACFs'!F907</f>
        <v>2.3684581208037065</v>
      </c>
      <c r="C900">
        <v>890</v>
      </c>
      <c r="D900">
        <f t="shared" si="78"/>
        <v>5.6095938700010253</v>
      </c>
      <c r="E900">
        <f t="shared" si="79"/>
        <v>12.906688883321115</v>
      </c>
      <c r="F900">
        <f t="shared" si="80"/>
        <v>3.6833103928698061</v>
      </c>
      <c r="G900">
        <f t="shared" si="81"/>
        <v>8.911261863301176</v>
      </c>
      <c r="H900">
        <f t="shared" si="82"/>
        <v>0.20246014953566926</v>
      </c>
      <c r="I900">
        <f t="shared" si="83"/>
        <v>14.835739351122086</v>
      </c>
      <c r="J900">
        <v>0</v>
      </c>
      <c r="K900" s="18">
        <v>0</v>
      </c>
      <c r="L900" s="18">
        <v>0</v>
      </c>
      <c r="M900" s="18">
        <v>0</v>
      </c>
      <c r="N900" s="18">
        <v>0</v>
      </c>
    </row>
    <row r="901" spans="1:14" x14ac:dyDescent="0.25">
      <c r="A901">
        <f>'R, r and ACFs'!F908</f>
        <v>2.412955830209417</v>
      </c>
      <c r="C901">
        <v>891</v>
      </c>
      <c r="D901">
        <f t="shared" si="78"/>
        <v>5.8223558385416165</v>
      </c>
      <c r="E901">
        <f t="shared" si="79"/>
        <v>5.6095938700010253</v>
      </c>
      <c r="F901">
        <f t="shared" si="80"/>
        <v>12.906688883321115</v>
      </c>
      <c r="G901">
        <f t="shared" si="81"/>
        <v>3.6833103928698061</v>
      </c>
      <c r="H901">
        <f t="shared" si="82"/>
        <v>8.911261863301176</v>
      </c>
      <c r="I901">
        <f t="shared" si="83"/>
        <v>0.20246014953566926</v>
      </c>
      <c r="J901">
        <v>0</v>
      </c>
      <c r="K901" s="18">
        <v>0</v>
      </c>
      <c r="L901" s="18">
        <v>0</v>
      </c>
      <c r="M901" s="18">
        <v>0</v>
      </c>
      <c r="N901" s="18">
        <v>0</v>
      </c>
    </row>
    <row r="902" spans="1:14" x14ac:dyDescent="0.25">
      <c r="A902">
        <f>'R, r and ACFs'!F909</f>
        <v>2.744287254130541</v>
      </c>
      <c r="C902">
        <v>892</v>
      </c>
      <c r="D902">
        <f t="shared" si="78"/>
        <v>7.5311125331833439</v>
      </c>
      <c r="E902">
        <f t="shared" si="79"/>
        <v>5.8223558385416165</v>
      </c>
      <c r="F902">
        <f t="shared" si="80"/>
        <v>5.6095938700010253</v>
      </c>
      <c r="G902">
        <f t="shared" si="81"/>
        <v>12.906688883321115</v>
      </c>
      <c r="H902">
        <f t="shared" si="82"/>
        <v>3.6833103928698061</v>
      </c>
      <c r="I902">
        <f t="shared" si="83"/>
        <v>8.911261863301176</v>
      </c>
      <c r="J902">
        <v>0</v>
      </c>
      <c r="K902" s="18">
        <v>0</v>
      </c>
      <c r="L902" s="18">
        <v>0</v>
      </c>
      <c r="M902" s="18">
        <v>0</v>
      </c>
      <c r="N902" s="18">
        <v>0</v>
      </c>
    </row>
    <row r="903" spans="1:14" x14ac:dyDescent="0.25">
      <c r="A903">
        <f>'R, r and ACFs'!F910</f>
        <v>-3.0273866426059044</v>
      </c>
      <c r="C903">
        <v>893</v>
      </c>
      <c r="D903">
        <f t="shared" ref="D903:D966" si="84">A903^2</f>
        <v>9.1650698838286502</v>
      </c>
      <c r="E903">
        <f t="shared" si="79"/>
        <v>7.5311125331833439</v>
      </c>
      <c r="F903">
        <f t="shared" si="80"/>
        <v>5.8223558385416165</v>
      </c>
      <c r="G903">
        <f t="shared" si="81"/>
        <v>5.6095938700010253</v>
      </c>
      <c r="H903">
        <f t="shared" si="82"/>
        <v>12.906688883321115</v>
      </c>
      <c r="I903">
        <f t="shared" si="83"/>
        <v>3.6833103928698061</v>
      </c>
      <c r="J903">
        <v>0</v>
      </c>
      <c r="K903" s="18">
        <v>0</v>
      </c>
      <c r="L903" s="18">
        <v>0</v>
      </c>
      <c r="M903" s="18">
        <v>0</v>
      </c>
      <c r="N903" s="18">
        <v>0</v>
      </c>
    </row>
    <row r="904" spans="1:14" x14ac:dyDescent="0.25">
      <c r="A904">
        <f>'R, r and ACFs'!F911</f>
        <v>2.3563087888350616</v>
      </c>
      <c r="C904">
        <v>894</v>
      </c>
      <c r="D904">
        <f t="shared" si="84"/>
        <v>5.5521911083413551</v>
      </c>
      <c r="E904">
        <f t="shared" si="79"/>
        <v>9.1650698838286502</v>
      </c>
      <c r="F904">
        <f t="shared" si="80"/>
        <v>7.5311125331833439</v>
      </c>
      <c r="G904">
        <f t="shared" si="81"/>
        <v>5.8223558385416165</v>
      </c>
      <c r="H904">
        <f t="shared" si="82"/>
        <v>5.6095938700010253</v>
      </c>
      <c r="I904">
        <f t="shared" si="83"/>
        <v>12.906688883321115</v>
      </c>
      <c r="J904">
        <v>0</v>
      </c>
      <c r="K904" s="18">
        <v>0</v>
      </c>
      <c r="L904" s="18">
        <v>0</v>
      </c>
      <c r="M904" s="18">
        <v>0</v>
      </c>
      <c r="N904" s="18">
        <v>0</v>
      </c>
    </row>
    <row r="905" spans="1:14" x14ac:dyDescent="0.25">
      <c r="A905">
        <f>'R, r and ACFs'!F912</f>
        <v>3.145658470252914</v>
      </c>
      <c r="C905">
        <v>895</v>
      </c>
      <c r="D905">
        <f t="shared" si="84"/>
        <v>9.8951672114739022</v>
      </c>
      <c r="E905">
        <f t="shared" si="79"/>
        <v>5.5521911083413551</v>
      </c>
      <c r="F905">
        <f t="shared" si="80"/>
        <v>9.1650698838286502</v>
      </c>
      <c r="G905">
        <f t="shared" si="81"/>
        <v>7.5311125331833439</v>
      </c>
      <c r="H905">
        <f t="shared" si="82"/>
        <v>5.8223558385416165</v>
      </c>
      <c r="I905">
        <f t="shared" si="83"/>
        <v>5.6095938700010253</v>
      </c>
      <c r="J905">
        <v>0</v>
      </c>
      <c r="K905" s="18">
        <v>0</v>
      </c>
      <c r="L905" s="18">
        <v>0</v>
      </c>
      <c r="M905" s="18">
        <v>0</v>
      </c>
      <c r="N905" s="18">
        <v>0</v>
      </c>
    </row>
    <row r="906" spans="1:14" x14ac:dyDescent="0.25">
      <c r="A906">
        <f>'R, r and ACFs'!F913</f>
        <v>4.1716524828076631</v>
      </c>
      <c r="C906">
        <v>896</v>
      </c>
      <c r="D906">
        <f t="shared" si="84"/>
        <v>17.40268443731534</v>
      </c>
      <c r="E906">
        <f t="shared" si="79"/>
        <v>9.8951672114739022</v>
      </c>
      <c r="F906">
        <f t="shared" si="80"/>
        <v>5.5521911083413551</v>
      </c>
      <c r="G906">
        <f t="shared" si="81"/>
        <v>9.1650698838286502</v>
      </c>
      <c r="H906">
        <f t="shared" si="82"/>
        <v>7.5311125331833439</v>
      </c>
      <c r="I906">
        <f t="shared" si="83"/>
        <v>5.8223558385416165</v>
      </c>
      <c r="J906">
        <v>0</v>
      </c>
      <c r="K906" s="18">
        <v>0</v>
      </c>
      <c r="L906" s="18">
        <v>0</v>
      </c>
      <c r="M906" s="18">
        <v>0</v>
      </c>
      <c r="N906" s="18">
        <v>0</v>
      </c>
    </row>
    <row r="907" spans="1:14" x14ac:dyDescent="0.25">
      <c r="A907">
        <f>'R, r and ACFs'!F914</f>
        <v>6.4989115183160555</v>
      </c>
      <c r="C907">
        <v>897</v>
      </c>
      <c r="D907">
        <f t="shared" si="84"/>
        <v>42.235850922901101</v>
      </c>
      <c r="E907">
        <f t="shared" si="79"/>
        <v>17.40268443731534</v>
      </c>
      <c r="F907">
        <f t="shared" si="80"/>
        <v>9.8951672114739022</v>
      </c>
      <c r="G907">
        <f t="shared" si="81"/>
        <v>5.5521911083413551</v>
      </c>
      <c r="H907">
        <f t="shared" si="82"/>
        <v>9.1650698838286502</v>
      </c>
      <c r="I907">
        <f t="shared" si="83"/>
        <v>7.5311125331833439</v>
      </c>
      <c r="J907">
        <v>0</v>
      </c>
      <c r="K907" s="18">
        <v>0</v>
      </c>
      <c r="L907" s="18">
        <v>0</v>
      </c>
      <c r="M907" s="18">
        <v>0</v>
      </c>
      <c r="N907" s="18">
        <v>0</v>
      </c>
    </row>
    <row r="908" spans="1:14" x14ac:dyDescent="0.25">
      <c r="A908">
        <f>'R, r and ACFs'!F915</f>
        <v>3.2985800119418531</v>
      </c>
      <c r="C908">
        <v>898</v>
      </c>
      <c r="D908">
        <f t="shared" si="84"/>
        <v>10.880630095182315</v>
      </c>
      <c r="E908">
        <f t="shared" ref="E908:E971" si="85">D907</f>
        <v>42.235850922901101</v>
      </c>
      <c r="F908">
        <f t="shared" ref="F908:F971" si="86">D906</f>
        <v>17.40268443731534</v>
      </c>
      <c r="G908">
        <f t="shared" ref="G908:G971" si="87">D905</f>
        <v>9.8951672114739022</v>
      </c>
      <c r="H908">
        <f t="shared" ref="H908:H971" si="88">D904</f>
        <v>5.5521911083413551</v>
      </c>
      <c r="I908">
        <f t="shared" ref="I908:I971" si="89">D903</f>
        <v>9.1650698838286502</v>
      </c>
      <c r="J908">
        <v>0</v>
      </c>
      <c r="K908" s="18">
        <v>0</v>
      </c>
      <c r="L908" s="18">
        <v>0</v>
      </c>
      <c r="M908" s="18">
        <v>0</v>
      </c>
      <c r="N908" s="18">
        <v>0</v>
      </c>
    </row>
    <row r="909" spans="1:14" x14ac:dyDescent="0.25">
      <c r="A909">
        <f>'R, r and ACFs'!F916</f>
        <v>-8.8718219503929621E-2</v>
      </c>
      <c r="C909">
        <v>899</v>
      </c>
      <c r="D909">
        <f t="shared" si="84"/>
        <v>7.8709224719474384E-3</v>
      </c>
      <c r="E909">
        <f t="shared" si="85"/>
        <v>10.880630095182315</v>
      </c>
      <c r="F909">
        <f t="shared" si="86"/>
        <v>42.235850922901101</v>
      </c>
      <c r="G909">
        <f t="shared" si="87"/>
        <v>17.40268443731534</v>
      </c>
      <c r="H909">
        <f t="shared" si="88"/>
        <v>9.8951672114739022</v>
      </c>
      <c r="I909">
        <f t="shared" si="89"/>
        <v>5.5521911083413551</v>
      </c>
      <c r="J909">
        <v>0</v>
      </c>
      <c r="K909" s="18">
        <v>0</v>
      </c>
      <c r="L909" s="18">
        <v>0</v>
      </c>
      <c r="M909" s="18">
        <v>0</v>
      </c>
      <c r="N909" s="18">
        <v>0</v>
      </c>
    </row>
    <row r="910" spans="1:14" x14ac:dyDescent="0.25">
      <c r="A910">
        <f>'R, r and ACFs'!F917</f>
        <v>5.4416773360619271</v>
      </c>
      <c r="C910">
        <v>900</v>
      </c>
      <c r="D910">
        <f t="shared" si="84"/>
        <v>29.61185222981003</v>
      </c>
      <c r="E910">
        <f t="shared" si="85"/>
        <v>7.8709224719474384E-3</v>
      </c>
      <c r="F910">
        <f t="shared" si="86"/>
        <v>10.880630095182315</v>
      </c>
      <c r="G910">
        <f t="shared" si="87"/>
        <v>42.235850922901101</v>
      </c>
      <c r="H910">
        <f t="shared" si="88"/>
        <v>17.40268443731534</v>
      </c>
      <c r="I910">
        <f t="shared" si="89"/>
        <v>9.8951672114739022</v>
      </c>
      <c r="J910">
        <v>0</v>
      </c>
      <c r="K910" s="18">
        <v>0</v>
      </c>
      <c r="L910" s="18">
        <v>0</v>
      </c>
      <c r="M910" s="18">
        <v>0</v>
      </c>
      <c r="N910" s="18">
        <v>0</v>
      </c>
    </row>
    <row r="911" spans="1:14" x14ac:dyDescent="0.25">
      <c r="A911">
        <f>'R, r and ACFs'!F918</f>
        <v>7.3424971126421585</v>
      </c>
      <c r="C911">
        <v>901</v>
      </c>
      <c r="D911">
        <f t="shared" si="84"/>
        <v>53.912263849158435</v>
      </c>
      <c r="E911">
        <f t="shared" si="85"/>
        <v>29.61185222981003</v>
      </c>
      <c r="F911">
        <f t="shared" si="86"/>
        <v>7.8709224719474384E-3</v>
      </c>
      <c r="G911">
        <f t="shared" si="87"/>
        <v>10.880630095182315</v>
      </c>
      <c r="H911">
        <f t="shared" si="88"/>
        <v>42.235850922901101</v>
      </c>
      <c r="I911">
        <f t="shared" si="89"/>
        <v>17.40268443731534</v>
      </c>
      <c r="J911">
        <v>0</v>
      </c>
      <c r="K911" s="18">
        <v>0</v>
      </c>
      <c r="L911" s="18">
        <v>0</v>
      </c>
      <c r="M911" s="18">
        <v>0</v>
      </c>
      <c r="N911" s="18">
        <v>0</v>
      </c>
    </row>
    <row r="912" spans="1:14" x14ac:dyDescent="0.25">
      <c r="A912">
        <f>'R, r and ACFs'!F919</f>
        <v>-14.561592017709179</v>
      </c>
      <c r="C912">
        <v>902</v>
      </c>
      <c r="D912">
        <f t="shared" si="84"/>
        <v>212.03996209021167</v>
      </c>
      <c r="E912">
        <f t="shared" si="85"/>
        <v>53.912263849158435</v>
      </c>
      <c r="F912">
        <f t="shared" si="86"/>
        <v>29.61185222981003</v>
      </c>
      <c r="G912">
        <f t="shared" si="87"/>
        <v>7.8709224719474384E-3</v>
      </c>
      <c r="H912">
        <f t="shared" si="88"/>
        <v>10.880630095182315</v>
      </c>
      <c r="I912">
        <f t="shared" si="89"/>
        <v>42.235850922901101</v>
      </c>
      <c r="J912">
        <v>0</v>
      </c>
      <c r="K912" s="18">
        <v>0</v>
      </c>
      <c r="L912" s="18">
        <v>0</v>
      </c>
      <c r="M912" s="18">
        <v>0</v>
      </c>
      <c r="N912" s="18">
        <v>0</v>
      </c>
    </row>
    <row r="913" spans="1:14" x14ac:dyDescent="0.25">
      <c r="A913">
        <f>'R, r and ACFs'!F920</f>
        <v>13.279418344899648</v>
      </c>
      <c r="C913">
        <v>903</v>
      </c>
      <c r="D913">
        <f t="shared" si="84"/>
        <v>176.34295157885731</v>
      </c>
      <c r="E913">
        <f t="shared" si="85"/>
        <v>212.03996209021167</v>
      </c>
      <c r="F913">
        <f t="shared" si="86"/>
        <v>53.912263849158435</v>
      </c>
      <c r="G913">
        <f t="shared" si="87"/>
        <v>29.61185222981003</v>
      </c>
      <c r="H913">
        <f t="shared" si="88"/>
        <v>7.8709224719474384E-3</v>
      </c>
      <c r="I913">
        <f t="shared" si="89"/>
        <v>10.880630095182315</v>
      </c>
      <c r="J913">
        <v>0</v>
      </c>
      <c r="K913" s="18">
        <v>0</v>
      </c>
      <c r="L913" s="18">
        <v>0</v>
      </c>
      <c r="M913" s="18">
        <v>0</v>
      </c>
      <c r="N913" s="18">
        <v>0</v>
      </c>
    </row>
    <row r="914" spans="1:14" x14ac:dyDescent="0.25">
      <c r="A914">
        <f>'R, r and ACFs'!F921</f>
        <v>-2.7177540373963089</v>
      </c>
      <c r="C914">
        <v>904</v>
      </c>
      <c r="D914">
        <f t="shared" si="84"/>
        <v>7.3861870077839376</v>
      </c>
      <c r="E914">
        <f t="shared" si="85"/>
        <v>176.34295157885731</v>
      </c>
      <c r="F914">
        <f t="shared" si="86"/>
        <v>212.03996209021167</v>
      </c>
      <c r="G914">
        <f t="shared" si="87"/>
        <v>53.912263849158435</v>
      </c>
      <c r="H914">
        <f t="shared" si="88"/>
        <v>29.61185222981003</v>
      </c>
      <c r="I914">
        <f t="shared" si="89"/>
        <v>7.8709224719474384E-3</v>
      </c>
      <c r="J914">
        <v>0</v>
      </c>
      <c r="K914" s="18">
        <v>0</v>
      </c>
      <c r="L914" s="18">
        <v>0</v>
      </c>
      <c r="M914" s="18">
        <v>0</v>
      </c>
      <c r="N914" s="18">
        <v>0</v>
      </c>
    </row>
    <row r="915" spans="1:14" x14ac:dyDescent="0.25">
      <c r="A915">
        <f>'R, r and ACFs'!F922</f>
        <v>-5.6734233047195657</v>
      </c>
      <c r="C915">
        <v>905</v>
      </c>
      <c r="D915">
        <f t="shared" si="84"/>
        <v>32.187731994535078</v>
      </c>
      <c r="E915">
        <f t="shared" si="85"/>
        <v>7.3861870077839376</v>
      </c>
      <c r="F915">
        <f t="shared" si="86"/>
        <v>176.34295157885731</v>
      </c>
      <c r="G915">
        <f t="shared" si="87"/>
        <v>212.03996209021167</v>
      </c>
      <c r="H915">
        <f t="shared" si="88"/>
        <v>53.912263849158435</v>
      </c>
      <c r="I915">
        <f t="shared" si="89"/>
        <v>29.61185222981003</v>
      </c>
      <c r="J915">
        <v>0</v>
      </c>
      <c r="K915" s="18">
        <v>0</v>
      </c>
      <c r="L915" s="18">
        <v>0</v>
      </c>
      <c r="M915" s="18">
        <v>0</v>
      </c>
      <c r="N915" s="18">
        <v>0</v>
      </c>
    </row>
    <row r="916" spans="1:14" x14ac:dyDescent="0.25">
      <c r="A916">
        <f>'R, r and ACFs'!F923</f>
        <v>-6.4254186872673964</v>
      </c>
      <c r="C916">
        <v>906</v>
      </c>
      <c r="D916">
        <f t="shared" si="84"/>
        <v>41.28600530668507</v>
      </c>
      <c r="E916">
        <f t="shared" si="85"/>
        <v>32.187731994535078</v>
      </c>
      <c r="F916">
        <f t="shared" si="86"/>
        <v>7.3861870077839376</v>
      </c>
      <c r="G916">
        <f t="shared" si="87"/>
        <v>176.34295157885731</v>
      </c>
      <c r="H916">
        <f t="shared" si="88"/>
        <v>212.03996209021167</v>
      </c>
      <c r="I916">
        <f t="shared" si="89"/>
        <v>53.912263849158435</v>
      </c>
      <c r="J916">
        <v>0</v>
      </c>
      <c r="K916" s="18">
        <v>0</v>
      </c>
      <c r="L916" s="18">
        <v>0</v>
      </c>
      <c r="M916" s="18">
        <v>0</v>
      </c>
      <c r="N916" s="18">
        <v>0</v>
      </c>
    </row>
    <row r="917" spans="1:14" x14ac:dyDescent="0.25">
      <c r="A917">
        <f>'R, r and ACFs'!F924</f>
        <v>0.99903335242592062</v>
      </c>
      <c r="C917">
        <v>907</v>
      </c>
      <c r="D917">
        <f t="shared" si="84"/>
        <v>0.9980676392593737</v>
      </c>
      <c r="E917">
        <f t="shared" si="85"/>
        <v>41.28600530668507</v>
      </c>
      <c r="F917">
        <f t="shared" si="86"/>
        <v>32.187731994535078</v>
      </c>
      <c r="G917">
        <f t="shared" si="87"/>
        <v>7.3861870077839376</v>
      </c>
      <c r="H917">
        <f t="shared" si="88"/>
        <v>176.34295157885731</v>
      </c>
      <c r="I917">
        <f t="shared" si="89"/>
        <v>212.03996209021167</v>
      </c>
      <c r="J917">
        <v>0</v>
      </c>
      <c r="K917" s="18">
        <v>0</v>
      </c>
      <c r="L917" s="18">
        <v>0</v>
      </c>
      <c r="M917" s="18">
        <v>0</v>
      </c>
      <c r="N917" s="18">
        <v>0</v>
      </c>
    </row>
    <row r="918" spans="1:14" x14ac:dyDescent="0.25">
      <c r="A918">
        <f>'R, r and ACFs'!F925</f>
        <v>6.5216819036291227</v>
      </c>
      <c r="C918">
        <v>908</v>
      </c>
      <c r="D918">
        <f t="shared" si="84"/>
        <v>42.532334852123576</v>
      </c>
      <c r="E918">
        <f t="shared" si="85"/>
        <v>0.9980676392593737</v>
      </c>
      <c r="F918">
        <f t="shared" si="86"/>
        <v>41.28600530668507</v>
      </c>
      <c r="G918">
        <f t="shared" si="87"/>
        <v>32.187731994535078</v>
      </c>
      <c r="H918">
        <f t="shared" si="88"/>
        <v>7.3861870077839376</v>
      </c>
      <c r="I918">
        <f t="shared" si="89"/>
        <v>176.34295157885731</v>
      </c>
      <c r="J918">
        <v>0</v>
      </c>
      <c r="K918" s="18">
        <v>0</v>
      </c>
      <c r="L918" s="18">
        <v>0</v>
      </c>
      <c r="M918" s="18">
        <v>0</v>
      </c>
      <c r="N918" s="18">
        <v>0</v>
      </c>
    </row>
    <row r="919" spans="1:14" x14ac:dyDescent="0.25">
      <c r="A919">
        <f>'R, r and ACFs'!F926</f>
        <v>1.5063188986416123</v>
      </c>
      <c r="C919">
        <v>909</v>
      </c>
      <c r="D919">
        <f t="shared" si="84"/>
        <v>2.2689966244048798</v>
      </c>
      <c r="E919">
        <f t="shared" si="85"/>
        <v>42.532334852123576</v>
      </c>
      <c r="F919">
        <f t="shared" si="86"/>
        <v>0.9980676392593737</v>
      </c>
      <c r="G919">
        <f t="shared" si="87"/>
        <v>41.28600530668507</v>
      </c>
      <c r="H919">
        <f t="shared" si="88"/>
        <v>32.187731994535078</v>
      </c>
      <c r="I919">
        <f t="shared" si="89"/>
        <v>7.3861870077839376</v>
      </c>
      <c r="J919">
        <v>0</v>
      </c>
      <c r="K919" s="18">
        <v>0</v>
      </c>
      <c r="L919" s="18">
        <v>0</v>
      </c>
      <c r="M919" s="18">
        <v>0</v>
      </c>
      <c r="N919" s="18">
        <v>0</v>
      </c>
    </row>
    <row r="920" spans="1:14" x14ac:dyDescent="0.25">
      <c r="A920">
        <f>'R, r and ACFs'!F927</f>
        <v>-4.4541984752730714</v>
      </c>
      <c r="C920">
        <v>910</v>
      </c>
      <c r="D920">
        <f t="shared" si="84"/>
        <v>19.839884057124955</v>
      </c>
      <c r="E920">
        <f t="shared" si="85"/>
        <v>2.2689966244048798</v>
      </c>
      <c r="F920">
        <f t="shared" si="86"/>
        <v>42.532334852123576</v>
      </c>
      <c r="G920">
        <f t="shared" si="87"/>
        <v>0.9980676392593737</v>
      </c>
      <c r="H920">
        <f t="shared" si="88"/>
        <v>41.28600530668507</v>
      </c>
      <c r="I920">
        <f t="shared" si="89"/>
        <v>32.187731994535078</v>
      </c>
      <c r="J920">
        <v>0</v>
      </c>
      <c r="K920" s="18">
        <v>0</v>
      </c>
      <c r="L920" s="18">
        <v>0</v>
      </c>
      <c r="M920" s="18">
        <v>0</v>
      </c>
      <c r="N920" s="18">
        <v>0</v>
      </c>
    </row>
    <row r="921" spans="1:14" x14ac:dyDescent="0.25">
      <c r="A921">
        <f>'R, r and ACFs'!F928</f>
        <v>1.0410105509501368</v>
      </c>
      <c r="C921">
        <v>911</v>
      </c>
      <c r="D921">
        <f t="shared" si="84"/>
        <v>1.0837029671895075</v>
      </c>
      <c r="E921">
        <f t="shared" si="85"/>
        <v>19.839884057124955</v>
      </c>
      <c r="F921">
        <f t="shared" si="86"/>
        <v>2.2689966244048798</v>
      </c>
      <c r="G921">
        <f t="shared" si="87"/>
        <v>42.532334852123576</v>
      </c>
      <c r="H921">
        <f t="shared" si="88"/>
        <v>0.9980676392593737</v>
      </c>
      <c r="I921">
        <f t="shared" si="89"/>
        <v>41.28600530668507</v>
      </c>
      <c r="J921">
        <v>0</v>
      </c>
      <c r="K921" s="18">
        <v>0</v>
      </c>
      <c r="L921" s="18">
        <v>0</v>
      </c>
      <c r="M921" s="18">
        <v>0</v>
      </c>
      <c r="N921" s="18">
        <v>0</v>
      </c>
    </row>
    <row r="922" spans="1:14" x14ac:dyDescent="0.25">
      <c r="A922">
        <f>'R, r and ACFs'!F929</f>
        <v>3.0254923044476647</v>
      </c>
      <c r="C922">
        <v>912</v>
      </c>
      <c r="D922">
        <f t="shared" si="84"/>
        <v>9.1536036842720403</v>
      </c>
      <c r="E922">
        <f t="shared" si="85"/>
        <v>1.0837029671895075</v>
      </c>
      <c r="F922">
        <f t="shared" si="86"/>
        <v>19.839884057124955</v>
      </c>
      <c r="G922">
        <f t="shared" si="87"/>
        <v>2.2689966244048798</v>
      </c>
      <c r="H922">
        <f t="shared" si="88"/>
        <v>42.532334852123576</v>
      </c>
      <c r="I922">
        <f t="shared" si="89"/>
        <v>0.9980676392593737</v>
      </c>
      <c r="J922">
        <v>0</v>
      </c>
      <c r="K922" s="18">
        <v>0</v>
      </c>
      <c r="L922" s="18">
        <v>0</v>
      </c>
      <c r="M922" s="18">
        <v>0</v>
      </c>
      <c r="N922" s="18">
        <v>0</v>
      </c>
    </row>
    <row r="923" spans="1:14" x14ac:dyDescent="0.25">
      <c r="A923">
        <f>'R, r and ACFs'!F930</f>
        <v>6.7139685529549116</v>
      </c>
      <c r="C923">
        <v>913</v>
      </c>
      <c r="D923">
        <f t="shared" si="84"/>
        <v>45.077373730067471</v>
      </c>
      <c r="E923">
        <f t="shared" si="85"/>
        <v>9.1536036842720403</v>
      </c>
      <c r="F923">
        <f t="shared" si="86"/>
        <v>1.0837029671895075</v>
      </c>
      <c r="G923">
        <f t="shared" si="87"/>
        <v>19.839884057124955</v>
      </c>
      <c r="H923">
        <f t="shared" si="88"/>
        <v>2.2689966244048798</v>
      </c>
      <c r="I923">
        <f t="shared" si="89"/>
        <v>42.532334852123576</v>
      </c>
      <c r="J923">
        <v>0</v>
      </c>
      <c r="K923" s="18">
        <v>0</v>
      </c>
      <c r="L923" s="18">
        <v>0</v>
      </c>
      <c r="M923" s="18">
        <v>0</v>
      </c>
      <c r="N923" s="18">
        <v>0</v>
      </c>
    </row>
    <row r="924" spans="1:14" x14ac:dyDescent="0.25">
      <c r="A924">
        <f>'R, r and ACFs'!F931</f>
        <v>1.7272088849404035</v>
      </c>
      <c r="C924">
        <v>914</v>
      </c>
      <c r="D924">
        <f t="shared" si="84"/>
        <v>2.9832505322170721</v>
      </c>
      <c r="E924">
        <f t="shared" si="85"/>
        <v>45.077373730067471</v>
      </c>
      <c r="F924">
        <f t="shared" si="86"/>
        <v>9.1536036842720403</v>
      </c>
      <c r="G924">
        <f t="shared" si="87"/>
        <v>1.0837029671895075</v>
      </c>
      <c r="H924">
        <f t="shared" si="88"/>
        <v>19.839884057124955</v>
      </c>
      <c r="I924">
        <f t="shared" si="89"/>
        <v>2.2689966244048798</v>
      </c>
      <c r="J924">
        <v>0</v>
      </c>
      <c r="K924" s="18">
        <v>0</v>
      </c>
      <c r="L924" s="18">
        <v>0</v>
      </c>
      <c r="M924" s="18">
        <v>0</v>
      </c>
      <c r="N924" s="18">
        <v>0</v>
      </c>
    </row>
    <row r="925" spans="1:14" x14ac:dyDescent="0.25">
      <c r="A925">
        <f>'R, r and ACFs'!F932</f>
        <v>-5.0571354740343599</v>
      </c>
      <c r="C925">
        <v>915</v>
      </c>
      <c r="D925">
        <f t="shared" si="84"/>
        <v>25.574619202736731</v>
      </c>
      <c r="E925">
        <f t="shared" si="85"/>
        <v>2.9832505322170721</v>
      </c>
      <c r="F925">
        <f t="shared" si="86"/>
        <v>45.077373730067471</v>
      </c>
      <c r="G925">
        <f t="shared" si="87"/>
        <v>9.1536036842720403</v>
      </c>
      <c r="H925">
        <f t="shared" si="88"/>
        <v>1.0837029671895075</v>
      </c>
      <c r="I925">
        <f t="shared" si="89"/>
        <v>19.839884057124955</v>
      </c>
      <c r="J925">
        <v>0</v>
      </c>
      <c r="K925" s="18">
        <v>0</v>
      </c>
      <c r="L925" s="18">
        <v>0</v>
      </c>
      <c r="M925" s="18">
        <v>0</v>
      </c>
      <c r="N925" s="18">
        <v>0</v>
      </c>
    </row>
    <row r="926" spans="1:14" x14ac:dyDescent="0.25">
      <c r="A926">
        <f>'R, r and ACFs'!F933</f>
        <v>-5.4482367294666867</v>
      </c>
      <c r="C926">
        <v>916</v>
      </c>
      <c r="D926">
        <f t="shared" si="84"/>
        <v>29.683283460309859</v>
      </c>
      <c r="E926">
        <f t="shared" si="85"/>
        <v>25.574619202736731</v>
      </c>
      <c r="F926">
        <f t="shared" si="86"/>
        <v>2.9832505322170721</v>
      </c>
      <c r="G926">
        <f t="shared" si="87"/>
        <v>45.077373730067471</v>
      </c>
      <c r="H926">
        <f t="shared" si="88"/>
        <v>9.1536036842720403</v>
      </c>
      <c r="I926">
        <f t="shared" si="89"/>
        <v>1.0837029671895075</v>
      </c>
      <c r="J926">
        <v>0</v>
      </c>
      <c r="K926" s="18">
        <v>0</v>
      </c>
      <c r="L926" s="18">
        <v>0</v>
      </c>
      <c r="M926" s="18">
        <v>0</v>
      </c>
      <c r="N926" s="18">
        <v>0</v>
      </c>
    </row>
    <row r="927" spans="1:14" x14ac:dyDescent="0.25">
      <c r="A927">
        <f>'R, r and ACFs'!F934</f>
        <v>4.3118000606968385</v>
      </c>
      <c r="C927">
        <v>917</v>
      </c>
      <c r="D927">
        <f t="shared" si="84"/>
        <v>18.59161976342526</v>
      </c>
      <c r="E927">
        <f t="shared" si="85"/>
        <v>29.683283460309859</v>
      </c>
      <c r="F927">
        <f t="shared" si="86"/>
        <v>25.574619202736731</v>
      </c>
      <c r="G927">
        <f t="shared" si="87"/>
        <v>2.9832505322170721</v>
      </c>
      <c r="H927">
        <f t="shared" si="88"/>
        <v>45.077373730067471</v>
      </c>
      <c r="I927">
        <f t="shared" si="89"/>
        <v>9.1536036842720403</v>
      </c>
      <c r="J927">
        <v>0</v>
      </c>
      <c r="K927" s="18">
        <v>0</v>
      </c>
      <c r="L927" s="18">
        <v>0</v>
      </c>
      <c r="M927" s="18">
        <v>0</v>
      </c>
      <c r="N927" s="18">
        <v>0</v>
      </c>
    </row>
    <row r="928" spans="1:14" x14ac:dyDescent="0.25">
      <c r="A928">
        <f>'R, r and ACFs'!F935</f>
        <v>-6.8003753009429717</v>
      </c>
      <c r="C928">
        <v>918</v>
      </c>
      <c r="D928">
        <f t="shared" si="84"/>
        <v>46.245104233675214</v>
      </c>
      <c r="E928">
        <f t="shared" si="85"/>
        <v>18.59161976342526</v>
      </c>
      <c r="F928">
        <f t="shared" si="86"/>
        <v>29.683283460309859</v>
      </c>
      <c r="G928">
        <f t="shared" si="87"/>
        <v>25.574619202736731</v>
      </c>
      <c r="H928">
        <f t="shared" si="88"/>
        <v>2.9832505322170721</v>
      </c>
      <c r="I928">
        <f t="shared" si="89"/>
        <v>45.077373730067471</v>
      </c>
      <c r="J928">
        <v>0</v>
      </c>
      <c r="K928" s="18">
        <v>0</v>
      </c>
      <c r="L928" s="18">
        <v>0</v>
      </c>
      <c r="M928" s="18">
        <v>0</v>
      </c>
      <c r="N928" s="18">
        <v>0</v>
      </c>
    </row>
    <row r="929" spans="1:14" x14ac:dyDescent="0.25">
      <c r="A929">
        <f>'R, r and ACFs'!F936</f>
        <v>-3.3225273774647346</v>
      </c>
      <c r="C929">
        <v>919</v>
      </c>
      <c r="D929">
        <f t="shared" si="84"/>
        <v>11.039188174002687</v>
      </c>
      <c r="E929">
        <f t="shared" si="85"/>
        <v>46.245104233675214</v>
      </c>
      <c r="F929">
        <f t="shared" si="86"/>
        <v>18.59161976342526</v>
      </c>
      <c r="G929">
        <f t="shared" si="87"/>
        <v>29.683283460309859</v>
      </c>
      <c r="H929">
        <f t="shared" si="88"/>
        <v>25.574619202736731</v>
      </c>
      <c r="I929">
        <f t="shared" si="89"/>
        <v>2.9832505322170721</v>
      </c>
      <c r="J929">
        <v>0</v>
      </c>
      <c r="K929" s="18">
        <v>0</v>
      </c>
      <c r="L929" s="18">
        <v>0</v>
      </c>
      <c r="M929" s="18">
        <v>0</v>
      </c>
      <c r="N929" s="18">
        <v>0</v>
      </c>
    </row>
    <row r="930" spans="1:14" x14ac:dyDescent="0.25">
      <c r="A930">
        <f>'R, r and ACFs'!F937</f>
        <v>0.79658179584066124</v>
      </c>
      <c r="C930">
        <v>920</v>
      </c>
      <c r="D930">
        <f t="shared" si="84"/>
        <v>0.63454255746473287</v>
      </c>
      <c r="E930">
        <f t="shared" si="85"/>
        <v>11.039188174002687</v>
      </c>
      <c r="F930">
        <f t="shared" si="86"/>
        <v>46.245104233675214</v>
      </c>
      <c r="G930">
        <f t="shared" si="87"/>
        <v>18.59161976342526</v>
      </c>
      <c r="H930">
        <f t="shared" si="88"/>
        <v>29.683283460309859</v>
      </c>
      <c r="I930">
        <f t="shared" si="89"/>
        <v>25.574619202736731</v>
      </c>
      <c r="J930">
        <v>0</v>
      </c>
      <c r="K930" s="18">
        <v>0</v>
      </c>
      <c r="L930" s="18">
        <v>0</v>
      </c>
      <c r="M930" s="18">
        <v>0</v>
      </c>
      <c r="N930" s="18">
        <v>0</v>
      </c>
    </row>
    <row r="931" spans="1:14" x14ac:dyDescent="0.25">
      <c r="A931">
        <f>'R, r and ACFs'!F938</f>
        <v>-10.844131127457251</v>
      </c>
      <c r="C931">
        <v>921</v>
      </c>
      <c r="D931">
        <f t="shared" si="84"/>
        <v>117.59517990948727</v>
      </c>
      <c r="E931">
        <f t="shared" si="85"/>
        <v>0.63454255746473287</v>
      </c>
      <c r="F931">
        <f t="shared" si="86"/>
        <v>11.039188174002687</v>
      </c>
      <c r="G931">
        <f t="shared" si="87"/>
        <v>46.245104233675214</v>
      </c>
      <c r="H931">
        <f t="shared" si="88"/>
        <v>18.59161976342526</v>
      </c>
      <c r="I931">
        <f t="shared" si="89"/>
        <v>29.683283460309859</v>
      </c>
      <c r="J931">
        <v>0</v>
      </c>
      <c r="K931" s="18">
        <v>0</v>
      </c>
      <c r="L931" s="18">
        <v>0</v>
      </c>
      <c r="M931" s="18">
        <v>0</v>
      </c>
      <c r="N931" s="18">
        <v>0</v>
      </c>
    </row>
    <row r="932" spans="1:14" x14ac:dyDescent="0.25">
      <c r="A932">
        <f>'R, r and ACFs'!F939</f>
        <v>1.8448837104543356</v>
      </c>
      <c r="C932">
        <v>922</v>
      </c>
      <c r="D932">
        <f t="shared" si="84"/>
        <v>3.4035959050997571</v>
      </c>
      <c r="E932">
        <f t="shared" si="85"/>
        <v>117.59517990948727</v>
      </c>
      <c r="F932">
        <f t="shared" si="86"/>
        <v>0.63454255746473287</v>
      </c>
      <c r="G932">
        <f t="shared" si="87"/>
        <v>11.039188174002687</v>
      </c>
      <c r="H932">
        <f t="shared" si="88"/>
        <v>46.245104233675214</v>
      </c>
      <c r="I932">
        <f t="shared" si="89"/>
        <v>18.59161976342526</v>
      </c>
      <c r="J932">
        <v>0</v>
      </c>
      <c r="K932" s="18">
        <v>0</v>
      </c>
      <c r="L932" s="18">
        <v>0</v>
      </c>
      <c r="M932" s="18">
        <v>0</v>
      </c>
      <c r="N932" s="18">
        <v>0</v>
      </c>
    </row>
    <row r="933" spans="1:14" x14ac:dyDescent="0.25">
      <c r="A933">
        <f>'R, r and ACFs'!F940</f>
        <v>7.5574210685572769</v>
      </c>
      <c r="C933">
        <v>923</v>
      </c>
      <c r="D933">
        <f t="shared" si="84"/>
        <v>57.114613207473411</v>
      </c>
      <c r="E933">
        <f t="shared" si="85"/>
        <v>3.4035959050997571</v>
      </c>
      <c r="F933">
        <f t="shared" si="86"/>
        <v>117.59517990948727</v>
      </c>
      <c r="G933">
        <f t="shared" si="87"/>
        <v>0.63454255746473287</v>
      </c>
      <c r="H933">
        <f t="shared" si="88"/>
        <v>11.039188174002687</v>
      </c>
      <c r="I933">
        <f t="shared" si="89"/>
        <v>46.245104233675214</v>
      </c>
      <c r="J933">
        <v>0</v>
      </c>
      <c r="K933" s="18">
        <v>0</v>
      </c>
      <c r="L933" s="18">
        <v>0</v>
      </c>
      <c r="M933" s="18">
        <v>0</v>
      </c>
      <c r="N933" s="18">
        <v>0</v>
      </c>
    </row>
    <row r="934" spans="1:14" x14ac:dyDescent="0.25">
      <c r="A934">
        <f>'R, r and ACFs'!F941</f>
        <v>-0.30899478480486137</v>
      </c>
      <c r="C934">
        <v>924</v>
      </c>
      <c r="D934">
        <f t="shared" si="84"/>
        <v>9.5477777036602582E-2</v>
      </c>
      <c r="E934">
        <f t="shared" si="85"/>
        <v>57.114613207473411</v>
      </c>
      <c r="F934">
        <f t="shared" si="86"/>
        <v>3.4035959050997571</v>
      </c>
      <c r="G934">
        <f t="shared" si="87"/>
        <v>117.59517990948727</v>
      </c>
      <c r="H934">
        <f t="shared" si="88"/>
        <v>0.63454255746473287</v>
      </c>
      <c r="I934">
        <f t="shared" si="89"/>
        <v>11.039188174002687</v>
      </c>
      <c r="J934">
        <v>0</v>
      </c>
      <c r="K934" s="18">
        <v>0</v>
      </c>
      <c r="L934" s="18">
        <v>0</v>
      </c>
      <c r="M934" s="18">
        <v>0</v>
      </c>
      <c r="N934" s="18">
        <v>0</v>
      </c>
    </row>
    <row r="935" spans="1:14" x14ac:dyDescent="0.25">
      <c r="A935">
        <f>'R, r and ACFs'!F942</f>
        <v>3.6697409511598118</v>
      </c>
      <c r="C935">
        <v>925</v>
      </c>
      <c r="D935">
        <f t="shared" si="84"/>
        <v>13.46699864861932</v>
      </c>
      <c r="E935">
        <f t="shared" si="85"/>
        <v>9.5477777036602582E-2</v>
      </c>
      <c r="F935">
        <f t="shared" si="86"/>
        <v>57.114613207473411</v>
      </c>
      <c r="G935">
        <f t="shared" si="87"/>
        <v>3.4035959050997571</v>
      </c>
      <c r="H935">
        <f t="shared" si="88"/>
        <v>117.59517990948727</v>
      </c>
      <c r="I935">
        <f t="shared" si="89"/>
        <v>0.63454255746473287</v>
      </c>
      <c r="J935">
        <v>0</v>
      </c>
      <c r="K935" s="18">
        <v>0</v>
      </c>
      <c r="L935" s="18">
        <v>0</v>
      </c>
      <c r="M935" s="18">
        <v>0</v>
      </c>
      <c r="N935" s="18">
        <v>0</v>
      </c>
    </row>
    <row r="936" spans="1:14" x14ac:dyDescent="0.25">
      <c r="A936">
        <f>'R, r and ACFs'!F943</f>
        <v>-3.6208090984346999</v>
      </c>
      <c r="C936">
        <v>926</v>
      </c>
      <c r="D936">
        <f t="shared" si="84"/>
        <v>13.110258527307504</v>
      </c>
      <c r="E936">
        <f t="shared" si="85"/>
        <v>13.46699864861932</v>
      </c>
      <c r="F936">
        <f t="shared" si="86"/>
        <v>9.5477777036602582E-2</v>
      </c>
      <c r="G936">
        <f t="shared" si="87"/>
        <v>57.114613207473411</v>
      </c>
      <c r="H936">
        <f t="shared" si="88"/>
        <v>3.4035959050997571</v>
      </c>
      <c r="I936">
        <f t="shared" si="89"/>
        <v>117.59517990948727</v>
      </c>
      <c r="J936">
        <v>0</v>
      </c>
      <c r="K936" s="18">
        <v>0</v>
      </c>
      <c r="L936" s="18">
        <v>0</v>
      </c>
      <c r="M936" s="18">
        <v>0</v>
      </c>
      <c r="N936" s="18">
        <v>0</v>
      </c>
    </row>
    <row r="937" spans="1:14" x14ac:dyDescent="0.25">
      <c r="A937">
        <f>'R, r and ACFs'!F944</f>
        <v>-2.8590061815421919</v>
      </c>
      <c r="C937">
        <v>927</v>
      </c>
      <c r="D937">
        <f t="shared" si="84"/>
        <v>8.1739163460964654</v>
      </c>
      <c r="E937">
        <f t="shared" si="85"/>
        <v>13.110258527307504</v>
      </c>
      <c r="F937">
        <f t="shared" si="86"/>
        <v>13.46699864861932</v>
      </c>
      <c r="G937">
        <f t="shared" si="87"/>
        <v>9.5477777036602582E-2</v>
      </c>
      <c r="H937">
        <f t="shared" si="88"/>
        <v>57.114613207473411</v>
      </c>
      <c r="I937">
        <f t="shared" si="89"/>
        <v>3.4035959050997571</v>
      </c>
      <c r="J937">
        <v>0</v>
      </c>
      <c r="K937" s="18">
        <v>0</v>
      </c>
      <c r="L937" s="18">
        <v>0</v>
      </c>
      <c r="M937" s="18">
        <v>0</v>
      </c>
      <c r="N937" s="18">
        <v>0</v>
      </c>
    </row>
    <row r="938" spans="1:14" x14ac:dyDescent="0.25">
      <c r="A938">
        <f>'R, r and ACFs'!F945</f>
        <v>-1.4237576171466928</v>
      </c>
      <c r="C938">
        <v>928</v>
      </c>
      <c r="D938">
        <f t="shared" si="84"/>
        <v>2.0270857523832286</v>
      </c>
      <c r="E938">
        <f t="shared" si="85"/>
        <v>8.1739163460964654</v>
      </c>
      <c r="F938">
        <f t="shared" si="86"/>
        <v>13.110258527307504</v>
      </c>
      <c r="G938">
        <f t="shared" si="87"/>
        <v>13.46699864861932</v>
      </c>
      <c r="H938">
        <f t="shared" si="88"/>
        <v>9.5477777036602582E-2</v>
      </c>
      <c r="I938">
        <f t="shared" si="89"/>
        <v>57.114613207473411</v>
      </c>
      <c r="J938">
        <v>0</v>
      </c>
      <c r="K938" s="18">
        <v>0</v>
      </c>
      <c r="L938" s="18">
        <v>0</v>
      </c>
      <c r="M938" s="18">
        <v>0</v>
      </c>
      <c r="N938" s="18">
        <v>0</v>
      </c>
    </row>
    <row r="939" spans="1:14" x14ac:dyDescent="0.25">
      <c r="A939">
        <f>'R, r and ACFs'!F946</f>
        <v>-3.4863626265483054</v>
      </c>
      <c r="C939">
        <v>929</v>
      </c>
      <c r="D939">
        <f t="shared" si="84"/>
        <v>12.154724363792798</v>
      </c>
      <c r="E939">
        <f t="shared" si="85"/>
        <v>2.0270857523832286</v>
      </c>
      <c r="F939">
        <f t="shared" si="86"/>
        <v>8.1739163460964654</v>
      </c>
      <c r="G939">
        <f t="shared" si="87"/>
        <v>13.110258527307504</v>
      </c>
      <c r="H939">
        <f t="shared" si="88"/>
        <v>13.46699864861932</v>
      </c>
      <c r="I939">
        <f t="shared" si="89"/>
        <v>9.5477777036602582E-2</v>
      </c>
      <c r="J939">
        <v>0</v>
      </c>
      <c r="K939" s="18">
        <v>0</v>
      </c>
      <c r="L939" s="18">
        <v>0</v>
      </c>
      <c r="M939" s="18">
        <v>0</v>
      </c>
      <c r="N939" s="18">
        <v>0</v>
      </c>
    </row>
    <row r="940" spans="1:14" x14ac:dyDescent="0.25">
      <c r="A940">
        <f>'R, r and ACFs'!F947</f>
        <v>1.2277163959593749</v>
      </c>
      <c r="C940">
        <v>930</v>
      </c>
      <c r="D940">
        <f t="shared" si="84"/>
        <v>1.5072875489074766</v>
      </c>
      <c r="E940">
        <f t="shared" si="85"/>
        <v>12.154724363792798</v>
      </c>
      <c r="F940">
        <f t="shared" si="86"/>
        <v>2.0270857523832286</v>
      </c>
      <c r="G940">
        <f t="shared" si="87"/>
        <v>8.1739163460964654</v>
      </c>
      <c r="H940">
        <f t="shared" si="88"/>
        <v>13.110258527307504</v>
      </c>
      <c r="I940">
        <f t="shared" si="89"/>
        <v>13.46699864861932</v>
      </c>
      <c r="J940">
        <v>0</v>
      </c>
      <c r="K940" s="18">
        <v>0</v>
      </c>
      <c r="L940" s="18">
        <v>0</v>
      </c>
      <c r="M940" s="18">
        <v>0</v>
      </c>
      <c r="N940" s="18">
        <v>0</v>
      </c>
    </row>
    <row r="941" spans="1:14" x14ac:dyDescent="0.25">
      <c r="A941">
        <f>'R, r and ACFs'!F948</f>
        <v>-0.64791004532309981</v>
      </c>
      <c r="C941">
        <v>931</v>
      </c>
      <c r="D941">
        <f t="shared" si="84"/>
        <v>0.41978742683058123</v>
      </c>
      <c r="E941">
        <f t="shared" si="85"/>
        <v>1.5072875489074766</v>
      </c>
      <c r="F941">
        <f t="shared" si="86"/>
        <v>12.154724363792798</v>
      </c>
      <c r="G941">
        <f t="shared" si="87"/>
        <v>2.0270857523832286</v>
      </c>
      <c r="H941">
        <f t="shared" si="88"/>
        <v>8.1739163460964654</v>
      </c>
      <c r="I941">
        <f t="shared" si="89"/>
        <v>13.110258527307504</v>
      </c>
      <c r="J941">
        <v>0</v>
      </c>
      <c r="K941" s="18">
        <v>0</v>
      </c>
      <c r="L941" s="18">
        <v>0</v>
      </c>
      <c r="M941" s="18">
        <v>0</v>
      </c>
      <c r="N941" s="18">
        <v>0</v>
      </c>
    </row>
    <row r="942" spans="1:14" x14ac:dyDescent="0.25">
      <c r="A942">
        <f>'R, r and ACFs'!F949</f>
        <v>-3.3760687994575322</v>
      </c>
      <c r="C942">
        <v>932</v>
      </c>
      <c r="D942">
        <f t="shared" si="84"/>
        <v>11.397840538670623</v>
      </c>
      <c r="E942">
        <f t="shared" si="85"/>
        <v>0.41978742683058123</v>
      </c>
      <c r="F942">
        <f t="shared" si="86"/>
        <v>1.5072875489074766</v>
      </c>
      <c r="G942">
        <f t="shared" si="87"/>
        <v>12.154724363792798</v>
      </c>
      <c r="H942">
        <f t="shared" si="88"/>
        <v>2.0270857523832286</v>
      </c>
      <c r="I942">
        <f t="shared" si="89"/>
        <v>8.1739163460964654</v>
      </c>
      <c r="J942">
        <v>0</v>
      </c>
      <c r="K942" s="18">
        <v>0</v>
      </c>
      <c r="L942" s="18">
        <v>0</v>
      </c>
      <c r="M942" s="18">
        <v>0</v>
      </c>
      <c r="N942" s="18">
        <v>0</v>
      </c>
    </row>
    <row r="943" spans="1:14" x14ac:dyDescent="0.25">
      <c r="A943">
        <f>'R, r and ACFs'!F950</f>
        <v>-0.54509150466524181</v>
      </c>
      <c r="C943">
        <v>933</v>
      </c>
      <c r="D943">
        <f t="shared" si="84"/>
        <v>0.29712474845821735</v>
      </c>
      <c r="E943">
        <f t="shared" si="85"/>
        <v>11.397840538670623</v>
      </c>
      <c r="F943">
        <f t="shared" si="86"/>
        <v>0.41978742683058123</v>
      </c>
      <c r="G943">
        <f t="shared" si="87"/>
        <v>1.5072875489074766</v>
      </c>
      <c r="H943">
        <f t="shared" si="88"/>
        <v>12.154724363792798</v>
      </c>
      <c r="I943">
        <f t="shared" si="89"/>
        <v>2.0270857523832286</v>
      </c>
      <c r="J943">
        <v>0</v>
      </c>
      <c r="K943" s="18">
        <v>0</v>
      </c>
      <c r="L943" s="18">
        <v>0</v>
      </c>
      <c r="M943" s="18">
        <v>0</v>
      </c>
      <c r="N943" s="18">
        <v>0</v>
      </c>
    </row>
    <row r="944" spans="1:14" x14ac:dyDescent="0.25">
      <c r="A944">
        <f>'R, r and ACFs'!F951</f>
        <v>0.50406793447134801</v>
      </c>
      <c r="C944">
        <v>934</v>
      </c>
      <c r="D944">
        <f t="shared" si="84"/>
        <v>0.25408448256221117</v>
      </c>
      <c r="E944">
        <f t="shared" si="85"/>
        <v>0.29712474845821735</v>
      </c>
      <c r="F944">
        <f t="shared" si="86"/>
        <v>11.397840538670623</v>
      </c>
      <c r="G944">
        <f t="shared" si="87"/>
        <v>0.41978742683058123</v>
      </c>
      <c r="H944">
        <f t="shared" si="88"/>
        <v>1.5072875489074766</v>
      </c>
      <c r="I944">
        <f t="shared" si="89"/>
        <v>12.154724363792798</v>
      </c>
      <c r="J944">
        <v>0</v>
      </c>
      <c r="K944" s="18">
        <v>0</v>
      </c>
      <c r="L944" s="18">
        <v>0</v>
      </c>
      <c r="M944" s="18">
        <v>0</v>
      </c>
      <c r="N944" s="18">
        <v>0</v>
      </c>
    </row>
    <row r="945" spans="1:14" x14ac:dyDescent="0.25">
      <c r="A945">
        <f>'R, r and ACFs'!F952</f>
        <v>0.85286911529381026</v>
      </c>
      <c r="C945">
        <v>935</v>
      </c>
      <c r="D945">
        <f t="shared" si="84"/>
        <v>0.72738572782204658</v>
      </c>
      <c r="E945">
        <f t="shared" si="85"/>
        <v>0.25408448256221117</v>
      </c>
      <c r="F945">
        <f t="shared" si="86"/>
        <v>0.29712474845821735</v>
      </c>
      <c r="G945">
        <f t="shared" si="87"/>
        <v>11.397840538670623</v>
      </c>
      <c r="H945">
        <f t="shared" si="88"/>
        <v>0.41978742683058123</v>
      </c>
      <c r="I945">
        <f t="shared" si="89"/>
        <v>1.5072875489074766</v>
      </c>
      <c r="J945">
        <v>0</v>
      </c>
      <c r="K945" s="18">
        <v>0</v>
      </c>
      <c r="L945" s="18">
        <v>0</v>
      </c>
      <c r="M945" s="18">
        <v>0</v>
      </c>
      <c r="N945" s="18">
        <v>0</v>
      </c>
    </row>
    <row r="946" spans="1:14" x14ac:dyDescent="0.25">
      <c r="A946">
        <f>'R, r and ACFs'!F953</f>
        <v>4.7278963693146983</v>
      </c>
      <c r="C946">
        <v>936</v>
      </c>
      <c r="D946">
        <f t="shared" si="84"/>
        <v>22.353004078979104</v>
      </c>
      <c r="E946">
        <f t="shared" si="85"/>
        <v>0.72738572782204658</v>
      </c>
      <c r="F946">
        <f t="shared" si="86"/>
        <v>0.25408448256221117</v>
      </c>
      <c r="G946">
        <f t="shared" si="87"/>
        <v>0.29712474845821735</v>
      </c>
      <c r="H946">
        <f t="shared" si="88"/>
        <v>11.397840538670623</v>
      </c>
      <c r="I946">
        <f t="shared" si="89"/>
        <v>0.41978742683058123</v>
      </c>
      <c r="J946">
        <v>0</v>
      </c>
      <c r="K946" s="18">
        <v>0</v>
      </c>
      <c r="L946" s="18">
        <v>0</v>
      </c>
      <c r="M946" s="18">
        <v>0</v>
      </c>
      <c r="N946" s="18">
        <v>0</v>
      </c>
    </row>
    <row r="947" spans="1:14" x14ac:dyDescent="0.25">
      <c r="A947">
        <f>'R, r and ACFs'!F954</f>
        <v>3.6059290272840889</v>
      </c>
      <c r="C947">
        <v>937</v>
      </c>
      <c r="D947">
        <f t="shared" si="84"/>
        <v>13.002724149809977</v>
      </c>
      <c r="E947">
        <f t="shared" si="85"/>
        <v>22.353004078979104</v>
      </c>
      <c r="F947">
        <f t="shared" si="86"/>
        <v>0.72738572782204658</v>
      </c>
      <c r="G947">
        <f t="shared" si="87"/>
        <v>0.25408448256221117</v>
      </c>
      <c r="H947">
        <f t="shared" si="88"/>
        <v>0.29712474845821735</v>
      </c>
      <c r="I947">
        <f t="shared" si="89"/>
        <v>11.397840538670623</v>
      </c>
      <c r="J947">
        <v>0</v>
      </c>
      <c r="K947" s="18">
        <v>0</v>
      </c>
      <c r="L947" s="18">
        <v>0</v>
      </c>
      <c r="M947" s="18">
        <v>0</v>
      </c>
      <c r="N947" s="18">
        <v>0</v>
      </c>
    </row>
    <row r="948" spans="1:14" x14ac:dyDescent="0.25">
      <c r="A948">
        <f>'R, r and ACFs'!F955</f>
        <v>8.1354167556075677E-2</v>
      </c>
      <c r="C948">
        <v>938</v>
      </c>
      <c r="D948">
        <f t="shared" si="84"/>
        <v>6.6185005787420363E-3</v>
      </c>
      <c r="E948">
        <f t="shared" si="85"/>
        <v>13.002724149809977</v>
      </c>
      <c r="F948">
        <f t="shared" si="86"/>
        <v>22.353004078979104</v>
      </c>
      <c r="G948">
        <f t="shared" si="87"/>
        <v>0.72738572782204658</v>
      </c>
      <c r="H948">
        <f t="shared" si="88"/>
        <v>0.25408448256221117</v>
      </c>
      <c r="I948">
        <f t="shared" si="89"/>
        <v>0.29712474845821735</v>
      </c>
      <c r="J948">
        <v>0</v>
      </c>
      <c r="K948" s="18">
        <v>0</v>
      </c>
      <c r="L948" s="18">
        <v>0</v>
      </c>
      <c r="M948" s="18">
        <v>0</v>
      </c>
      <c r="N948" s="18">
        <v>0</v>
      </c>
    </row>
    <row r="949" spans="1:14" x14ac:dyDescent="0.25">
      <c r="A949">
        <f>'R, r and ACFs'!F956</f>
        <v>3.8329391341233325</v>
      </c>
      <c r="C949">
        <v>939</v>
      </c>
      <c r="D949">
        <f t="shared" si="84"/>
        <v>14.691422405894123</v>
      </c>
      <c r="E949">
        <f t="shared" si="85"/>
        <v>6.6185005787420363E-3</v>
      </c>
      <c r="F949">
        <f t="shared" si="86"/>
        <v>13.002724149809977</v>
      </c>
      <c r="G949">
        <f t="shared" si="87"/>
        <v>22.353004078979104</v>
      </c>
      <c r="H949">
        <f t="shared" si="88"/>
        <v>0.72738572782204658</v>
      </c>
      <c r="I949">
        <f t="shared" si="89"/>
        <v>0.25408448256221117</v>
      </c>
      <c r="J949">
        <v>0</v>
      </c>
      <c r="K949" s="18">
        <v>0</v>
      </c>
      <c r="L949" s="18">
        <v>0</v>
      </c>
      <c r="M949" s="18">
        <v>0</v>
      </c>
      <c r="N949" s="18">
        <v>0</v>
      </c>
    </row>
    <row r="950" spans="1:14" x14ac:dyDescent="0.25">
      <c r="A950">
        <f>'R, r and ACFs'!F957</f>
        <v>1.2008547435920236</v>
      </c>
      <c r="C950">
        <v>940</v>
      </c>
      <c r="D950">
        <f t="shared" si="84"/>
        <v>1.4420521152074648</v>
      </c>
      <c r="E950">
        <f t="shared" si="85"/>
        <v>14.691422405894123</v>
      </c>
      <c r="F950">
        <f t="shared" si="86"/>
        <v>6.6185005787420363E-3</v>
      </c>
      <c r="G950">
        <f t="shared" si="87"/>
        <v>13.002724149809977</v>
      </c>
      <c r="H950">
        <f t="shared" si="88"/>
        <v>22.353004078979104</v>
      </c>
      <c r="I950">
        <f t="shared" si="89"/>
        <v>0.72738572782204658</v>
      </c>
      <c r="J950">
        <v>0</v>
      </c>
      <c r="K950" s="18">
        <v>0</v>
      </c>
      <c r="L950" s="18">
        <v>0</v>
      </c>
      <c r="M950" s="18">
        <v>0</v>
      </c>
      <c r="N950" s="18">
        <v>0</v>
      </c>
    </row>
    <row r="951" spans="1:14" x14ac:dyDescent="0.25">
      <c r="A951">
        <f>'R, r and ACFs'!F958</f>
        <v>6.7885276085718527</v>
      </c>
      <c r="C951">
        <v>941</v>
      </c>
      <c r="D951">
        <f t="shared" si="84"/>
        <v>46.084107092342279</v>
      </c>
      <c r="E951">
        <f t="shared" si="85"/>
        <v>1.4420521152074648</v>
      </c>
      <c r="F951">
        <f t="shared" si="86"/>
        <v>14.691422405894123</v>
      </c>
      <c r="G951">
        <f t="shared" si="87"/>
        <v>6.6185005787420363E-3</v>
      </c>
      <c r="H951">
        <f t="shared" si="88"/>
        <v>13.002724149809977</v>
      </c>
      <c r="I951">
        <f t="shared" si="89"/>
        <v>22.353004078979104</v>
      </c>
      <c r="J951">
        <v>0</v>
      </c>
      <c r="K951" s="18">
        <v>0</v>
      </c>
      <c r="L951" s="18">
        <v>0</v>
      </c>
      <c r="M951" s="18">
        <v>0</v>
      </c>
      <c r="N951" s="18">
        <v>0</v>
      </c>
    </row>
    <row r="952" spans="1:14" x14ac:dyDescent="0.25">
      <c r="A952">
        <f>'R, r and ACFs'!F959</f>
        <v>-3.1433545513704684</v>
      </c>
      <c r="C952">
        <v>942</v>
      </c>
      <c r="D952">
        <f t="shared" si="84"/>
        <v>9.8806778356214391</v>
      </c>
      <c r="E952">
        <f t="shared" si="85"/>
        <v>46.084107092342279</v>
      </c>
      <c r="F952">
        <f t="shared" si="86"/>
        <v>1.4420521152074648</v>
      </c>
      <c r="G952">
        <f t="shared" si="87"/>
        <v>14.691422405894123</v>
      </c>
      <c r="H952">
        <f t="shared" si="88"/>
        <v>6.6185005787420363E-3</v>
      </c>
      <c r="I952">
        <f t="shared" si="89"/>
        <v>13.002724149809977</v>
      </c>
      <c r="J952">
        <v>0</v>
      </c>
      <c r="K952" s="18">
        <v>0</v>
      </c>
      <c r="L952" s="18">
        <v>0</v>
      </c>
      <c r="M952" s="18">
        <v>0</v>
      </c>
      <c r="N952" s="18">
        <v>0</v>
      </c>
    </row>
    <row r="953" spans="1:14" x14ac:dyDescent="0.25">
      <c r="A953">
        <f>'R, r and ACFs'!F960</f>
        <v>4.8476681431886739</v>
      </c>
      <c r="C953">
        <v>943</v>
      </c>
      <c r="D953">
        <f t="shared" si="84"/>
        <v>23.499886426486324</v>
      </c>
      <c r="E953">
        <f t="shared" si="85"/>
        <v>9.8806778356214391</v>
      </c>
      <c r="F953">
        <f t="shared" si="86"/>
        <v>46.084107092342279</v>
      </c>
      <c r="G953">
        <f t="shared" si="87"/>
        <v>1.4420521152074648</v>
      </c>
      <c r="H953">
        <f t="shared" si="88"/>
        <v>14.691422405894123</v>
      </c>
      <c r="I953">
        <f t="shared" si="89"/>
        <v>6.6185005787420363E-3</v>
      </c>
      <c r="J953">
        <v>0</v>
      </c>
      <c r="K953" s="18">
        <v>0</v>
      </c>
      <c r="L953" s="18">
        <v>0</v>
      </c>
      <c r="M953" s="18">
        <v>0</v>
      </c>
      <c r="N953" s="18">
        <v>0</v>
      </c>
    </row>
    <row r="954" spans="1:14" x14ac:dyDescent="0.25">
      <c r="A954">
        <f>'R, r and ACFs'!F961</f>
        <v>-1.8360415964129417</v>
      </c>
      <c r="C954">
        <v>944</v>
      </c>
      <c r="D954">
        <f t="shared" si="84"/>
        <v>3.3710487437585837</v>
      </c>
      <c r="E954">
        <f t="shared" si="85"/>
        <v>23.499886426486324</v>
      </c>
      <c r="F954">
        <f t="shared" si="86"/>
        <v>9.8806778356214391</v>
      </c>
      <c r="G954">
        <f t="shared" si="87"/>
        <v>46.084107092342279</v>
      </c>
      <c r="H954">
        <f t="shared" si="88"/>
        <v>1.4420521152074648</v>
      </c>
      <c r="I954">
        <f t="shared" si="89"/>
        <v>14.691422405894123</v>
      </c>
      <c r="J954">
        <v>0</v>
      </c>
      <c r="K954" s="18">
        <v>0</v>
      </c>
      <c r="L954" s="18">
        <v>0</v>
      </c>
      <c r="M954" s="18">
        <v>0</v>
      </c>
      <c r="N954" s="18">
        <v>0</v>
      </c>
    </row>
    <row r="955" spans="1:14" x14ac:dyDescent="0.25">
      <c r="A955">
        <f>'R, r and ACFs'!F962</f>
        <v>1.6682874790179114</v>
      </c>
      <c r="C955">
        <v>945</v>
      </c>
      <c r="D955">
        <f t="shared" si="84"/>
        <v>2.7831831126479383</v>
      </c>
      <c r="E955">
        <f t="shared" si="85"/>
        <v>3.3710487437585837</v>
      </c>
      <c r="F955">
        <f t="shared" si="86"/>
        <v>23.499886426486324</v>
      </c>
      <c r="G955">
        <f t="shared" si="87"/>
        <v>9.8806778356214391</v>
      </c>
      <c r="H955">
        <f t="shared" si="88"/>
        <v>46.084107092342279</v>
      </c>
      <c r="I955">
        <f t="shared" si="89"/>
        <v>1.4420521152074648</v>
      </c>
      <c r="J955">
        <v>0</v>
      </c>
      <c r="K955" s="18">
        <v>0</v>
      </c>
      <c r="L955" s="18">
        <v>0</v>
      </c>
      <c r="M955" s="18">
        <v>0</v>
      </c>
      <c r="N955" s="18">
        <v>0</v>
      </c>
    </row>
    <row r="956" spans="1:14" x14ac:dyDescent="0.25">
      <c r="A956">
        <f>'R, r and ACFs'!F963</f>
        <v>-5.2950829406251687</v>
      </c>
      <c r="C956">
        <v>946</v>
      </c>
      <c r="D956">
        <f t="shared" si="84"/>
        <v>28.037903348099682</v>
      </c>
      <c r="E956">
        <f t="shared" si="85"/>
        <v>2.7831831126479383</v>
      </c>
      <c r="F956">
        <f t="shared" si="86"/>
        <v>3.3710487437585837</v>
      </c>
      <c r="G956">
        <f t="shared" si="87"/>
        <v>23.499886426486324</v>
      </c>
      <c r="H956">
        <f t="shared" si="88"/>
        <v>9.8806778356214391</v>
      </c>
      <c r="I956">
        <f t="shared" si="89"/>
        <v>46.084107092342279</v>
      </c>
      <c r="J956">
        <v>0</v>
      </c>
      <c r="K956" s="18">
        <v>0</v>
      </c>
      <c r="L956" s="18">
        <v>0</v>
      </c>
      <c r="M956" s="18">
        <v>0</v>
      </c>
      <c r="N956" s="18">
        <v>0</v>
      </c>
    </row>
    <row r="957" spans="1:14" x14ac:dyDescent="0.25">
      <c r="A957">
        <f>'R, r and ACFs'!F964</f>
        <v>1.7644088991415563</v>
      </c>
      <c r="C957">
        <v>947</v>
      </c>
      <c r="D957">
        <f t="shared" si="84"/>
        <v>3.1131387633699186</v>
      </c>
      <c r="E957">
        <f t="shared" si="85"/>
        <v>28.037903348099682</v>
      </c>
      <c r="F957">
        <f t="shared" si="86"/>
        <v>2.7831831126479383</v>
      </c>
      <c r="G957">
        <f t="shared" si="87"/>
        <v>3.3710487437585837</v>
      </c>
      <c r="H957">
        <f t="shared" si="88"/>
        <v>23.499886426486324</v>
      </c>
      <c r="I957">
        <f t="shared" si="89"/>
        <v>9.8806778356214391</v>
      </c>
      <c r="J957">
        <v>0</v>
      </c>
      <c r="K957" s="18">
        <v>0</v>
      </c>
      <c r="L957" s="18">
        <v>0</v>
      </c>
      <c r="M957" s="18">
        <v>0</v>
      </c>
      <c r="N957" s="18">
        <v>0</v>
      </c>
    </row>
    <row r="958" spans="1:14" x14ac:dyDescent="0.25">
      <c r="A958">
        <f>'R, r and ACFs'!F965</f>
        <v>-0.97161239848580527</v>
      </c>
      <c r="C958">
        <v>948</v>
      </c>
      <c r="D958">
        <f t="shared" si="84"/>
        <v>0.94403065289133925</v>
      </c>
      <c r="E958">
        <f t="shared" si="85"/>
        <v>3.1131387633699186</v>
      </c>
      <c r="F958">
        <f t="shared" si="86"/>
        <v>28.037903348099682</v>
      </c>
      <c r="G958">
        <f t="shared" si="87"/>
        <v>2.7831831126479383</v>
      </c>
      <c r="H958">
        <f t="shared" si="88"/>
        <v>3.3710487437585837</v>
      </c>
      <c r="I958">
        <f t="shared" si="89"/>
        <v>23.499886426486324</v>
      </c>
      <c r="J958">
        <v>0</v>
      </c>
      <c r="K958" s="18">
        <v>0</v>
      </c>
      <c r="L958" s="18">
        <v>0</v>
      </c>
      <c r="M958" s="18">
        <v>0</v>
      </c>
      <c r="N958" s="18">
        <v>0</v>
      </c>
    </row>
    <row r="959" spans="1:14" x14ac:dyDescent="0.25">
      <c r="A959">
        <f>'R, r and ACFs'!F966</f>
        <v>-4.6612386847022993</v>
      </c>
      <c r="C959">
        <v>949</v>
      </c>
      <c r="D959">
        <f t="shared" si="84"/>
        <v>21.727146075765223</v>
      </c>
      <c r="E959">
        <f t="shared" si="85"/>
        <v>0.94403065289133925</v>
      </c>
      <c r="F959">
        <f t="shared" si="86"/>
        <v>3.1131387633699186</v>
      </c>
      <c r="G959">
        <f t="shared" si="87"/>
        <v>28.037903348099682</v>
      </c>
      <c r="H959">
        <f t="shared" si="88"/>
        <v>2.7831831126479383</v>
      </c>
      <c r="I959">
        <f t="shared" si="89"/>
        <v>3.3710487437585837</v>
      </c>
      <c r="J959">
        <v>0</v>
      </c>
      <c r="K959" s="18">
        <v>0</v>
      </c>
      <c r="L959" s="18">
        <v>0</v>
      </c>
      <c r="M959" s="18">
        <v>0</v>
      </c>
      <c r="N959" s="18">
        <v>0</v>
      </c>
    </row>
    <row r="960" spans="1:14" x14ac:dyDescent="0.25">
      <c r="A960">
        <f>'R, r and ACFs'!F967</f>
        <v>-6.4696271327138826</v>
      </c>
      <c r="C960">
        <v>950</v>
      </c>
      <c r="D960">
        <f t="shared" si="84"/>
        <v>41.856075236347657</v>
      </c>
      <c r="E960">
        <f t="shared" si="85"/>
        <v>21.727146075765223</v>
      </c>
      <c r="F960">
        <f t="shared" si="86"/>
        <v>0.94403065289133925</v>
      </c>
      <c r="G960">
        <f t="shared" si="87"/>
        <v>3.1131387633699186</v>
      </c>
      <c r="H960">
        <f t="shared" si="88"/>
        <v>28.037903348099682</v>
      </c>
      <c r="I960">
        <f t="shared" si="89"/>
        <v>2.7831831126479383</v>
      </c>
      <c r="J960">
        <v>0</v>
      </c>
      <c r="K960" s="18">
        <v>0</v>
      </c>
      <c r="L960" s="18">
        <v>0</v>
      </c>
      <c r="M960" s="18">
        <v>0</v>
      </c>
      <c r="N960" s="18">
        <v>0</v>
      </c>
    </row>
    <row r="961" spans="1:14" x14ac:dyDescent="0.25">
      <c r="A961">
        <f>'R, r and ACFs'!F968</f>
        <v>1.43868734845497</v>
      </c>
      <c r="C961">
        <v>951</v>
      </c>
      <c r="D961">
        <f t="shared" si="84"/>
        <v>2.0698212866043924</v>
      </c>
      <c r="E961">
        <f t="shared" si="85"/>
        <v>41.856075236347657</v>
      </c>
      <c r="F961">
        <f t="shared" si="86"/>
        <v>21.727146075765223</v>
      </c>
      <c r="G961">
        <f t="shared" si="87"/>
        <v>0.94403065289133925</v>
      </c>
      <c r="H961">
        <f t="shared" si="88"/>
        <v>3.1131387633699186</v>
      </c>
      <c r="I961">
        <f t="shared" si="89"/>
        <v>28.037903348099682</v>
      </c>
      <c r="J961">
        <v>0</v>
      </c>
      <c r="K961" s="18">
        <v>0</v>
      </c>
      <c r="L961" s="18">
        <v>0</v>
      </c>
      <c r="M961" s="18">
        <v>0</v>
      </c>
      <c r="N961" s="18">
        <v>0</v>
      </c>
    </row>
    <row r="962" spans="1:14" x14ac:dyDescent="0.25">
      <c r="A962">
        <f>'R, r and ACFs'!F969</f>
        <v>1.0250895372879461</v>
      </c>
      <c r="C962">
        <v>952</v>
      </c>
      <c r="D962">
        <f t="shared" si="84"/>
        <v>1.0508085594572154</v>
      </c>
      <c r="E962">
        <f t="shared" si="85"/>
        <v>2.0698212866043924</v>
      </c>
      <c r="F962">
        <f t="shared" si="86"/>
        <v>41.856075236347657</v>
      </c>
      <c r="G962">
        <f t="shared" si="87"/>
        <v>21.727146075765223</v>
      </c>
      <c r="H962">
        <f t="shared" si="88"/>
        <v>0.94403065289133925</v>
      </c>
      <c r="I962">
        <f t="shared" si="89"/>
        <v>3.1131387633699186</v>
      </c>
      <c r="J962">
        <v>0</v>
      </c>
      <c r="K962" s="18">
        <v>0</v>
      </c>
      <c r="L962" s="18">
        <v>0</v>
      </c>
      <c r="M962" s="18">
        <v>0</v>
      </c>
      <c r="N962" s="18">
        <v>0</v>
      </c>
    </row>
    <row r="963" spans="1:14" x14ac:dyDescent="0.25">
      <c r="A963">
        <f>'R, r and ACFs'!F970</f>
        <v>-2.9590503865252198</v>
      </c>
      <c r="C963">
        <v>953</v>
      </c>
      <c r="D963">
        <f t="shared" si="84"/>
        <v>8.7559791899950525</v>
      </c>
      <c r="E963">
        <f t="shared" si="85"/>
        <v>1.0508085594572154</v>
      </c>
      <c r="F963">
        <f t="shared" si="86"/>
        <v>2.0698212866043924</v>
      </c>
      <c r="G963">
        <f t="shared" si="87"/>
        <v>41.856075236347657</v>
      </c>
      <c r="H963">
        <f t="shared" si="88"/>
        <v>21.727146075765223</v>
      </c>
      <c r="I963">
        <f t="shared" si="89"/>
        <v>0.94403065289133925</v>
      </c>
      <c r="J963">
        <v>0</v>
      </c>
      <c r="K963" s="18">
        <v>0</v>
      </c>
      <c r="L963" s="18">
        <v>0</v>
      </c>
      <c r="M963" s="18">
        <v>0</v>
      </c>
      <c r="N963" s="18">
        <v>0</v>
      </c>
    </row>
    <row r="964" spans="1:14" x14ac:dyDescent="0.25">
      <c r="A964">
        <f>'R, r and ACFs'!F971</f>
        <v>2.7384691779490464</v>
      </c>
      <c r="C964">
        <v>954</v>
      </c>
      <c r="D964">
        <f t="shared" si="84"/>
        <v>7.499213438576926</v>
      </c>
      <c r="E964">
        <f t="shared" si="85"/>
        <v>8.7559791899950525</v>
      </c>
      <c r="F964">
        <f t="shared" si="86"/>
        <v>1.0508085594572154</v>
      </c>
      <c r="G964">
        <f t="shared" si="87"/>
        <v>2.0698212866043924</v>
      </c>
      <c r="H964">
        <f t="shared" si="88"/>
        <v>41.856075236347657</v>
      </c>
      <c r="I964">
        <f t="shared" si="89"/>
        <v>21.727146075765223</v>
      </c>
      <c r="J964">
        <v>0</v>
      </c>
      <c r="K964" s="18">
        <v>0</v>
      </c>
      <c r="L964" s="18">
        <v>0</v>
      </c>
      <c r="M964" s="18">
        <v>0</v>
      </c>
      <c r="N964" s="18">
        <v>0</v>
      </c>
    </row>
    <row r="965" spans="1:14" x14ac:dyDescent="0.25">
      <c r="A965">
        <f>'R, r and ACFs'!F972</f>
        <v>2.8202159439084244</v>
      </c>
      <c r="C965">
        <v>955</v>
      </c>
      <c r="D965">
        <f t="shared" si="84"/>
        <v>7.9536179702752854</v>
      </c>
      <c r="E965">
        <f t="shared" si="85"/>
        <v>7.499213438576926</v>
      </c>
      <c r="F965">
        <f t="shared" si="86"/>
        <v>8.7559791899950525</v>
      </c>
      <c r="G965">
        <f t="shared" si="87"/>
        <v>1.0508085594572154</v>
      </c>
      <c r="H965">
        <f t="shared" si="88"/>
        <v>2.0698212866043924</v>
      </c>
      <c r="I965">
        <f t="shared" si="89"/>
        <v>41.856075236347657</v>
      </c>
      <c r="J965">
        <v>0</v>
      </c>
      <c r="K965" s="18">
        <v>0</v>
      </c>
      <c r="L965" s="18">
        <v>0</v>
      </c>
      <c r="M965" s="18">
        <v>0</v>
      </c>
      <c r="N965" s="18">
        <v>0</v>
      </c>
    </row>
    <row r="966" spans="1:14" x14ac:dyDescent="0.25">
      <c r="A966">
        <f>'R, r and ACFs'!F973</f>
        <v>0.68210165818813084</v>
      </c>
      <c r="C966">
        <v>956</v>
      </c>
      <c r="D966">
        <f t="shared" si="84"/>
        <v>0.46526267210299771</v>
      </c>
      <c r="E966">
        <f t="shared" si="85"/>
        <v>7.9536179702752854</v>
      </c>
      <c r="F966">
        <f t="shared" si="86"/>
        <v>7.499213438576926</v>
      </c>
      <c r="G966">
        <f t="shared" si="87"/>
        <v>8.7559791899950525</v>
      </c>
      <c r="H966">
        <f t="shared" si="88"/>
        <v>1.0508085594572154</v>
      </c>
      <c r="I966">
        <f t="shared" si="89"/>
        <v>2.0698212866043924</v>
      </c>
      <c r="J966">
        <v>0</v>
      </c>
      <c r="K966" s="18">
        <v>0</v>
      </c>
      <c r="L966" s="18">
        <v>0</v>
      </c>
      <c r="M966" s="18">
        <v>0</v>
      </c>
      <c r="N966" s="18">
        <v>0</v>
      </c>
    </row>
    <row r="967" spans="1:14" x14ac:dyDescent="0.25">
      <c r="A967">
        <f>'R, r and ACFs'!F974</f>
        <v>-7.1184349091270356</v>
      </c>
      <c r="C967">
        <v>957</v>
      </c>
      <c r="D967">
        <f t="shared" ref="D967:D1030" si="90">A967^2</f>
        <v>50.672115555478427</v>
      </c>
      <c r="E967">
        <f t="shared" si="85"/>
        <v>0.46526267210299771</v>
      </c>
      <c r="F967">
        <f t="shared" si="86"/>
        <v>7.9536179702752854</v>
      </c>
      <c r="G967">
        <f t="shared" si="87"/>
        <v>7.499213438576926</v>
      </c>
      <c r="H967">
        <f t="shared" si="88"/>
        <v>8.7559791899950525</v>
      </c>
      <c r="I967">
        <f t="shared" si="89"/>
        <v>1.0508085594572154</v>
      </c>
      <c r="J967">
        <v>0</v>
      </c>
      <c r="K967" s="18">
        <v>0</v>
      </c>
      <c r="L967" s="18">
        <v>0</v>
      </c>
      <c r="M967" s="18">
        <v>0</v>
      </c>
      <c r="N967" s="18">
        <v>0</v>
      </c>
    </row>
    <row r="968" spans="1:14" x14ac:dyDescent="0.25">
      <c r="A968">
        <f>'R, r and ACFs'!F975</f>
        <v>0.86374589528557721</v>
      </c>
      <c r="C968">
        <v>958</v>
      </c>
      <c r="D968">
        <f t="shared" si="90"/>
        <v>0.74605697162268336</v>
      </c>
      <c r="E968">
        <f t="shared" si="85"/>
        <v>50.672115555478427</v>
      </c>
      <c r="F968">
        <f t="shared" si="86"/>
        <v>0.46526267210299771</v>
      </c>
      <c r="G968">
        <f t="shared" si="87"/>
        <v>7.9536179702752854</v>
      </c>
      <c r="H968">
        <f t="shared" si="88"/>
        <v>7.499213438576926</v>
      </c>
      <c r="I968">
        <f t="shared" si="89"/>
        <v>8.7559791899950525</v>
      </c>
      <c r="J968">
        <v>0</v>
      </c>
      <c r="K968" s="18">
        <v>0</v>
      </c>
      <c r="L968" s="18">
        <v>0</v>
      </c>
      <c r="M968" s="18">
        <v>0</v>
      </c>
      <c r="N968" s="18">
        <v>0</v>
      </c>
    </row>
    <row r="969" spans="1:14" x14ac:dyDescent="0.25">
      <c r="A969">
        <f>'R, r and ACFs'!F976</f>
        <v>2.7459440754179156</v>
      </c>
      <c r="C969">
        <v>959</v>
      </c>
      <c r="D969">
        <f t="shared" si="90"/>
        <v>7.5402088653227519</v>
      </c>
      <c r="E969">
        <f t="shared" si="85"/>
        <v>0.74605697162268336</v>
      </c>
      <c r="F969">
        <f t="shared" si="86"/>
        <v>50.672115555478427</v>
      </c>
      <c r="G969">
        <f t="shared" si="87"/>
        <v>0.46526267210299771</v>
      </c>
      <c r="H969">
        <f t="shared" si="88"/>
        <v>7.9536179702752854</v>
      </c>
      <c r="I969">
        <f t="shared" si="89"/>
        <v>7.499213438576926</v>
      </c>
      <c r="J969">
        <v>0</v>
      </c>
      <c r="K969" s="18">
        <v>0</v>
      </c>
      <c r="L969" s="18">
        <v>0</v>
      </c>
      <c r="M969" s="18">
        <v>0</v>
      </c>
      <c r="N969" s="18">
        <v>0</v>
      </c>
    </row>
    <row r="970" spans="1:14" x14ac:dyDescent="0.25">
      <c r="A970">
        <f>'R, r and ACFs'!F977</f>
        <v>-3.3917132716770029</v>
      </c>
      <c r="C970">
        <v>960</v>
      </c>
      <c r="D970">
        <f t="shared" si="90"/>
        <v>11.503718917269918</v>
      </c>
      <c r="E970">
        <f t="shared" si="85"/>
        <v>7.5402088653227519</v>
      </c>
      <c r="F970">
        <f t="shared" si="86"/>
        <v>0.74605697162268336</v>
      </c>
      <c r="G970">
        <f t="shared" si="87"/>
        <v>50.672115555478427</v>
      </c>
      <c r="H970">
        <f t="shared" si="88"/>
        <v>0.46526267210299771</v>
      </c>
      <c r="I970">
        <f t="shared" si="89"/>
        <v>7.9536179702752854</v>
      </c>
      <c r="J970">
        <v>0</v>
      </c>
      <c r="K970" s="18">
        <v>0</v>
      </c>
      <c r="L970" s="18">
        <v>0</v>
      </c>
      <c r="M970" s="18">
        <v>0</v>
      </c>
      <c r="N970" s="18">
        <v>0</v>
      </c>
    </row>
    <row r="971" spans="1:14" x14ac:dyDescent="0.25">
      <c r="A971">
        <f>'R, r and ACFs'!F978</f>
        <v>-0.72371266298817338</v>
      </c>
      <c r="C971">
        <v>961</v>
      </c>
      <c r="D971">
        <f t="shared" si="90"/>
        <v>0.52376001856943344</v>
      </c>
      <c r="E971">
        <f t="shared" si="85"/>
        <v>11.503718917269918</v>
      </c>
      <c r="F971">
        <f t="shared" si="86"/>
        <v>7.5402088653227519</v>
      </c>
      <c r="G971">
        <f t="shared" si="87"/>
        <v>0.74605697162268336</v>
      </c>
      <c r="H971">
        <f t="shared" si="88"/>
        <v>50.672115555478427</v>
      </c>
      <c r="I971">
        <f t="shared" si="89"/>
        <v>0.46526267210299771</v>
      </c>
      <c r="J971">
        <v>0</v>
      </c>
      <c r="K971" s="18">
        <v>0</v>
      </c>
      <c r="L971" s="18">
        <v>0</v>
      </c>
      <c r="M971" s="18">
        <v>0</v>
      </c>
      <c r="N971" s="18">
        <v>0</v>
      </c>
    </row>
    <row r="972" spans="1:14" x14ac:dyDescent="0.25">
      <c r="A972">
        <f>'R, r and ACFs'!F979</f>
        <v>2.6273206382227938</v>
      </c>
      <c r="C972">
        <v>962</v>
      </c>
      <c r="D972">
        <f t="shared" si="90"/>
        <v>6.9028137360314288</v>
      </c>
      <c r="E972">
        <f t="shared" ref="E972:E1035" si="91">D971</f>
        <v>0.52376001856943344</v>
      </c>
      <c r="F972">
        <f t="shared" ref="F972:F1035" si="92">D970</f>
        <v>11.503718917269918</v>
      </c>
      <c r="G972">
        <f t="shared" ref="G972:G1035" si="93">D969</f>
        <v>7.5402088653227519</v>
      </c>
      <c r="H972">
        <f t="shared" ref="H972:H1035" si="94">D968</f>
        <v>0.74605697162268336</v>
      </c>
      <c r="I972">
        <f t="shared" ref="I972:I1035" si="95">D967</f>
        <v>50.672115555478427</v>
      </c>
      <c r="J972">
        <v>0</v>
      </c>
      <c r="K972" s="18">
        <v>0</v>
      </c>
      <c r="L972" s="18">
        <v>0</v>
      </c>
      <c r="M972" s="18">
        <v>0</v>
      </c>
      <c r="N972" s="18">
        <v>0</v>
      </c>
    </row>
    <row r="973" spans="1:14" x14ac:dyDescent="0.25">
      <c r="A973">
        <f>'R, r and ACFs'!F980</f>
        <v>-1.2330921727575499</v>
      </c>
      <c r="C973">
        <v>963</v>
      </c>
      <c r="D973">
        <f t="shared" si="90"/>
        <v>1.5205163065159353</v>
      </c>
      <c r="E973">
        <f t="shared" si="91"/>
        <v>6.9028137360314288</v>
      </c>
      <c r="F973">
        <f t="shared" si="92"/>
        <v>0.52376001856943344</v>
      </c>
      <c r="G973">
        <f t="shared" si="93"/>
        <v>11.503718917269918</v>
      </c>
      <c r="H973">
        <f t="shared" si="94"/>
        <v>7.5402088653227519</v>
      </c>
      <c r="I973">
        <f t="shared" si="95"/>
        <v>0.74605697162268336</v>
      </c>
      <c r="J973">
        <v>0</v>
      </c>
      <c r="K973" s="18">
        <v>0</v>
      </c>
      <c r="L973" s="18">
        <v>0</v>
      </c>
      <c r="M973" s="18">
        <v>0</v>
      </c>
      <c r="N973" s="18">
        <v>0</v>
      </c>
    </row>
    <row r="974" spans="1:14" x14ac:dyDescent="0.25">
      <c r="A974">
        <f>'R, r and ACFs'!F981</f>
        <v>-4.1802893212415126</v>
      </c>
      <c r="C974">
        <v>964</v>
      </c>
      <c r="D974">
        <f t="shared" si="90"/>
        <v>17.474818809285825</v>
      </c>
      <c r="E974">
        <f t="shared" si="91"/>
        <v>1.5205163065159353</v>
      </c>
      <c r="F974">
        <f t="shared" si="92"/>
        <v>6.9028137360314288</v>
      </c>
      <c r="G974">
        <f t="shared" si="93"/>
        <v>0.52376001856943344</v>
      </c>
      <c r="H974">
        <f t="shared" si="94"/>
        <v>11.503718917269918</v>
      </c>
      <c r="I974">
        <f t="shared" si="95"/>
        <v>7.5402088653227519</v>
      </c>
      <c r="J974">
        <v>0</v>
      </c>
      <c r="K974" s="18">
        <v>0</v>
      </c>
      <c r="L974" s="18">
        <v>0</v>
      </c>
      <c r="M974" s="18">
        <v>0</v>
      </c>
      <c r="N974" s="18">
        <v>0</v>
      </c>
    </row>
    <row r="975" spans="1:14" x14ac:dyDescent="0.25">
      <c r="A975">
        <f>'R, r and ACFs'!F982</f>
        <v>-2.1737840512960007</v>
      </c>
      <c r="C975">
        <v>965</v>
      </c>
      <c r="D975">
        <f t="shared" si="90"/>
        <v>4.7253371016688535</v>
      </c>
      <c r="E975">
        <f t="shared" si="91"/>
        <v>17.474818809285825</v>
      </c>
      <c r="F975">
        <f t="shared" si="92"/>
        <v>1.5205163065159353</v>
      </c>
      <c r="G975">
        <f t="shared" si="93"/>
        <v>6.9028137360314288</v>
      </c>
      <c r="H975">
        <f t="shared" si="94"/>
        <v>0.52376001856943344</v>
      </c>
      <c r="I975">
        <f t="shared" si="95"/>
        <v>11.503718917269918</v>
      </c>
      <c r="J975">
        <v>0</v>
      </c>
      <c r="K975" s="18">
        <v>0</v>
      </c>
      <c r="L975" s="18">
        <v>0</v>
      </c>
      <c r="M975" s="18">
        <v>0</v>
      </c>
      <c r="N975" s="18">
        <v>0</v>
      </c>
    </row>
    <row r="976" spans="1:14" x14ac:dyDescent="0.25">
      <c r="A976">
        <f>'R, r and ACFs'!F983</f>
        <v>0.82696757272418242</v>
      </c>
      <c r="C976">
        <v>966</v>
      </c>
      <c r="D976">
        <f t="shared" si="90"/>
        <v>0.68387536633732593</v>
      </c>
      <c r="E976">
        <f t="shared" si="91"/>
        <v>4.7253371016688535</v>
      </c>
      <c r="F976">
        <f t="shared" si="92"/>
        <v>17.474818809285825</v>
      </c>
      <c r="G976">
        <f t="shared" si="93"/>
        <v>1.5205163065159353</v>
      </c>
      <c r="H976">
        <f t="shared" si="94"/>
        <v>6.9028137360314288</v>
      </c>
      <c r="I976">
        <f t="shared" si="95"/>
        <v>0.52376001856943344</v>
      </c>
      <c r="J976">
        <v>0</v>
      </c>
      <c r="K976" s="18">
        <v>0</v>
      </c>
      <c r="L976" s="18">
        <v>0</v>
      </c>
      <c r="M976" s="18">
        <v>0</v>
      </c>
      <c r="N976" s="18">
        <v>0</v>
      </c>
    </row>
    <row r="977" spans="1:14" x14ac:dyDescent="0.25">
      <c r="A977">
        <f>'R, r and ACFs'!F984</f>
        <v>0.80602754008658861</v>
      </c>
      <c r="C977">
        <v>967</v>
      </c>
      <c r="D977">
        <f t="shared" si="90"/>
        <v>0.64968039537803723</v>
      </c>
      <c r="E977">
        <f t="shared" si="91"/>
        <v>0.68387536633732593</v>
      </c>
      <c r="F977">
        <f t="shared" si="92"/>
        <v>4.7253371016688535</v>
      </c>
      <c r="G977">
        <f t="shared" si="93"/>
        <v>17.474818809285825</v>
      </c>
      <c r="H977">
        <f t="shared" si="94"/>
        <v>1.5205163065159353</v>
      </c>
      <c r="I977">
        <f t="shared" si="95"/>
        <v>6.9028137360314288</v>
      </c>
      <c r="J977">
        <v>0</v>
      </c>
      <c r="K977" s="18">
        <v>0</v>
      </c>
      <c r="L977" s="18">
        <v>0</v>
      </c>
      <c r="M977" s="18">
        <v>0</v>
      </c>
      <c r="N977" s="18">
        <v>0</v>
      </c>
    </row>
    <row r="978" spans="1:14" x14ac:dyDescent="0.25">
      <c r="A978">
        <f>'R, r and ACFs'!F985</f>
        <v>0.36836747559675254</v>
      </c>
      <c r="C978">
        <v>968</v>
      </c>
      <c r="D978">
        <f t="shared" si="90"/>
        <v>0.13569459707752407</v>
      </c>
      <c r="E978">
        <f t="shared" si="91"/>
        <v>0.64968039537803723</v>
      </c>
      <c r="F978">
        <f t="shared" si="92"/>
        <v>0.68387536633732593</v>
      </c>
      <c r="G978">
        <f t="shared" si="93"/>
        <v>4.7253371016688535</v>
      </c>
      <c r="H978">
        <f t="shared" si="94"/>
        <v>17.474818809285825</v>
      </c>
      <c r="I978">
        <f t="shared" si="95"/>
        <v>1.5205163065159353</v>
      </c>
      <c r="J978">
        <v>0</v>
      </c>
      <c r="K978" s="18">
        <v>0</v>
      </c>
      <c r="L978" s="18">
        <v>0</v>
      </c>
      <c r="M978" s="18">
        <v>0</v>
      </c>
      <c r="N978" s="18">
        <v>0</v>
      </c>
    </row>
    <row r="979" spans="1:14" x14ac:dyDescent="0.25">
      <c r="A979">
        <f>'R, r and ACFs'!F986</f>
        <v>6.8314785366695467</v>
      </c>
      <c r="C979">
        <v>969</v>
      </c>
      <c r="D979">
        <f t="shared" si="90"/>
        <v>46.669098996976693</v>
      </c>
      <c r="E979">
        <f t="shared" si="91"/>
        <v>0.13569459707752407</v>
      </c>
      <c r="F979">
        <f t="shared" si="92"/>
        <v>0.64968039537803723</v>
      </c>
      <c r="G979">
        <f t="shared" si="93"/>
        <v>0.68387536633732593</v>
      </c>
      <c r="H979">
        <f t="shared" si="94"/>
        <v>4.7253371016688535</v>
      </c>
      <c r="I979">
        <f t="shared" si="95"/>
        <v>17.474818809285825</v>
      </c>
      <c r="J979">
        <v>0</v>
      </c>
      <c r="K979" s="18">
        <v>0</v>
      </c>
      <c r="L979" s="18">
        <v>0</v>
      </c>
      <c r="M979" s="18">
        <v>0</v>
      </c>
      <c r="N979" s="18">
        <v>0</v>
      </c>
    </row>
    <row r="980" spans="1:14" x14ac:dyDescent="0.25">
      <c r="A980">
        <f>'R, r and ACFs'!F987</f>
        <v>2.8449052805399715</v>
      </c>
      <c r="C980">
        <v>970</v>
      </c>
      <c r="D980">
        <f t="shared" si="90"/>
        <v>8.0934860552442132</v>
      </c>
      <c r="E980">
        <f t="shared" si="91"/>
        <v>46.669098996976693</v>
      </c>
      <c r="F980">
        <f t="shared" si="92"/>
        <v>0.13569459707752407</v>
      </c>
      <c r="G980">
        <f t="shared" si="93"/>
        <v>0.64968039537803723</v>
      </c>
      <c r="H980">
        <f t="shared" si="94"/>
        <v>0.68387536633732593</v>
      </c>
      <c r="I980">
        <f t="shared" si="95"/>
        <v>4.7253371016688535</v>
      </c>
      <c r="J980">
        <v>0</v>
      </c>
      <c r="K980" s="18">
        <v>0</v>
      </c>
      <c r="L980" s="18">
        <v>0</v>
      </c>
      <c r="M980" s="18">
        <v>0</v>
      </c>
      <c r="N980" s="18">
        <v>0</v>
      </c>
    </row>
    <row r="981" spans="1:14" x14ac:dyDescent="0.25">
      <c r="A981">
        <f>'R, r and ACFs'!F988</f>
        <v>-0.29795539423088985</v>
      </c>
      <c r="C981">
        <v>971</v>
      </c>
      <c r="D981">
        <f t="shared" si="90"/>
        <v>8.8777416951284993E-2</v>
      </c>
      <c r="E981">
        <f t="shared" si="91"/>
        <v>8.0934860552442132</v>
      </c>
      <c r="F981">
        <f t="shared" si="92"/>
        <v>46.669098996976693</v>
      </c>
      <c r="G981">
        <f t="shared" si="93"/>
        <v>0.13569459707752407</v>
      </c>
      <c r="H981">
        <f t="shared" si="94"/>
        <v>0.64968039537803723</v>
      </c>
      <c r="I981">
        <f t="shared" si="95"/>
        <v>0.68387536633732593</v>
      </c>
      <c r="J981">
        <v>0</v>
      </c>
      <c r="K981" s="18">
        <v>0</v>
      </c>
      <c r="L981" s="18">
        <v>0</v>
      </c>
      <c r="M981" s="18">
        <v>0</v>
      </c>
      <c r="N981" s="18">
        <v>0</v>
      </c>
    </row>
    <row r="982" spans="1:14" x14ac:dyDescent="0.25">
      <c r="A982">
        <f>'R, r and ACFs'!F989</f>
        <v>-1.0094938145242678</v>
      </c>
      <c r="C982">
        <v>972</v>
      </c>
      <c r="D982">
        <f t="shared" si="90"/>
        <v>1.0190777615627569</v>
      </c>
      <c r="E982">
        <f t="shared" si="91"/>
        <v>8.8777416951284993E-2</v>
      </c>
      <c r="F982">
        <f t="shared" si="92"/>
        <v>8.0934860552442132</v>
      </c>
      <c r="G982">
        <f t="shared" si="93"/>
        <v>46.669098996976693</v>
      </c>
      <c r="H982">
        <f t="shared" si="94"/>
        <v>0.13569459707752407</v>
      </c>
      <c r="I982">
        <f t="shared" si="95"/>
        <v>0.64968039537803723</v>
      </c>
      <c r="J982">
        <v>0</v>
      </c>
      <c r="K982" s="18">
        <v>0</v>
      </c>
      <c r="L982" s="18">
        <v>0</v>
      </c>
      <c r="M982" s="18">
        <v>0</v>
      </c>
      <c r="N982" s="18">
        <v>0</v>
      </c>
    </row>
    <row r="983" spans="1:14" x14ac:dyDescent="0.25">
      <c r="A983">
        <f>'R, r and ACFs'!F990</f>
        <v>-1.269799033321692</v>
      </c>
      <c r="C983">
        <v>973</v>
      </c>
      <c r="D983">
        <f t="shared" si="90"/>
        <v>1.6123895850247034</v>
      </c>
      <c r="E983">
        <f t="shared" si="91"/>
        <v>1.0190777615627569</v>
      </c>
      <c r="F983">
        <f t="shared" si="92"/>
        <v>8.8777416951284993E-2</v>
      </c>
      <c r="G983">
        <f t="shared" si="93"/>
        <v>8.0934860552442132</v>
      </c>
      <c r="H983">
        <f t="shared" si="94"/>
        <v>46.669098996976693</v>
      </c>
      <c r="I983">
        <f t="shared" si="95"/>
        <v>0.13569459707752407</v>
      </c>
      <c r="J983">
        <v>0</v>
      </c>
      <c r="K983" s="18">
        <v>0</v>
      </c>
      <c r="L983" s="18">
        <v>0</v>
      </c>
      <c r="M983" s="18">
        <v>0</v>
      </c>
      <c r="N983" s="18">
        <v>0</v>
      </c>
    </row>
    <row r="984" spans="1:14" x14ac:dyDescent="0.25">
      <c r="A984">
        <f>'R, r and ACFs'!F991</f>
        <v>1.0023902907276112</v>
      </c>
      <c r="C984">
        <v>974</v>
      </c>
      <c r="D984">
        <f t="shared" si="90"/>
        <v>1.0047862949449848</v>
      </c>
      <c r="E984">
        <f t="shared" si="91"/>
        <v>1.6123895850247034</v>
      </c>
      <c r="F984">
        <f t="shared" si="92"/>
        <v>1.0190777615627569</v>
      </c>
      <c r="G984">
        <f t="shared" si="93"/>
        <v>8.8777416951284993E-2</v>
      </c>
      <c r="H984">
        <f t="shared" si="94"/>
        <v>8.0934860552442132</v>
      </c>
      <c r="I984">
        <f t="shared" si="95"/>
        <v>46.669098996976693</v>
      </c>
      <c r="J984">
        <v>0</v>
      </c>
      <c r="K984" s="18">
        <v>0</v>
      </c>
      <c r="L984" s="18">
        <v>0</v>
      </c>
      <c r="M984" s="18">
        <v>0</v>
      </c>
      <c r="N984" s="18">
        <v>0</v>
      </c>
    </row>
    <row r="985" spans="1:14" x14ac:dyDescent="0.25">
      <c r="A985">
        <f>'R, r and ACFs'!F992</f>
        <v>-1.0304956582224416</v>
      </c>
      <c r="C985">
        <v>975</v>
      </c>
      <c r="D985">
        <f t="shared" si="90"/>
        <v>1.0619213016153031</v>
      </c>
      <c r="E985">
        <f t="shared" si="91"/>
        <v>1.0047862949449848</v>
      </c>
      <c r="F985">
        <f t="shared" si="92"/>
        <v>1.6123895850247034</v>
      </c>
      <c r="G985">
        <f t="shared" si="93"/>
        <v>1.0190777615627569</v>
      </c>
      <c r="H985">
        <f t="shared" si="94"/>
        <v>8.8777416951284993E-2</v>
      </c>
      <c r="I985">
        <f t="shared" si="95"/>
        <v>8.0934860552442132</v>
      </c>
      <c r="J985">
        <v>0</v>
      </c>
      <c r="K985" s="18">
        <v>0</v>
      </c>
      <c r="L985" s="18">
        <v>0</v>
      </c>
      <c r="M985" s="18">
        <v>0</v>
      </c>
      <c r="N985" s="18">
        <v>0</v>
      </c>
    </row>
    <row r="986" spans="1:14" x14ac:dyDescent="0.25">
      <c r="A986">
        <f>'R, r and ACFs'!F993</f>
        <v>-1.2975733406807168</v>
      </c>
      <c r="C986">
        <v>976</v>
      </c>
      <c r="D986">
        <f t="shared" si="90"/>
        <v>1.6836965744453156</v>
      </c>
      <c r="E986">
        <f t="shared" si="91"/>
        <v>1.0619213016153031</v>
      </c>
      <c r="F986">
        <f t="shared" si="92"/>
        <v>1.0047862949449848</v>
      </c>
      <c r="G986">
        <f t="shared" si="93"/>
        <v>1.6123895850247034</v>
      </c>
      <c r="H986">
        <f t="shared" si="94"/>
        <v>1.0190777615627569</v>
      </c>
      <c r="I986">
        <f t="shared" si="95"/>
        <v>8.8777416951284993E-2</v>
      </c>
      <c r="J986">
        <v>0</v>
      </c>
      <c r="K986" s="18">
        <v>0</v>
      </c>
      <c r="L986" s="18">
        <v>0</v>
      </c>
      <c r="M986" s="18">
        <v>0</v>
      </c>
      <c r="N986" s="18">
        <v>0</v>
      </c>
    </row>
    <row r="987" spans="1:14" x14ac:dyDescent="0.25">
      <c r="A987">
        <f>'R, r and ACFs'!F994</f>
        <v>-1.7929855218915776</v>
      </c>
      <c r="C987">
        <v>977</v>
      </c>
      <c r="D987">
        <f t="shared" si="90"/>
        <v>3.2147970817128129</v>
      </c>
      <c r="E987">
        <f t="shared" si="91"/>
        <v>1.6836965744453156</v>
      </c>
      <c r="F987">
        <f t="shared" si="92"/>
        <v>1.0619213016153031</v>
      </c>
      <c r="G987">
        <f t="shared" si="93"/>
        <v>1.0047862949449848</v>
      </c>
      <c r="H987">
        <f t="shared" si="94"/>
        <v>1.6123895850247034</v>
      </c>
      <c r="I987">
        <f t="shared" si="95"/>
        <v>1.0190777615627569</v>
      </c>
      <c r="J987">
        <v>0</v>
      </c>
      <c r="K987" s="18">
        <v>0</v>
      </c>
      <c r="L987" s="18">
        <v>0</v>
      </c>
      <c r="M987" s="18">
        <v>0</v>
      </c>
      <c r="N987" s="18">
        <v>0</v>
      </c>
    </row>
    <row r="988" spans="1:14" x14ac:dyDescent="0.25">
      <c r="A988">
        <f>'R, r and ACFs'!F995</f>
        <v>0.6758967967462528</v>
      </c>
      <c r="C988">
        <v>978</v>
      </c>
      <c r="D988">
        <f t="shared" si="90"/>
        <v>0.45683647985184539</v>
      </c>
      <c r="E988">
        <f t="shared" si="91"/>
        <v>3.2147970817128129</v>
      </c>
      <c r="F988">
        <f t="shared" si="92"/>
        <v>1.6836965744453156</v>
      </c>
      <c r="G988">
        <f t="shared" si="93"/>
        <v>1.0619213016153031</v>
      </c>
      <c r="H988">
        <f t="shared" si="94"/>
        <v>1.0047862949449848</v>
      </c>
      <c r="I988">
        <f t="shared" si="95"/>
        <v>1.6123895850247034</v>
      </c>
      <c r="J988">
        <v>0</v>
      </c>
      <c r="K988" s="18">
        <v>0</v>
      </c>
      <c r="L988" s="18">
        <v>0</v>
      </c>
      <c r="M988" s="18">
        <v>0</v>
      </c>
      <c r="N988" s="18">
        <v>0</v>
      </c>
    </row>
    <row r="989" spans="1:14" x14ac:dyDescent="0.25">
      <c r="A989">
        <f>'R, r and ACFs'!F996</f>
        <v>2.3694658862928386</v>
      </c>
      <c r="C989">
        <v>979</v>
      </c>
      <c r="D989">
        <f t="shared" si="90"/>
        <v>5.6143685863055071</v>
      </c>
      <c r="E989">
        <f t="shared" si="91"/>
        <v>0.45683647985184539</v>
      </c>
      <c r="F989">
        <f t="shared" si="92"/>
        <v>3.2147970817128129</v>
      </c>
      <c r="G989">
        <f t="shared" si="93"/>
        <v>1.6836965744453156</v>
      </c>
      <c r="H989">
        <f t="shared" si="94"/>
        <v>1.0619213016153031</v>
      </c>
      <c r="I989">
        <f t="shared" si="95"/>
        <v>1.0047862949449848</v>
      </c>
      <c r="J989">
        <v>0</v>
      </c>
      <c r="K989" s="18">
        <v>0</v>
      </c>
      <c r="L989" s="18">
        <v>0</v>
      </c>
      <c r="M989" s="18">
        <v>0</v>
      </c>
      <c r="N989" s="18">
        <v>0</v>
      </c>
    </row>
    <row r="990" spans="1:14" x14ac:dyDescent="0.25">
      <c r="A990">
        <f>'R, r and ACFs'!F997</f>
        <v>-1.0690521108965501</v>
      </c>
      <c r="C990">
        <v>980</v>
      </c>
      <c r="D990">
        <f t="shared" si="90"/>
        <v>1.1428724158123695</v>
      </c>
      <c r="E990">
        <f t="shared" si="91"/>
        <v>5.6143685863055071</v>
      </c>
      <c r="F990">
        <f t="shared" si="92"/>
        <v>0.45683647985184539</v>
      </c>
      <c r="G990">
        <f t="shared" si="93"/>
        <v>3.2147970817128129</v>
      </c>
      <c r="H990">
        <f t="shared" si="94"/>
        <v>1.6836965744453156</v>
      </c>
      <c r="I990">
        <f t="shared" si="95"/>
        <v>1.0619213016153031</v>
      </c>
      <c r="J990">
        <v>0</v>
      </c>
      <c r="K990" s="18">
        <v>0</v>
      </c>
      <c r="L990" s="18">
        <v>0</v>
      </c>
      <c r="M990" s="18">
        <v>0</v>
      </c>
      <c r="N990" s="18">
        <v>0</v>
      </c>
    </row>
    <row r="991" spans="1:14" x14ac:dyDescent="0.25">
      <c r="A991">
        <f>'R, r and ACFs'!F998</f>
        <v>0.8770045847305169</v>
      </c>
      <c r="C991">
        <v>981</v>
      </c>
      <c r="D991">
        <f t="shared" si="90"/>
        <v>0.7691370416383464</v>
      </c>
      <c r="E991">
        <f t="shared" si="91"/>
        <v>1.1428724158123695</v>
      </c>
      <c r="F991">
        <f t="shared" si="92"/>
        <v>5.6143685863055071</v>
      </c>
      <c r="G991">
        <f t="shared" si="93"/>
        <v>0.45683647985184539</v>
      </c>
      <c r="H991">
        <f t="shared" si="94"/>
        <v>3.2147970817128129</v>
      </c>
      <c r="I991">
        <f t="shared" si="95"/>
        <v>1.6836965744453156</v>
      </c>
      <c r="J991">
        <v>0</v>
      </c>
      <c r="K991" s="18">
        <v>0</v>
      </c>
      <c r="L991" s="18">
        <v>0</v>
      </c>
      <c r="M991" s="18">
        <v>0</v>
      </c>
      <c r="N991" s="18">
        <v>0</v>
      </c>
    </row>
    <row r="992" spans="1:14" x14ac:dyDescent="0.25">
      <c r="A992">
        <f>'R, r and ACFs'!F999</f>
        <v>-0.90358918212072092</v>
      </c>
      <c r="C992">
        <v>982</v>
      </c>
      <c r="D992">
        <f t="shared" si="90"/>
        <v>0.81647341004559337</v>
      </c>
      <c r="E992">
        <f t="shared" si="91"/>
        <v>0.7691370416383464</v>
      </c>
      <c r="F992">
        <f t="shared" si="92"/>
        <v>1.1428724158123695</v>
      </c>
      <c r="G992">
        <f t="shared" si="93"/>
        <v>5.6143685863055071</v>
      </c>
      <c r="H992">
        <f t="shared" si="94"/>
        <v>0.45683647985184539</v>
      </c>
      <c r="I992">
        <f t="shared" si="95"/>
        <v>3.2147970817128129</v>
      </c>
      <c r="J992">
        <v>0</v>
      </c>
      <c r="K992" s="18">
        <v>0</v>
      </c>
      <c r="L992" s="18">
        <v>0</v>
      </c>
      <c r="M992" s="18">
        <v>0</v>
      </c>
      <c r="N992" s="18">
        <v>0</v>
      </c>
    </row>
    <row r="993" spans="1:14" x14ac:dyDescent="0.25">
      <c r="A993">
        <f>'R, r and ACFs'!F1000</f>
        <v>0.11405042147962913</v>
      </c>
      <c r="C993">
        <v>983</v>
      </c>
      <c r="D993">
        <f t="shared" si="90"/>
        <v>1.3007498639681049E-2</v>
      </c>
      <c r="E993">
        <f t="shared" si="91"/>
        <v>0.81647341004559337</v>
      </c>
      <c r="F993">
        <f t="shared" si="92"/>
        <v>0.7691370416383464</v>
      </c>
      <c r="G993">
        <f t="shared" si="93"/>
        <v>1.1428724158123695</v>
      </c>
      <c r="H993">
        <f t="shared" si="94"/>
        <v>5.6143685863055071</v>
      </c>
      <c r="I993">
        <f t="shared" si="95"/>
        <v>0.45683647985184539</v>
      </c>
      <c r="J993">
        <v>0</v>
      </c>
      <c r="K993" s="18">
        <v>0</v>
      </c>
      <c r="L993" s="18">
        <v>0</v>
      </c>
      <c r="M993" s="18">
        <v>0</v>
      </c>
      <c r="N993" s="18">
        <v>0</v>
      </c>
    </row>
    <row r="994" spans="1:14" x14ac:dyDescent="0.25">
      <c r="A994">
        <f>'R, r and ACFs'!F1001</f>
        <v>-0.89298390647753745</v>
      </c>
      <c r="C994">
        <v>984</v>
      </c>
      <c r="D994">
        <f t="shared" si="90"/>
        <v>0.79742025722788334</v>
      </c>
      <c r="E994">
        <f t="shared" si="91"/>
        <v>1.3007498639681049E-2</v>
      </c>
      <c r="F994">
        <f t="shared" si="92"/>
        <v>0.81647341004559337</v>
      </c>
      <c r="G994">
        <f t="shared" si="93"/>
        <v>0.7691370416383464</v>
      </c>
      <c r="H994">
        <f t="shared" si="94"/>
        <v>1.1428724158123695</v>
      </c>
      <c r="I994">
        <f t="shared" si="95"/>
        <v>5.6143685863055071</v>
      </c>
      <c r="J994">
        <v>0</v>
      </c>
      <c r="K994" s="18">
        <v>0</v>
      </c>
      <c r="L994" s="18">
        <v>0</v>
      </c>
      <c r="M994" s="18">
        <v>0</v>
      </c>
      <c r="N994" s="18">
        <v>0</v>
      </c>
    </row>
    <row r="995" spans="1:14" x14ac:dyDescent="0.25">
      <c r="A995">
        <f>'R, r and ACFs'!F1002</f>
        <v>-0.23312327558363044</v>
      </c>
      <c r="C995">
        <v>985</v>
      </c>
      <c r="D995">
        <f t="shared" si="90"/>
        <v>5.4346461618841303E-2</v>
      </c>
      <c r="E995">
        <f t="shared" si="91"/>
        <v>0.79742025722788334</v>
      </c>
      <c r="F995">
        <f t="shared" si="92"/>
        <v>1.3007498639681049E-2</v>
      </c>
      <c r="G995">
        <f t="shared" si="93"/>
        <v>0.81647341004559337</v>
      </c>
      <c r="H995">
        <f t="shared" si="94"/>
        <v>0.7691370416383464</v>
      </c>
      <c r="I995">
        <f t="shared" si="95"/>
        <v>1.1428724158123695</v>
      </c>
      <c r="J995">
        <v>0</v>
      </c>
      <c r="K995" s="18">
        <v>0</v>
      </c>
      <c r="L995" s="18">
        <v>0</v>
      </c>
      <c r="M995" s="18">
        <v>0</v>
      </c>
      <c r="N995" s="18">
        <v>0</v>
      </c>
    </row>
    <row r="996" spans="1:14" x14ac:dyDescent="0.25">
      <c r="A996">
        <f>'R, r and ACFs'!F1003</f>
        <v>0.73200441515823644</v>
      </c>
      <c r="C996">
        <v>986</v>
      </c>
      <c r="D996">
        <f t="shared" si="90"/>
        <v>0.53583046381115174</v>
      </c>
      <c r="E996">
        <f t="shared" si="91"/>
        <v>5.4346461618841303E-2</v>
      </c>
      <c r="F996">
        <f t="shared" si="92"/>
        <v>0.79742025722788334</v>
      </c>
      <c r="G996">
        <f t="shared" si="93"/>
        <v>1.3007498639681049E-2</v>
      </c>
      <c r="H996">
        <f t="shared" si="94"/>
        <v>0.81647341004559337</v>
      </c>
      <c r="I996">
        <f t="shared" si="95"/>
        <v>0.7691370416383464</v>
      </c>
      <c r="J996">
        <v>0</v>
      </c>
      <c r="K996" s="18">
        <v>0</v>
      </c>
      <c r="L996" s="18">
        <v>0</v>
      </c>
      <c r="M996" s="18">
        <v>0</v>
      </c>
      <c r="N996" s="18">
        <v>0</v>
      </c>
    </row>
    <row r="997" spans="1:14" x14ac:dyDescent="0.25">
      <c r="A997">
        <f>'R, r and ACFs'!F1004</f>
        <v>-1.5367765427006881</v>
      </c>
      <c r="C997">
        <v>987</v>
      </c>
      <c r="D997">
        <f t="shared" si="90"/>
        <v>2.3616821421950798</v>
      </c>
      <c r="E997">
        <f t="shared" si="91"/>
        <v>0.53583046381115174</v>
      </c>
      <c r="F997">
        <f t="shared" si="92"/>
        <v>5.4346461618841303E-2</v>
      </c>
      <c r="G997">
        <f t="shared" si="93"/>
        <v>0.79742025722788334</v>
      </c>
      <c r="H997">
        <f t="shared" si="94"/>
        <v>1.3007498639681049E-2</v>
      </c>
      <c r="I997">
        <f t="shared" si="95"/>
        <v>0.81647341004559337</v>
      </c>
      <c r="J997">
        <v>0</v>
      </c>
      <c r="K997" s="18">
        <v>0</v>
      </c>
      <c r="L997" s="18">
        <v>0</v>
      </c>
      <c r="M997" s="18">
        <v>0</v>
      </c>
      <c r="N997" s="18">
        <v>0</v>
      </c>
    </row>
    <row r="998" spans="1:14" x14ac:dyDescent="0.25">
      <c r="A998">
        <f>'R, r and ACFs'!F1005</f>
        <v>-1.2735136485257286</v>
      </c>
      <c r="C998">
        <v>988</v>
      </c>
      <c r="D998">
        <f t="shared" si="90"/>
        <v>1.6218370129813129</v>
      </c>
      <c r="E998">
        <f t="shared" si="91"/>
        <v>2.3616821421950798</v>
      </c>
      <c r="F998">
        <f t="shared" si="92"/>
        <v>0.53583046381115174</v>
      </c>
      <c r="G998">
        <f t="shared" si="93"/>
        <v>5.4346461618841303E-2</v>
      </c>
      <c r="H998">
        <f t="shared" si="94"/>
        <v>0.79742025722788334</v>
      </c>
      <c r="I998">
        <f t="shared" si="95"/>
        <v>1.3007498639681049E-2</v>
      </c>
      <c r="J998">
        <v>0</v>
      </c>
      <c r="K998" s="18">
        <v>0</v>
      </c>
      <c r="L998" s="18">
        <v>0</v>
      </c>
      <c r="M998" s="18">
        <v>0</v>
      </c>
      <c r="N998" s="18">
        <v>0</v>
      </c>
    </row>
    <row r="999" spans="1:14" x14ac:dyDescent="0.25">
      <c r="A999">
        <f>'R, r and ACFs'!F1006</f>
        <v>0.73947148304699839</v>
      </c>
      <c r="C999">
        <v>989</v>
      </c>
      <c r="D999">
        <f t="shared" si="90"/>
        <v>0.54681807423972728</v>
      </c>
      <c r="E999">
        <f t="shared" si="91"/>
        <v>1.6218370129813129</v>
      </c>
      <c r="F999">
        <f t="shared" si="92"/>
        <v>2.3616821421950798</v>
      </c>
      <c r="G999">
        <f t="shared" si="93"/>
        <v>0.53583046381115174</v>
      </c>
      <c r="H999">
        <f t="shared" si="94"/>
        <v>5.4346461618841303E-2</v>
      </c>
      <c r="I999">
        <f t="shared" si="95"/>
        <v>0.79742025722788334</v>
      </c>
      <c r="J999">
        <v>0</v>
      </c>
      <c r="K999" s="18">
        <v>0</v>
      </c>
      <c r="L999" s="18">
        <v>0</v>
      </c>
      <c r="M999" s="18">
        <v>0</v>
      </c>
      <c r="N999" s="18">
        <v>0</v>
      </c>
    </row>
    <row r="1000" spans="1:14" x14ac:dyDescent="0.25">
      <c r="A1000">
        <f>'R, r and ACFs'!F1007</f>
        <v>-3.1164366686063967</v>
      </c>
      <c r="C1000">
        <v>990</v>
      </c>
      <c r="D1000">
        <f t="shared" si="90"/>
        <v>9.7121775094345359</v>
      </c>
      <c r="E1000">
        <f t="shared" si="91"/>
        <v>0.54681807423972728</v>
      </c>
      <c r="F1000">
        <f t="shared" si="92"/>
        <v>1.6218370129813129</v>
      </c>
      <c r="G1000">
        <f t="shared" si="93"/>
        <v>2.3616821421950798</v>
      </c>
      <c r="H1000">
        <f t="shared" si="94"/>
        <v>0.53583046381115174</v>
      </c>
      <c r="I1000">
        <f t="shared" si="95"/>
        <v>5.4346461618841303E-2</v>
      </c>
      <c r="J1000">
        <v>0</v>
      </c>
      <c r="K1000" s="18">
        <v>0</v>
      </c>
      <c r="L1000" s="18">
        <v>0</v>
      </c>
      <c r="M1000" s="18">
        <v>0</v>
      </c>
      <c r="N1000" s="18">
        <v>0</v>
      </c>
    </row>
    <row r="1001" spans="1:14" x14ac:dyDescent="0.25">
      <c r="A1001">
        <f>'R, r and ACFs'!F1008</f>
        <v>-11.795408046189088</v>
      </c>
      <c r="C1001">
        <v>991</v>
      </c>
      <c r="D1001">
        <f t="shared" si="90"/>
        <v>139.13165097610229</v>
      </c>
      <c r="E1001">
        <f t="shared" si="91"/>
        <v>9.7121775094345359</v>
      </c>
      <c r="F1001">
        <f t="shared" si="92"/>
        <v>0.54681807423972728</v>
      </c>
      <c r="G1001">
        <f t="shared" si="93"/>
        <v>1.6218370129813129</v>
      </c>
      <c r="H1001">
        <f t="shared" si="94"/>
        <v>2.3616821421950798</v>
      </c>
      <c r="I1001">
        <f t="shared" si="95"/>
        <v>0.53583046381115174</v>
      </c>
      <c r="J1001">
        <v>0</v>
      </c>
      <c r="K1001" s="18">
        <v>0</v>
      </c>
      <c r="L1001" s="18">
        <v>0</v>
      </c>
      <c r="M1001" s="18">
        <v>0</v>
      </c>
      <c r="N1001" s="18">
        <v>0</v>
      </c>
    </row>
    <row r="1002" spans="1:14" x14ac:dyDescent="0.25">
      <c r="A1002">
        <f>'R, r and ACFs'!F1009</f>
        <v>-0.81924248808953293</v>
      </c>
      <c r="C1002">
        <v>992</v>
      </c>
      <c r="D1002">
        <f t="shared" si="90"/>
        <v>0.67115825429112852</v>
      </c>
      <c r="E1002">
        <f t="shared" si="91"/>
        <v>139.13165097610229</v>
      </c>
      <c r="F1002">
        <f t="shared" si="92"/>
        <v>9.7121775094345359</v>
      </c>
      <c r="G1002">
        <f t="shared" si="93"/>
        <v>0.54681807423972728</v>
      </c>
      <c r="H1002">
        <f t="shared" si="94"/>
        <v>1.6218370129813129</v>
      </c>
      <c r="I1002">
        <f t="shared" si="95"/>
        <v>2.3616821421950798</v>
      </c>
      <c r="J1002">
        <v>0</v>
      </c>
      <c r="K1002" s="18">
        <v>0</v>
      </c>
      <c r="L1002" s="18">
        <v>0</v>
      </c>
      <c r="M1002" s="18">
        <v>0</v>
      </c>
      <c r="N1002" s="18">
        <v>0</v>
      </c>
    </row>
    <row r="1003" spans="1:14" x14ac:dyDescent="0.25">
      <c r="A1003">
        <f>'R, r and ACFs'!F1010</f>
        <v>-6.1055420818587951</v>
      </c>
      <c r="C1003">
        <v>993</v>
      </c>
      <c r="D1003">
        <f t="shared" si="90"/>
        <v>37.277644113348629</v>
      </c>
      <c r="E1003">
        <f t="shared" si="91"/>
        <v>0.67115825429112852</v>
      </c>
      <c r="F1003">
        <f t="shared" si="92"/>
        <v>139.13165097610229</v>
      </c>
      <c r="G1003">
        <f t="shared" si="93"/>
        <v>9.7121775094345359</v>
      </c>
      <c r="H1003">
        <f t="shared" si="94"/>
        <v>0.54681807423972728</v>
      </c>
      <c r="I1003">
        <f t="shared" si="95"/>
        <v>1.6218370129813129</v>
      </c>
      <c r="J1003">
        <v>0</v>
      </c>
      <c r="K1003" s="18">
        <v>0</v>
      </c>
      <c r="L1003" s="18">
        <v>0</v>
      </c>
      <c r="M1003" s="18">
        <v>0</v>
      </c>
      <c r="N1003" s="18">
        <v>0</v>
      </c>
    </row>
    <row r="1004" spans="1:14" x14ac:dyDescent="0.25">
      <c r="A1004">
        <f>'R, r and ACFs'!F1011</f>
        <v>1.8581033444234876</v>
      </c>
      <c r="C1004">
        <v>994</v>
      </c>
      <c r="D1004">
        <f t="shared" si="90"/>
        <v>3.4525480385577496</v>
      </c>
      <c r="E1004">
        <f t="shared" si="91"/>
        <v>37.277644113348629</v>
      </c>
      <c r="F1004">
        <f t="shared" si="92"/>
        <v>0.67115825429112852</v>
      </c>
      <c r="G1004">
        <f t="shared" si="93"/>
        <v>139.13165097610229</v>
      </c>
      <c r="H1004">
        <f t="shared" si="94"/>
        <v>9.7121775094345359</v>
      </c>
      <c r="I1004">
        <f t="shared" si="95"/>
        <v>0.54681807423972728</v>
      </c>
      <c r="J1004">
        <v>0</v>
      </c>
      <c r="K1004" s="18">
        <v>0</v>
      </c>
      <c r="L1004" s="18">
        <v>0</v>
      </c>
      <c r="M1004" s="18">
        <v>0</v>
      </c>
      <c r="N1004" s="18">
        <v>0</v>
      </c>
    </row>
    <row r="1005" spans="1:14" x14ac:dyDescent="0.25">
      <c r="A1005">
        <f>'R, r and ACFs'!F1012</f>
        <v>-1.0454750157022255</v>
      </c>
      <c r="C1005">
        <v>995</v>
      </c>
      <c r="D1005">
        <f t="shared" si="90"/>
        <v>1.0930180084575685</v>
      </c>
      <c r="E1005">
        <f t="shared" si="91"/>
        <v>3.4525480385577496</v>
      </c>
      <c r="F1005">
        <f t="shared" si="92"/>
        <v>37.277644113348629</v>
      </c>
      <c r="G1005">
        <f t="shared" si="93"/>
        <v>0.67115825429112852</v>
      </c>
      <c r="H1005">
        <f t="shared" si="94"/>
        <v>139.13165097610229</v>
      </c>
      <c r="I1005">
        <f t="shared" si="95"/>
        <v>9.7121775094345359</v>
      </c>
      <c r="J1005">
        <v>0</v>
      </c>
      <c r="K1005" s="18">
        <v>0</v>
      </c>
      <c r="L1005" s="18">
        <v>0</v>
      </c>
      <c r="M1005" s="18">
        <v>0</v>
      </c>
      <c r="N1005" s="18">
        <v>0</v>
      </c>
    </row>
    <row r="1006" spans="1:14" x14ac:dyDescent="0.25">
      <c r="A1006">
        <f>'R, r and ACFs'!F1013</f>
        <v>-1.1941349669319954</v>
      </c>
      <c r="C1006">
        <v>996</v>
      </c>
      <c r="D1006">
        <f t="shared" si="90"/>
        <v>1.4259583192496776</v>
      </c>
      <c r="E1006">
        <f t="shared" si="91"/>
        <v>1.0930180084575685</v>
      </c>
      <c r="F1006">
        <f t="shared" si="92"/>
        <v>3.4525480385577496</v>
      </c>
      <c r="G1006">
        <f t="shared" si="93"/>
        <v>37.277644113348629</v>
      </c>
      <c r="H1006">
        <f t="shared" si="94"/>
        <v>0.67115825429112852</v>
      </c>
      <c r="I1006">
        <f t="shared" si="95"/>
        <v>139.13165097610229</v>
      </c>
      <c r="J1006">
        <v>0</v>
      </c>
      <c r="K1006" s="18">
        <v>0</v>
      </c>
      <c r="L1006" s="18">
        <v>0</v>
      </c>
      <c r="M1006" s="18">
        <v>0</v>
      </c>
      <c r="N1006" s="18">
        <v>0</v>
      </c>
    </row>
    <row r="1007" spans="1:14" x14ac:dyDescent="0.25">
      <c r="A1007">
        <f>'R, r and ACFs'!F1014</f>
        <v>2.5489681239755169</v>
      </c>
      <c r="C1007">
        <v>997</v>
      </c>
      <c r="D1007">
        <f t="shared" si="90"/>
        <v>6.4972384970432655</v>
      </c>
      <c r="E1007">
        <f t="shared" si="91"/>
        <v>1.4259583192496776</v>
      </c>
      <c r="F1007">
        <f t="shared" si="92"/>
        <v>1.0930180084575685</v>
      </c>
      <c r="G1007">
        <f t="shared" si="93"/>
        <v>3.4525480385577496</v>
      </c>
      <c r="H1007">
        <f t="shared" si="94"/>
        <v>37.277644113348629</v>
      </c>
      <c r="I1007">
        <f t="shared" si="95"/>
        <v>0.67115825429112852</v>
      </c>
      <c r="J1007">
        <v>0</v>
      </c>
      <c r="K1007" s="18">
        <v>0</v>
      </c>
      <c r="L1007" s="18">
        <v>0</v>
      </c>
      <c r="M1007" s="18">
        <v>0</v>
      </c>
      <c r="N1007" s="18">
        <v>0</v>
      </c>
    </row>
    <row r="1008" spans="1:14" x14ac:dyDescent="0.25">
      <c r="A1008">
        <f>'R, r and ACFs'!F1015</f>
        <v>0.69876163641337463</v>
      </c>
      <c r="C1008">
        <v>998</v>
      </c>
      <c r="D1008">
        <f t="shared" si="90"/>
        <v>0.48826782452309714</v>
      </c>
      <c r="E1008">
        <f t="shared" si="91"/>
        <v>6.4972384970432655</v>
      </c>
      <c r="F1008">
        <f t="shared" si="92"/>
        <v>1.4259583192496776</v>
      </c>
      <c r="G1008">
        <f t="shared" si="93"/>
        <v>1.0930180084575685</v>
      </c>
      <c r="H1008">
        <f t="shared" si="94"/>
        <v>3.4525480385577496</v>
      </c>
      <c r="I1008">
        <f t="shared" si="95"/>
        <v>37.277644113348629</v>
      </c>
      <c r="J1008">
        <v>0</v>
      </c>
      <c r="K1008" s="18">
        <v>0</v>
      </c>
      <c r="L1008" s="18">
        <v>0</v>
      </c>
      <c r="M1008" s="18">
        <v>0</v>
      </c>
      <c r="N1008" s="18">
        <v>0</v>
      </c>
    </row>
    <row r="1009" spans="1:14" x14ac:dyDescent="0.25">
      <c r="A1009">
        <f>'R, r and ACFs'!F1016</f>
        <v>-0.53671280142418265</v>
      </c>
      <c r="C1009">
        <v>999</v>
      </c>
      <c r="D1009">
        <f t="shared" si="90"/>
        <v>0.28806063121259412</v>
      </c>
      <c r="E1009">
        <f t="shared" si="91"/>
        <v>0.48826782452309714</v>
      </c>
      <c r="F1009">
        <f t="shared" si="92"/>
        <v>6.4972384970432655</v>
      </c>
      <c r="G1009">
        <f t="shared" si="93"/>
        <v>1.4259583192496776</v>
      </c>
      <c r="H1009">
        <f t="shared" si="94"/>
        <v>1.0930180084575685</v>
      </c>
      <c r="I1009">
        <f t="shared" si="95"/>
        <v>3.4525480385577496</v>
      </c>
      <c r="J1009">
        <v>0</v>
      </c>
      <c r="K1009" s="18">
        <v>0</v>
      </c>
      <c r="L1009" s="18">
        <v>0</v>
      </c>
      <c r="M1009" s="18">
        <v>0</v>
      </c>
      <c r="N1009" s="18">
        <v>0</v>
      </c>
    </row>
    <row r="1010" spans="1:14" x14ac:dyDescent="0.25">
      <c r="A1010">
        <f>'R, r and ACFs'!F1017</f>
        <v>-1.0412645458514733</v>
      </c>
      <c r="C1010">
        <v>1000</v>
      </c>
      <c r="D1010">
        <f t="shared" si="90"/>
        <v>1.0842318544472749</v>
      </c>
      <c r="E1010">
        <f t="shared" si="91"/>
        <v>0.28806063121259412</v>
      </c>
      <c r="F1010">
        <f t="shared" si="92"/>
        <v>0.48826782452309714</v>
      </c>
      <c r="G1010">
        <f t="shared" si="93"/>
        <v>6.4972384970432655</v>
      </c>
      <c r="H1010">
        <f t="shared" si="94"/>
        <v>1.4259583192496776</v>
      </c>
      <c r="I1010">
        <f t="shared" si="95"/>
        <v>1.0930180084575685</v>
      </c>
      <c r="J1010">
        <v>0</v>
      </c>
      <c r="K1010" s="18">
        <v>0</v>
      </c>
      <c r="L1010" s="18">
        <v>0</v>
      </c>
      <c r="M1010" s="18">
        <v>0</v>
      </c>
      <c r="N1010" s="18">
        <v>0</v>
      </c>
    </row>
    <row r="1011" spans="1:14" x14ac:dyDescent="0.25">
      <c r="A1011">
        <f>'R, r and ACFs'!F1018</f>
        <v>-2.5868990789947918E-2</v>
      </c>
      <c r="C1011">
        <v>1001</v>
      </c>
      <c r="D1011">
        <f t="shared" si="90"/>
        <v>6.6920468449041016E-4</v>
      </c>
      <c r="E1011">
        <f t="shared" si="91"/>
        <v>1.0842318544472749</v>
      </c>
      <c r="F1011">
        <f t="shared" si="92"/>
        <v>0.28806063121259412</v>
      </c>
      <c r="G1011">
        <f t="shared" si="93"/>
        <v>0.48826782452309714</v>
      </c>
      <c r="H1011">
        <f t="shared" si="94"/>
        <v>6.4972384970432655</v>
      </c>
      <c r="I1011">
        <f t="shared" si="95"/>
        <v>1.4259583192496776</v>
      </c>
      <c r="J1011">
        <v>0</v>
      </c>
      <c r="K1011" s="18">
        <v>0</v>
      </c>
      <c r="L1011" s="18">
        <v>0</v>
      </c>
      <c r="M1011" s="18">
        <v>0</v>
      </c>
      <c r="N1011" s="18">
        <v>0</v>
      </c>
    </row>
    <row r="1012" spans="1:14" x14ac:dyDescent="0.25">
      <c r="A1012">
        <f>'R, r and ACFs'!F1019</f>
        <v>-0.28904032525493634</v>
      </c>
      <c r="C1012">
        <v>1002</v>
      </c>
      <c r="D1012">
        <f t="shared" si="90"/>
        <v>8.354430962347939E-2</v>
      </c>
      <c r="E1012">
        <f t="shared" si="91"/>
        <v>6.6920468449041016E-4</v>
      </c>
      <c r="F1012">
        <f t="shared" si="92"/>
        <v>1.0842318544472749</v>
      </c>
      <c r="G1012">
        <f t="shared" si="93"/>
        <v>0.28806063121259412</v>
      </c>
      <c r="H1012">
        <f t="shared" si="94"/>
        <v>0.48826782452309714</v>
      </c>
      <c r="I1012">
        <f t="shared" si="95"/>
        <v>6.4972384970432655</v>
      </c>
      <c r="J1012">
        <v>0</v>
      </c>
      <c r="K1012" s="18">
        <v>0</v>
      </c>
      <c r="L1012" s="18">
        <v>0</v>
      </c>
      <c r="M1012" s="18">
        <v>0</v>
      </c>
      <c r="N1012" s="18">
        <v>0</v>
      </c>
    </row>
    <row r="1013" spans="1:14" x14ac:dyDescent="0.25">
      <c r="A1013">
        <f>'R, r and ACFs'!F1020</f>
        <v>-2.8391662581422241</v>
      </c>
      <c r="C1013">
        <v>1003</v>
      </c>
      <c r="D1013">
        <f t="shared" si="90"/>
        <v>8.0608650413733187</v>
      </c>
      <c r="E1013">
        <f t="shared" si="91"/>
        <v>8.354430962347939E-2</v>
      </c>
      <c r="F1013">
        <f t="shared" si="92"/>
        <v>6.6920468449041016E-4</v>
      </c>
      <c r="G1013">
        <f t="shared" si="93"/>
        <v>1.0842318544472749</v>
      </c>
      <c r="H1013">
        <f t="shared" si="94"/>
        <v>0.28806063121259412</v>
      </c>
      <c r="I1013">
        <f t="shared" si="95"/>
        <v>0.48826782452309714</v>
      </c>
      <c r="J1013">
        <v>0</v>
      </c>
      <c r="K1013" s="18">
        <v>0</v>
      </c>
      <c r="L1013" s="18">
        <v>0</v>
      </c>
      <c r="M1013" s="18">
        <v>0</v>
      </c>
      <c r="N1013" s="18">
        <v>0</v>
      </c>
    </row>
    <row r="1014" spans="1:14" x14ac:dyDescent="0.25">
      <c r="A1014">
        <f>'R, r and ACFs'!F1021</f>
        <v>3.368944246370245</v>
      </c>
      <c r="C1014">
        <v>1004</v>
      </c>
      <c r="D1014">
        <f t="shared" si="90"/>
        <v>11.349785335151179</v>
      </c>
      <c r="E1014">
        <f t="shared" si="91"/>
        <v>8.0608650413733187</v>
      </c>
      <c r="F1014">
        <f t="shared" si="92"/>
        <v>8.354430962347939E-2</v>
      </c>
      <c r="G1014">
        <f t="shared" si="93"/>
        <v>6.6920468449041016E-4</v>
      </c>
      <c r="H1014">
        <f t="shared" si="94"/>
        <v>1.0842318544472749</v>
      </c>
      <c r="I1014">
        <f t="shared" si="95"/>
        <v>0.28806063121259412</v>
      </c>
      <c r="J1014">
        <v>0</v>
      </c>
      <c r="K1014" s="18">
        <v>0</v>
      </c>
      <c r="L1014" s="18">
        <v>0</v>
      </c>
      <c r="M1014" s="18">
        <v>0</v>
      </c>
      <c r="N1014" s="18">
        <v>0</v>
      </c>
    </row>
    <row r="1015" spans="1:14" x14ac:dyDescent="0.25">
      <c r="A1015">
        <f>'R, r and ACFs'!F1022</f>
        <v>-0.4796096172317964</v>
      </c>
      <c r="C1015">
        <v>1005</v>
      </c>
      <c r="D1015">
        <f t="shared" si="90"/>
        <v>0.23002538494123026</v>
      </c>
      <c r="E1015">
        <f t="shared" si="91"/>
        <v>11.349785335151179</v>
      </c>
      <c r="F1015">
        <f t="shared" si="92"/>
        <v>8.0608650413733187</v>
      </c>
      <c r="G1015">
        <f t="shared" si="93"/>
        <v>8.354430962347939E-2</v>
      </c>
      <c r="H1015">
        <f t="shared" si="94"/>
        <v>6.6920468449041016E-4</v>
      </c>
      <c r="I1015">
        <f t="shared" si="95"/>
        <v>1.0842318544472749</v>
      </c>
      <c r="J1015">
        <v>0</v>
      </c>
      <c r="K1015" s="18">
        <v>0</v>
      </c>
      <c r="L1015" s="18">
        <v>0</v>
      </c>
      <c r="M1015" s="18">
        <v>0</v>
      </c>
      <c r="N1015" s="18">
        <v>0</v>
      </c>
    </row>
    <row r="1016" spans="1:14" x14ac:dyDescent="0.25">
      <c r="A1016">
        <f>'R, r and ACFs'!F1023</f>
        <v>4.7022781636710604</v>
      </c>
      <c r="C1016">
        <v>1006</v>
      </c>
      <c r="D1016">
        <f t="shared" si="90"/>
        <v>22.111419928537682</v>
      </c>
      <c r="E1016">
        <f t="shared" si="91"/>
        <v>0.23002538494123026</v>
      </c>
      <c r="F1016">
        <f t="shared" si="92"/>
        <v>11.349785335151179</v>
      </c>
      <c r="G1016">
        <f t="shared" si="93"/>
        <v>8.0608650413733187</v>
      </c>
      <c r="H1016">
        <f t="shared" si="94"/>
        <v>8.354430962347939E-2</v>
      </c>
      <c r="I1016">
        <f t="shared" si="95"/>
        <v>6.6920468449041016E-4</v>
      </c>
      <c r="J1016">
        <v>0</v>
      </c>
      <c r="K1016" s="18">
        <v>0</v>
      </c>
      <c r="L1016" s="18">
        <v>0</v>
      </c>
      <c r="M1016" s="18">
        <v>0</v>
      </c>
      <c r="N1016" s="18">
        <v>0</v>
      </c>
    </row>
    <row r="1017" spans="1:14" x14ac:dyDescent="0.25">
      <c r="A1017">
        <f>'R, r and ACFs'!F1024</f>
        <v>9.4258850161553082E-2</v>
      </c>
      <c r="C1017">
        <v>1007</v>
      </c>
      <c r="D1017">
        <f t="shared" si="90"/>
        <v>8.8847308337781147E-3</v>
      </c>
      <c r="E1017">
        <f t="shared" si="91"/>
        <v>22.111419928537682</v>
      </c>
      <c r="F1017">
        <f t="shared" si="92"/>
        <v>0.23002538494123026</v>
      </c>
      <c r="G1017">
        <f t="shared" si="93"/>
        <v>11.349785335151179</v>
      </c>
      <c r="H1017">
        <f t="shared" si="94"/>
        <v>8.0608650413733187</v>
      </c>
      <c r="I1017">
        <f t="shared" si="95"/>
        <v>8.354430962347939E-2</v>
      </c>
      <c r="J1017">
        <v>0</v>
      </c>
      <c r="K1017" s="18">
        <v>0</v>
      </c>
      <c r="L1017" s="18">
        <v>0</v>
      </c>
      <c r="M1017" s="18">
        <v>0</v>
      </c>
      <c r="N1017" s="18">
        <v>0</v>
      </c>
    </row>
    <row r="1018" spans="1:14" x14ac:dyDescent="0.25">
      <c r="A1018">
        <f>'R, r and ACFs'!F1025</f>
        <v>-2.9428904356711252</v>
      </c>
      <c r="C1018">
        <v>1008</v>
      </c>
      <c r="D1018">
        <f t="shared" si="90"/>
        <v>8.6606041163645848</v>
      </c>
      <c r="E1018">
        <f t="shared" si="91"/>
        <v>8.8847308337781147E-3</v>
      </c>
      <c r="F1018">
        <f t="shared" si="92"/>
        <v>22.111419928537682</v>
      </c>
      <c r="G1018">
        <f t="shared" si="93"/>
        <v>0.23002538494123026</v>
      </c>
      <c r="H1018">
        <f t="shared" si="94"/>
        <v>11.349785335151179</v>
      </c>
      <c r="I1018">
        <f t="shared" si="95"/>
        <v>8.0608650413733187</v>
      </c>
      <c r="J1018">
        <v>0</v>
      </c>
      <c r="K1018" s="18">
        <v>0</v>
      </c>
      <c r="L1018" s="18">
        <v>0</v>
      </c>
      <c r="M1018" s="18">
        <v>0</v>
      </c>
      <c r="N1018" s="18">
        <v>0</v>
      </c>
    </row>
    <row r="1019" spans="1:14" x14ac:dyDescent="0.25">
      <c r="A1019">
        <f>'R, r and ACFs'!F1026</f>
        <v>0.3933426932733089</v>
      </c>
      <c r="C1019">
        <v>1009</v>
      </c>
      <c r="D1019">
        <f t="shared" si="90"/>
        <v>0.15471847435150035</v>
      </c>
      <c r="E1019">
        <f t="shared" si="91"/>
        <v>8.6606041163645848</v>
      </c>
      <c r="F1019">
        <f t="shared" si="92"/>
        <v>8.8847308337781147E-3</v>
      </c>
      <c r="G1019">
        <f t="shared" si="93"/>
        <v>22.111419928537682</v>
      </c>
      <c r="H1019">
        <f t="shared" si="94"/>
        <v>0.23002538494123026</v>
      </c>
      <c r="I1019">
        <f t="shared" si="95"/>
        <v>11.349785335151179</v>
      </c>
      <c r="J1019">
        <v>0</v>
      </c>
      <c r="K1019" s="18">
        <v>0</v>
      </c>
      <c r="L1019" s="18">
        <v>0</v>
      </c>
      <c r="M1019" s="18">
        <v>0</v>
      </c>
      <c r="N1019" s="18">
        <v>0</v>
      </c>
    </row>
    <row r="1020" spans="1:14" x14ac:dyDescent="0.25">
      <c r="A1020">
        <f>'R, r and ACFs'!F1027</f>
        <v>1.2257868644251713</v>
      </c>
      <c r="C1020">
        <v>1010</v>
      </c>
      <c r="D1020">
        <f t="shared" si="90"/>
        <v>1.5025534369972933</v>
      </c>
      <c r="E1020">
        <f t="shared" si="91"/>
        <v>0.15471847435150035</v>
      </c>
      <c r="F1020">
        <f t="shared" si="92"/>
        <v>8.6606041163645848</v>
      </c>
      <c r="G1020">
        <f t="shared" si="93"/>
        <v>8.8847308337781147E-3</v>
      </c>
      <c r="H1020">
        <f t="shared" si="94"/>
        <v>22.111419928537682</v>
      </c>
      <c r="I1020">
        <f t="shared" si="95"/>
        <v>0.23002538494123026</v>
      </c>
      <c r="J1020">
        <v>0</v>
      </c>
      <c r="K1020" s="18">
        <v>0</v>
      </c>
      <c r="L1020" s="18">
        <v>0</v>
      </c>
      <c r="M1020" s="18">
        <v>0</v>
      </c>
      <c r="N1020" s="18">
        <v>0</v>
      </c>
    </row>
    <row r="1021" spans="1:14" x14ac:dyDescent="0.25">
      <c r="A1021">
        <f>'R, r and ACFs'!F1028</f>
        <v>-1.6627297315887655</v>
      </c>
      <c r="C1021">
        <v>1011</v>
      </c>
      <c r="D1021">
        <f t="shared" si="90"/>
        <v>2.7646701603092483</v>
      </c>
      <c r="E1021">
        <f t="shared" si="91"/>
        <v>1.5025534369972933</v>
      </c>
      <c r="F1021">
        <f t="shared" si="92"/>
        <v>0.15471847435150035</v>
      </c>
      <c r="G1021">
        <f t="shared" si="93"/>
        <v>8.6606041163645848</v>
      </c>
      <c r="H1021">
        <f t="shared" si="94"/>
        <v>8.8847308337781147E-3</v>
      </c>
      <c r="I1021">
        <f t="shared" si="95"/>
        <v>22.111419928537682</v>
      </c>
      <c r="J1021">
        <v>0</v>
      </c>
      <c r="K1021" s="18">
        <v>0</v>
      </c>
      <c r="L1021" s="18">
        <v>0</v>
      </c>
      <c r="M1021" s="18">
        <v>0</v>
      </c>
      <c r="N1021" s="18">
        <v>0</v>
      </c>
    </row>
    <row r="1022" spans="1:14" x14ac:dyDescent="0.25">
      <c r="A1022">
        <f>'R, r and ACFs'!F1029</f>
        <v>-1.9382092559388857</v>
      </c>
      <c r="C1022">
        <v>1012</v>
      </c>
      <c r="D1022">
        <f t="shared" si="90"/>
        <v>3.7566551198071689</v>
      </c>
      <c r="E1022">
        <f t="shared" si="91"/>
        <v>2.7646701603092483</v>
      </c>
      <c r="F1022">
        <f t="shared" si="92"/>
        <v>1.5025534369972933</v>
      </c>
      <c r="G1022">
        <f t="shared" si="93"/>
        <v>0.15471847435150035</v>
      </c>
      <c r="H1022">
        <f t="shared" si="94"/>
        <v>8.6606041163645848</v>
      </c>
      <c r="I1022">
        <f t="shared" si="95"/>
        <v>8.8847308337781147E-3</v>
      </c>
      <c r="J1022">
        <v>0</v>
      </c>
      <c r="K1022" s="18">
        <v>0</v>
      </c>
      <c r="L1022" s="18">
        <v>0</v>
      </c>
      <c r="M1022" s="18">
        <v>0</v>
      </c>
      <c r="N1022" s="18">
        <v>0</v>
      </c>
    </row>
    <row r="1023" spans="1:14" x14ac:dyDescent="0.25">
      <c r="A1023">
        <f>'R, r and ACFs'!F1030</f>
        <v>-2.1619672895333979</v>
      </c>
      <c r="C1023">
        <v>1013</v>
      </c>
      <c r="D1023">
        <f t="shared" si="90"/>
        <v>4.6741025610123872</v>
      </c>
      <c r="E1023">
        <f t="shared" si="91"/>
        <v>3.7566551198071689</v>
      </c>
      <c r="F1023">
        <f t="shared" si="92"/>
        <v>2.7646701603092483</v>
      </c>
      <c r="G1023">
        <f t="shared" si="93"/>
        <v>1.5025534369972933</v>
      </c>
      <c r="H1023">
        <f t="shared" si="94"/>
        <v>0.15471847435150035</v>
      </c>
      <c r="I1023">
        <f t="shared" si="95"/>
        <v>8.6606041163645848</v>
      </c>
      <c r="J1023">
        <v>0</v>
      </c>
      <c r="K1023" s="18">
        <v>0</v>
      </c>
      <c r="L1023" s="18">
        <v>0</v>
      </c>
      <c r="M1023" s="18">
        <v>0</v>
      </c>
      <c r="N1023" s="18">
        <v>0</v>
      </c>
    </row>
    <row r="1024" spans="1:14" x14ac:dyDescent="0.25">
      <c r="A1024">
        <f>'R, r and ACFs'!F1031</f>
        <v>1.2104998459734446</v>
      </c>
      <c r="C1024">
        <v>1014</v>
      </c>
      <c r="D1024">
        <f t="shared" si="90"/>
        <v>1.4653098771017332</v>
      </c>
      <c r="E1024">
        <f t="shared" si="91"/>
        <v>4.6741025610123872</v>
      </c>
      <c r="F1024">
        <f t="shared" si="92"/>
        <v>3.7566551198071689</v>
      </c>
      <c r="G1024">
        <f t="shared" si="93"/>
        <v>2.7646701603092483</v>
      </c>
      <c r="H1024">
        <f t="shared" si="94"/>
        <v>1.5025534369972933</v>
      </c>
      <c r="I1024">
        <f t="shared" si="95"/>
        <v>0.15471847435150035</v>
      </c>
      <c r="J1024">
        <v>0</v>
      </c>
      <c r="K1024" s="18">
        <v>0</v>
      </c>
      <c r="L1024" s="18">
        <v>0</v>
      </c>
      <c r="M1024" s="18">
        <v>0</v>
      </c>
      <c r="N1024" s="18">
        <v>0</v>
      </c>
    </row>
    <row r="1025" spans="1:14" x14ac:dyDescent="0.25">
      <c r="A1025">
        <f>'R, r and ACFs'!F1032</f>
        <v>-1.5192575586954966</v>
      </c>
      <c r="C1025">
        <v>1015</v>
      </c>
      <c r="D1025">
        <f t="shared" si="90"/>
        <v>2.3081435296534005</v>
      </c>
      <c r="E1025">
        <f t="shared" si="91"/>
        <v>1.4653098771017332</v>
      </c>
      <c r="F1025">
        <f t="shared" si="92"/>
        <v>4.6741025610123872</v>
      </c>
      <c r="G1025">
        <f t="shared" si="93"/>
        <v>3.7566551198071689</v>
      </c>
      <c r="H1025">
        <f t="shared" si="94"/>
        <v>2.7646701603092483</v>
      </c>
      <c r="I1025">
        <f t="shared" si="95"/>
        <v>1.5025534369972933</v>
      </c>
      <c r="J1025">
        <v>0</v>
      </c>
      <c r="K1025" s="18">
        <v>0</v>
      </c>
      <c r="L1025" s="18">
        <v>0</v>
      </c>
      <c r="M1025" s="18">
        <v>0</v>
      </c>
      <c r="N1025" s="18">
        <v>0</v>
      </c>
    </row>
    <row r="1026" spans="1:14" x14ac:dyDescent="0.25">
      <c r="A1026">
        <f>'R, r and ACFs'!F1033</f>
        <v>0.12447020219805231</v>
      </c>
      <c r="C1026">
        <v>1016</v>
      </c>
      <c r="D1026">
        <f t="shared" si="90"/>
        <v>1.5492831235224026E-2</v>
      </c>
      <c r="E1026">
        <f t="shared" si="91"/>
        <v>2.3081435296534005</v>
      </c>
      <c r="F1026">
        <f t="shared" si="92"/>
        <v>1.4653098771017332</v>
      </c>
      <c r="G1026">
        <f t="shared" si="93"/>
        <v>4.6741025610123872</v>
      </c>
      <c r="H1026">
        <f t="shared" si="94"/>
        <v>3.7566551198071689</v>
      </c>
      <c r="I1026">
        <f t="shared" si="95"/>
        <v>2.7646701603092483</v>
      </c>
      <c r="J1026">
        <v>0</v>
      </c>
      <c r="K1026" s="18">
        <v>0</v>
      </c>
      <c r="L1026" s="18">
        <v>0</v>
      </c>
      <c r="M1026" s="18">
        <v>0</v>
      </c>
      <c r="N1026" s="18">
        <v>0</v>
      </c>
    </row>
    <row r="1027" spans="1:14" x14ac:dyDescent="0.25">
      <c r="A1027">
        <f>'R, r and ACFs'!F1034</f>
        <v>3.0429839324865258</v>
      </c>
      <c r="C1027">
        <v>1017</v>
      </c>
      <c r="D1027">
        <f t="shared" si="90"/>
        <v>9.2597512133711604</v>
      </c>
      <c r="E1027">
        <f t="shared" si="91"/>
        <v>1.5492831235224026E-2</v>
      </c>
      <c r="F1027">
        <f t="shared" si="92"/>
        <v>2.3081435296534005</v>
      </c>
      <c r="G1027">
        <f t="shared" si="93"/>
        <v>1.4653098771017332</v>
      </c>
      <c r="H1027">
        <f t="shared" si="94"/>
        <v>4.6741025610123872</v>
      </c>
      <c r="I1027">
        <f t="shared" si="95"/>
        <v>3.7566551198071689</v>
      </c>
      <c r="J1027">
        <v>0</v>
      </c>
      <c r="K1027" s="18">
        <v>0</v>
      </c>
      <c r="L1027" s="18">
        <v>0</v>
      </c>
      <c r="M1027" s="18">
        <v>0</v>
      </c>
      <c r="N1027" s="18">
        <v>0</v>
      </c>
    </row>
    <row r="1028" spans="1:14" x14ac:dyDescent="0.25">
      <c r="A1028">
        <f>'R, r and ACFs'!F1035</f>
        <v>9.5804546615036665E-2</v>
      </c>
      <c r="C1028">
        <v>1018</v>
      </c>
      <c r="D1028">
        <f t="shared" si="90"/>
        <v>9.1785111521127324E-3</v>
      </c>
      <c r="E1028">
        <f t="shared" si="91"/>
        <v>9.2597512133711604</v>
      </c>
      <c r="F1028">
        <f t="shared" si="92"/>
        <v>1.5492831235224026E-2</v>
      </c>
      <c r="G1028">
        <f t="shared" si="93"/>
        <v>2.3081435296534005</v>
      </c>
      <c r="H1028">
        <f t="shared" si="94"/>
        <v>1.4653098771017332</v>
      </c>
      <c r="I1028">
        <f t="shared" si="95"/>
        <v>4.6741025610123872</v>
      </c>
      <c r="J1028">
        <v>0</v>
      </c>
      <c r="K1028" s="18">
        <v>0</v>
      </c>
      <c r="L1028" s="18">
        <v>0</v>
      </c>
      <c r="M1028" s="18">
        <v>0</v>
      </c>
      <c r="N1028" s="18">
        <v>0</v>
      </c>
    </row>
    <row r="1029" spans="1:14" x14ac:dyDescent="0.25">
      <c r="A1029">
        <f>'R, r and ACFs'!F1036</f>
        <v>-1.4022972845752344</v>
      </c>
      <c r="C1029">
        <v>1019</v>
      </c>
      <c r="D1029">
        <f t="shared" si="90"/>
        <v>1.9664376743270759</v>
      </c>
      <c r="E1029">
        <f t="shared" si="91"/>
        <v>9.1785111521127324E-3</v>
      </c>
      <c r="F1029">
        <f t="shared" si="92"/>
        <v>9.2597512133711604</v>
      </c>
      <c r="G1029">
        <f t="shared" si="93"/>
        <v>1.5492831235224026E-2</v>
      </c>
      <c r="H1029">
        <f t="shared" si="94"/>
        <v>2.3081435296534005</v>
      </c>
      <c r="I1029">
        <f t="shared" si="95"/>
        <v>1.4653098771017332</v>
      </c>
      <c r="J1029">
        <v>0</v>
      </c>
      <c r="K1029" s="18">
        <v>0</v>
      </c>
      <c r="L1029" s="18">
        <v>0</v>
      </c>
      <c r="M1029" s="18">
        <v>0</v>
      </c>
      <c r="N1029" s="18">
        <v>0</v>
      </c>
    </row>
    <row r="1030" spans="1:14" x14ac:dyDescent="0.25">
      <c r="A1030">
        <f>'R, r and ACFs'!F1037</f>
        <v>-8.582463457211043</v>
      </c>
      <c r="C1030">
        <v>1020</v>
      </c>
      <c r="D1030">
        <f t="shared" si="90"/>
        <v>73.65867899436293</v>
      </c>
      <c r="E1030">
        <f t="shared" si="91"/>
        <v>1.9664376743270759</v>
      </c>
      <c r="F1030">
        <f t="shared" si="92"/>
        <v>9.1785111521127324E-3</v>
      </c>
      <c r="G1030">
        <f t="shared" si="93"/>
        <v>9.2597512133711604</v>
      </c>
      <c r="H1030">
        <f t="shared" si="94"/>
        <v>1.5492831235224026E-2</v>
      </c>
      <c r="I1030">
        <f t="shared" si="95"/>
        <v>2.3081435296534005</v>
      </c>
      <c r="J1030">
        <v>0</v>
      </c>
      <c r="K1030" s="18">
        <v>0</v>
      </c>
      <c r="L1030" s="18">
        <v>0</v>
      </c>
      <c r="M1030" s="18">
        <v>0</v>
      </c>
      <c r="N1030" s="18">
        <v>0</v>
      </c>
    </row>
    <row r="1031" spans="1:14" x14ac:dyDescent="0.25">
      <c r="A1031">
        <f>'R, r and ACFs'!F1038</f>
        <v>0.22265868929381896</v>
      </c>
      <c r="C1031">
        <v>1021</v>
      </c>
      <c r="D1031">
        <f t="shared" ref="D1031:D1094" si="96">A1031^2</f>
        <v>4.9576891918041412E-2</v>
      </c>
      <c r="E1031">
        <f t="shared" si="91"/>
        <v>73.65867899436293</v>
      </c>
      <c r="F1031">
        <f t="shared" si="92"/>
        <v>1.9664376743270759</v>
      </c>
      <c r="G1031">
        <f t="shared" si="93"/>
        <v>9.1785111521127324E-3</v>
      </c>
      <c r="H1031">
        <f t="shared" si="94"/>
        <v>9.2597512133711604</v>
      </c>
      <c r="I1031">
        <f t="shared" si="95"/>
        <v>1.5492831235224026E-2</v>
      </c>
      <c r="J1031">
        <v>0</v>
      </c>
      <c r="K1031" s="18">
        <v>0</v>
      </c>
      <c r="L1031" s="18">
        <v>0</v>
      </c>
      <c r="M1031" s="18">
        <v>0</v>
      </c>
      <c r="N1031" s="18">
        <v>0</v>
      </c>
    </row>
    <row r="1032" spans="1:14" x14ac:dyDescent="0.25">
      <c r="A1032">
        <f>'R, r and ACFs'!F1039</f>
        <v>14.25659316893714</v>
      </c>
      <c r="C1032">
        <v>1022</v>
      </c>
      <c r="D1032">
        <f t="shared" si="96"/>
        <v>203.25044878458513</v>
      </c>
      <c r="E1032">
        <f t="shared" si="91"/>
        <v>4.9576891918041412E-2</v>
      </c>
      <c r="F1032">
        <f t="shared" si="92"/>
        <v>73.65867899436293</v>
      </c>
      <c r="G1032">
        <f t="shared" si="93"/>
        <v>1.9664376743270759</v>
      </c>
      <c r="H1032">
        <f t="shared" si="94"/>
        <v>9.1785111521127324E-3</v>
      </c>
      <c r="I1032">
        <f t="shared" si="95"/>
        <v>9.2597512133711604</v>
      </c>
      <c r="J1032">
        <v>0</v>
      </c>
      <c r="K1032" s="18">
        <v>0</v>
      </c>
      <c r="L1032" s="18">
        <v>0</v>
      </c>
      <c r="M1032" s="18">
        <v>0</v>
      </c>
      <c r="N1032" s="18">
        <v>0</v>
      </c>
    </row>
    <row r="1033" spans="1:14" x14ac:dyDescent="0.25">
      <c r="A1033">
        <f>'R, r and ACFs'!F1040</f>
        <v>7.2225740458047696</v>
      </c>
      <c r="C1033">
        <v>1023</v>
      </c>
      <c r="D1033">
        <f t="shared" si="96"/>
        <v>52.165575847132679</v>
      </c>
      <c r="E1033">
        <f t="shared" si="91"/>
        <v>203.25044878458513</v>
      </c>
      <c r="F1033">
        <f t="shared" si="92"/>
        <v>4.9576891918041412E-2</v>
      </c>
      <c r="G1033">
        <f t="shared" si="93"/>
        <v>73.65867899436293</v>
      </c>
      <c r="H1033">
        <f t="shared" si="94"/>
        <v>1.9664376743270759</v>
      </c>
      <c r="I1033">
        <f t="shared" si="95"/>
        <v>9.1785111521127324E-3</v>
      </c>
      <c r="J1033">
        <v>0</v>
      </c>
      <c r="K1033" s="18">
        <v>0</v>
      </c>
      <c r="L1033" s="18">
        <v>0</v>
      </c>
      <c r="M1033" s="18">
        <v>0</v>
      </c>
      <c r="N1033" s="18">
        <v>0</v>
      </c>
    </row>
    <row r="1034" spans="1:14" x14ac:dyDescent="0.25">
      <c r="A1034">
        <f>'R, r and ACFs'!F1041</f>
        <v>3.4141435510950564</v>
      </c>
      <c r="C1034">
        <v>1024</v>
      </c>
      <c r="D1034">
        <f t="shared" si="96"/>
        <v>11.656376187483962</v>
      </c>
      <c r="E1034">
        <f t="shared" si="91"/>
        <v>52.165575847132679</v>
      </c>
      <c r="F1034">
        <f t="shared" si="92"/>
        <v>203.25044878458513</v>
      </c>
      <c r="G1034">
        <f t="shared" si="93"/>
        <v>4.9576891918041412E-2</v>
      </c>
      <c r="H1034">
        <f t="shared" si="94"/>
        <v>73.65867899436293</v>
      </c>
      <c r="I1034">
        <f t="shared" si="95"/>
        <v>1.9664376743270759</v>
      </c>
      <c r="J1034">
        <v>0</v>
      </c>
      <c r="K1034" s="18">
        <v>0</v>
      </c>
      <c r="L1034" s="18">
        <v>0</v>
      </c>
      <c r="M1034" s="18">
        <v>0</v>
      </c>
      <c r="N1034" s="18">
        <v>0</v>
      </c>
    </row>
    <row r="1035" spans="1:14" x14ac:dyDescent="0.25">
      <c r="A1035">
        <f>'R, r and ACFs'!F1042</f>
        <v>-1.1243007588592515</v>
      </c>
      <c r="C1035">
        <v>1025</v>
      </c>
      <c r="D1035">
        <f t="shared" si="96"/>
        <v>1.2640521963714888</v>
      </c>
      <c r="E1035">
        <f t="shared" si="91"/>
        <v>11.656376187483962</v>
      </c>
      <c r="F1035">
        <f t="shared" si="92"/>
        <v>52.165575847132679</v>
      </c>
      <c r="G1035">
        <f t="shared" si="93"/>
        <v>203.25044878458513</v>
      </c>
      <c r="H1035">
        <f t="shared" si="94"/>
        <v>4.9576891918041412E-2</v>
      </c>
      <c r="I1035">
        <f t="shared" si="95"/>
        <v>73.65867899436293</v>
      </c>
      <c r="J1035">
        <v>0</v>
      </c>
      <c r="K1035" s="18">
        <v>0</v>
      </c>
      <c r="L1035" s="18">
        <v>0</v>
      </c>
      <c r="M1035" s="18">
        <v>0</v>
      </c>
      <c r="N1035" s="18">
        <v>0</v>
      </c>
    </row>
    <row r="1036" spans="1:14" x14ac:dyDescent="0.25">
      <c r="A1036">
        <f>'R, r and ACFs'!F1043</f>
        <v>-3.3804769011198921E-3</v>
      </c>
      <c r="C1036">
        <v>1026</v>
      </c>
      <c r="D1036">
        <f t="shared" si="96"/>
        <v>1.1427624079005149E-5</v>
      </c>
      <c r="E1036">
        <f t="shared" ref="E1036:E1099" si="97">D1035</f>
        <v>1.2640521963714888</v>
      </c>
      <c r="F1036">
        <f t="shared" ref="F1036:F1099" si="98">D1034</f>
        <v>11.656376187483962</v>
      </c>
      <c r="G1036">
        <f t="shared" ref="G1036:G1099" si="99">D1033</f>
        <v>52.165575847132679</v>
      </c>
      <c r="H1036">
        <f t="shared" ref="H1036:H1099" si="100">D1032</f>
        <v>203.25044878458513</v>
      </c>
      <c r="I1036">
        <f t="shared" ref="I1036:I1099" si="101">D1031</f>
        <v>4.9576891918041412E-2</v>
      </c>
      <c r="J1036">
        <v>0</v>
      </c>
      <c r="K1036" s="18">
        <v>0</v>
      </c>
      <c r="L1036" s="18">
        <v>0</v>
      </c>
      <c r="M1036" s="18">
        <v>0</v>
      </c>
      <c r="N1036" s="18">
        <v>0</v>
      </c>
    </row>
    <row r="1037" spans="1:14" x14ac:dyDescent="0.25">
      <c r="A1037">
        <f>'R, r and ACFs'!F1044</f>
        <v>-2.4849951852508747</v>
      </c>
      <c r="C1037">
        <v>1027</v>
      </c>
      <c r="D1037">
        <f t="shared" si="96"/>
        <v>6.1752010707200293</v>
      </c>
      <c r="E1037">
        <f t="shared" si="97"/>
        <v>1.1427624079005149E-5</v>
      </c>
      <c r="F1037">
        <f t="shared" si="98"/>
        <v>1.2640521963714888</v>
      </c>
      <c r="G1037">
        <f t="shared" si="99"/>
        <v>11.656376187483962</v>
      </c>
      <c r="H1037">
        <f t="shared" si="100"/>
        <v>52.165575847132679</v>
      </c>
      <c r="I1037">
        <f t="shared" si="101"/>
        <v>203.25044878458513</v>
      </c>
      <c r="J1037">
        <v>0</v>
      </c>
      <c r="K1037" s="18">
        <v>0</v>
      </c>
      <c r="L1037" s="18">
        <v>0</v>
      </c>
      <c r="M1037" s="18">
        <v>0</v>
      </c>
      <c r="N1037" s="18">
        <v>0</v>
      </c>
    </row>
    <row r="1038" spans="1:14" x14ac:dyDescent="0.25">
      <c r="A1038">
        <f>'R, r and ACFs'!F1045</f>
        <v>-1.0724833264466933</v>
      </c>
      <c r="C1038">
        <v>1028</v>
      </c>
      <c r="D1038">
        <f t="shared" si="96"/>
        <v>1.1502204855061646</v>
      </c>
      <c r="E1038">
        <f t="shared" si="97"/>
        <v>6.1752010707200293</v>
      </c>
      <c r="F1038">
        <f t="shared" si="98"/>
        <v>1.1427624079005149E-5</v>
      </c>
      <c r="G1038">
        <f t="shared" si="99"/>
        <v>1.2640521963714888</v>
      </c>
      <c r="H1038">
        <f t="shared" si="100"/>
        <v>11.656376187483962</v>
      </c>
      <c r="I1038">
        <f t="shared" si="101"/>
        <v>52.165575847132679</v>
      </c>
      <c r="J1038">
        <v>0</v>
      </c>
      <c r="K1038" s="18">
        <v>0</v>
      </c>
      <c r="L1038" s="18">
        <v>0</v>
      </c>
      <c r="M1038" s="18">
        <v>0</v>
      </c>
      <c r="N1038" s="18">
        <v>0</v>
      </c>
    </row>
    <row r="1039" spans="1:14" x14ac:dyDescent="0.25">
      <c r="A1039">
        <f>'R, r and ACFs'!F1046</f>
        <v>1.0697757955576641</v>
      </c>
      <c r="C1039">
        <v>1029</v>
      </c>
      <c r="D1039">
        <f t="shared" si="96"/>
        <v>1.1444202527610332</v>
      </c>
      <c r="E1039">
        <f t="shared" si="97"/>
        <v>1.1502204855061646</v>
      </c>
      <c r="F1039">
        <f t="shared" si="98"/>
        <v>6.1752010707200293</v>
      </c>
      <c r="G1039">
        <f t="shared" si="99"/>
        <v>1.1427624079005149E-5</v>
      </c>
      <c r="H1039">
        <f t="shared" si="100"/>
        <v>1.2640521963714888</v>
      </c>
      <c r="I1039">
        <f t="shared" si="101"/>
        <v>11.656376187483962</v>
      </c>
      <c r="J1039">
        <v>0</v>
      </c>
      <c r="K1039" s="18">
        <v>0</v>
      </c>
      <c r="L1039" s="18">
        <v>0</v>
      </c>
      <c r="M1039" s="18">
        <v>0</v>
      </c>
      <c r="N1039" s="18">
        <v>0</v>
      </c>
    </row>
    <row r="1040" spans="1:14" x14ac:dyDescent="0.25">
      <c r="A1040">
        <f>'R, r and ACFs'!F1047</f>
        <v>0.88319574867648298</v>
      </c>
      <c r="C1040">
        <v>1030</v>
      </c>
      <c r="D1040">
        <f t="shared" si="96"/>
        <v>0.78003473048021332</v>
      </c>
      <c r="E1040">
        <f t="shared" si="97"/>
        <v>1.1444202527610332</v>
      </c>
      <c r="F1040">
        <f t="shared" si="98"/>
        <v>1.1502204855061646</v>
      </c>
      <c r="G1040">
        <f t="shared" si="99"/>
        <v>6.1752010707200293</v>
      </c>
      <c r="H1040">
        <f t="shared" si="100"/>
        <v>1.1427624079005149E-5</v>
      </c>
      <c r="I1040">
        <f t="shared" si="101"/>
        <v>1.2640521963714888</v>
      </c>
      <c r="J1040">
        <v>0</v>
      </c>
      <c r="K1040" s="18">
        <v>0</v>
      </c>
      <c r="L1040" s="18">
        <v>0</v>
      </c>
      <c r="M1040" s="18">
        <v>0</v>
      </c>
      <c r="N1040" s="18">
        <v>0</v>
      </c>
    </row>
    <row r="1041" spans="1:14" x14ac:dyDescent="0.25">
      <c r="A1041">
        <f>'R, r and ACFs'!F1048</f>
        <v>-0.87929692741961463</v>
      </c>
      <c r="C1041">
        <v>1031</v>
      </c>
      <c r="D1041">
        <f t="shared" si="96"/>
        <v>0.773163086569575</v>
      </c>
      <c r="E1041">
        <f t="shared" si="97"/>
        <v>0.78003473048021332</v>
      </c>
      <c r="F1041">
        <f t="shared" si="98"/>
        <v>1.1444202527610332</v>
      </c>
      <c r="G1041">
        <f t="shared" si="99"/>
        <v>1.1502204855061646</v>
      </c>
      <c r="H1041">
        <f t="shared" si="100"/>
        <v>6.1752010707200293</v>
      </c>
      <c r="I1041">
        <f t="shared" si="101"/>
        <v>1.1427624079005149E-5</v>
      </c>
      <c r="J1041">
        <v>0</v>
      </c>
      <c r="K1041" s="18">
        <v>0</v>
      </c>
      <c r="L1041" s="18">
        <v>0</v>
      </c>
      <c r="M1041" s="18">
        <v>0</v>
      </c>
      <c r="N1041" s="18">
        <v>0</v>
      </c>
    </row>
    <row r="1042" spans="1:14" x14ac:dyDescent="0.25">
      <c r="A1042">
        <f>'R, r and ACFs'!F1049</f>
        <v>1.7883819538349783</v>
      </c>
      <c r="C1042">
        <v>1032</v>
      </c>
      <c r="D1042">
        <f t="shared" si="96"/>
        <v>3.1983100128026147</v>
      </c>
      <c r="E1042">
        <f t="shared" si="97"/>
        <v>0.773163086569575</v>
      </c>
      <c r="F1042">
        <f t="shared" si="98"/>
        <v>0.78003473048021332</v>
      </c>
      <c r="G1042">
        <f t="shared" si="99"/>
        <v>1.1444202527610332</v>
      </c>
      <c r="H1042">
        <f t="shared" si="100"/>
        <v>1.1502204855061646</v>
      </c>
      <c r="I1042">
        <f t="shared" si="101"/>
        <v>6.1752010707200293</v>
      </c>
      <c r="J1042">
        <v>0</v>
      </c>
      <c r="K1042" s="18">
        <v>0</v>
      </c>
      <c r="L1042" s="18">
        <v>0</v>
      </c>
      <c r="M1042" s="18">
        <v>0</v>
      </c>
      <c r="N1042" s="18">
        <v>0</v>
      </c>
    </row>
    <row r="1043" spans="1:14" x14ac:dyDescent="0.25">
      <c r="A1043">
        <f>'R, r and ACFs'!F1050</f>
        <v>-0.58840738498051104</v>
      </c>
      <c r="C1043">
        <v>1033</v>
      </c>
      <c r="D1043">
        <f t="shared" si="96"/>
        <v>0.3462232506996033</v>
      </c>
      <c r="E1043">
        <f t="shared" si="97"/>
        <v>3.1983100128026147</v>
      </c>
      <c r="F1043">
        <f t="shared" si="98"/>
        <v>0.773163086569575</v>
      </c>
      <c r="G1043">
        <f t="shared" si="99"/>
        <v>0.78003473048021332</v>
      </c>
      <c r="H1043">
        <f t="shared" si="100"/>
        <v>1.1444202527610332</v>
      </c>
      <c r="I1043">
        <f t="shared" si="101"/>
        <v>1.1502204855061646</v>
      </c>
      <c r="J1043">
        <v>0</v>
      </c>
      <c r="K1043" s="18">
        <v>0</v>
      </c>
      <c r="L1043" s="18">
        <v>0</v>
      </c>
      <c r="M1043" s="18">
        <v>0</v>
      </c>
      <c r="N1043" s="18">
        <v>0</v>
      </c>
    </row>
    <row r="1044" spans="1:14" x14ac:dyDescent="0.25">
      <c r="A1044">
        <f>'R, r and ACFs'!F1051</f>
        <v>4.8783150240687925E-2</v>
      </c>
      <c r="C1044">
        <v>1034</v>
      </c>
      <c r="D1044">
        <f t="shared" si="96"/>
        <v>2.3797957474055303E-3</v>
      </c>
      <c r="E1044">
        <f t="shared" si="97"/>
        <v>0.3462232506996033</v>
      </c>
      <c r="F1044">
        <f t="shared" si="98"/>
        <v>3.1983100128026147</v>
      </c>
      <c r="G1044">
        <f t="shared" si="99"/>
        <v>0.773163086569575</v>
      </c>
      <c r="H1044">
        <f t="shared" si="100"/>
        <v>0.78003473048021332</v>
      </c>
      <c r="I1044">
        <f t="shared" si="101"/>
        <v>1.1444202527610332</v>
      </c>
      <c r="J1044">
        <v>0</v>
      </c>
      <c r="K1044" s="18">
        <v>0</v>
      </c>
      <c r="L1044" s="18">
        <v>0</v>
      </c>
      <c r="M1044" s="18">
        <v>0</v>
      </c>
      <c r="N1044" s="18">
        <v>0</v>
      </c>
    </row>
    <row r="1045" spans="1:14" x14ac:dyDescent="0.25">
      <c r="A1045">
        <f>'R, r and ACFs'!F1052</f>
        <v>-1.1990610679405456</v>
      </c>
      <c r="C1045">
        <v>1035</v>
      </c>
      <c r="D1045">
        <f t="shared" si="96"/>
        <v>1.4377474446507217</v>
      </c>
      <c r="E1045">
        <f t="shared" si="97"/>
        <v>2.3797957474055303E-3</v>
      </c>
      <c r="F1045">
        <f t="shared" si="98"/>
        <v>0.3462232506996033</v>
      </c>
      <c r="G1045">
        <f t="shared" si="99"/>
        <v>3.1983100128026147</v>
      </c>
      <c r="H1045">
        <f t="shared" si="100"/>
        <v>0.773163086569575</v>
      </c>
      <c r="I1045">
        <f t="shared" si="101"/>
        <v>0.78003473048021332</v>
      </c>
      <c r="J1045">
        <v>0</v>
      </c>
      <c r="K1045" s="18">
        <v>0</v>
      </c>
      <c r="L1045" s="18">
        <v>0</v>
      </c>
      <c r="M1045" s="18">
        <v>0</v>
      </c>
      <c r="N1045" s="18">
        <v>0</v>
      </c>
    </row>
    <row r="1046" spans="1:14" x14ac:dyDescent="0.25">
      <c r="A1046">
        <f>'R, r and ACFs'!F1053</f>
        <v>-4.6801955428927693</v>
      </c>
      <c r="C1046">
        <v>1036</v>
      </c>
      <c r="D1046">
        <f t="shared" si="96"/>
        <v>21.904230319713342</v>
      </c>
      <c r="E1046">
        <f t="shared" si="97"/>
        <v>1.4377474446507217</v>
      </c>
      <c r="F1046">
        <f t="shared" si="98"/>
        <v>2.3797957474055303E-3</v>
      </c>
      <c r="G1046">
        <f t="shared" si="99"/>
        <v>0.3462232506996033</v>
      </c>
      <c r="H1046">
        <f t="shared" si="100"/>
        <v>3.1983100128026147</v>
      </c>
      <c r="I1046">
        <f t="shared" si="101"/>
        <v>0.773163086569575</v>
      </c>
      <c r="J1046">
        <v>0</v>
      </c>
      <c r="K1046" s="18">
        <v>0</v>
      </c>
      <c r="L1046" s="18">
        <v>0</v>
      </c>
      <c r="M1046" s="18">
        <v>0</v>
      </c>
      <c r="N1046" s="18">
        <v>0</v>
      </c>
    </row>
    <row r="1047" spans="1:14" x14ac:dyDescent="0.25">
      <c r="A1047">
        <f>'R, r and ACFs'!F1054</f>
        <v>0.15629935352100482</v>
      </c>
      <c r="C1047">
        <v>1037</v>
      </c>
      <c r="D1047">
        <f t="shared" si="96"/>
        <v>2.4429487911084045E-2</v>
      </c>
      <c r="E1047">
        <f t="shared" si="97"/>
        <v>21.904230319713342</v>
      </c>
      <c r="F1047">
        <f t="shared" si="98"/>
        <v>1.4377474446507217</v>
      </c>
      <c r="G1047">
        <f t="shared" si="99"/>
        <v>2.3797957474055303E-3</v>
      </c>
      <c r="H1047">
        <f t="shared" si="100"/>
        <v>0.3462232506996033</v>
      </c>
      <c r="I1047">
        <f t="shared" si="101"/>
        <v>3.1983100128026147</v>
      </c>
      <c r="J1047">
        <v>0</v>
      </c>
      <c r="K1047" s="18">
        <v>0</v>
      </c>
      <c r="L1047" s="18">
        <v>0</v>
      </c>
      <c r="M1047" s="18">
        <v>0</v>
      </c>
      <c r="N1047" s="18">
        <v>0</v>
      </c>
    </row>
    <row r="1048" spans="1:14" x14ac:dyDescent="0.25">
      <c r="A1048">
        <f>'R, r and ACFs'!F1055</f>
        <v>3.005443504762277</v>
      </c>
      <c r="C1048">
        <v>1038</v>
      </c>
      <c r="D1048">
        <f t="shared" si="96"/>
        <v>9.0326906603177584</v>
      </c>
      <c r="E1048">
        <f t="shared" si="97"/>
        <v>2.4429487911084045E-2</v>
      </c>
      <c r="F1048">
        <f t="shared" si="98"/>
        <v>21.904230319713342</v>
      </c>
      <c r="G1048">
        <f t="shared" si="99"/>
        <v>1.4377474446507217</v>
      </c>
      <c r="H1048">
        <f t="shared" si="100"/>
        <v>2.3797957474055303E-3</v>
      </c>
      <c r="I1048">
        <f t="shared" si="101"/>
        <v>0.3462232506996033</v>
      </c>
      <c r="J1048">
        <v>0</v>
      </c>
      <c r="K1048" s="18">
        <v>0</v>
      </c>
      <c r="L1048" s="18">
        <v>0</v>
      </c>
      <c r="M1048" s="18">
        <v>0</v>
      </c>
      <c r="N1048" s="18">
        <v>0</v>
      </c>
    </row>
    <row r="1049" spans="1:14" x14ac:dyDescent="0.25">
      <c r="A1049">
        <f>'R, r and ACFs'!F1056</f>
        <v>-4.2269566003616648</v>
      </c>
      <c r="C1049">
        <v>1039</v>
      </c>
      <c r="D1049">
        <f t="shared" si="96"/>
        <v>17.867162101341041</v>
      </c>
      <c r="E1049">
        <f t="shared" si="97"/>
        <v>9.0326906603177584</v>
      </c>
      <c r="F1049">
        <f t="shared" si="98"/>
        <v>2.4429487911084045E-2</v>
      </c>
      <c r="G1049">
        <f t="shared" si="99"/>
        <v>21.904230319713342</v>
      </c>
      <c r="H1049">
        <f t="shared" si="100"/>
        <v>1.4377474446507217</v>
      </c>
      <c r="I1049">
        <f t="shared" si="101"/>
        <v>2.3797957474055303E-3</v>
      </c>
      <c r="J1049">
        <v>0</v>
      </c>
      <c r="K1049" s="18">
        <v>0</v>
      </c>
      <c r="L1049" s="18">
        <v>0</v>
      </c>
      <c r="M1049" s="18">
        <v>0</v>
      </c>
      <c r="N1049" s="18">
        <v>0</v>
      </c>
    </row>
    <row r="1050" spans="1:14" x14ac:dyDescent="0.25">
      <c r="A1050">
        <f>'R, r and ACFs'!F1057</f>
        <v>0.64634389471439846</v>
      </c>
      <c r="C1050">
        <v>1040</v>
      </c>
      <c r="D1050">
        <f t="shared" si="96"/>
        <v>0.41776043023457737</v>
      </c>
      <c r="E1050">
        <f t="shared" si="97"/>
        <v>17.867162101341041</v>
      </c>
      <c r="F1050">
        <f t="shared" si="98"/>
        <v>9.0326906603177584</v>
      </c>
      <c r="G1050">
        <f t="shared" si="99"/>
        <v>2.4429487911084045E-2</v>
      </c>
      <c r="H1050">
        <f t="shared" si="100"/>
        <v>21.904230319713342</v>
      </c>
      <c r="I1050">
        <f t="shared" si="101"/>
        <v>1.4377474446507217</v>
      </c>
      <c r="J1050">
        <v>0</v>
      </c>
      <c r="K1050" s="18">
        <v>0</v>
      </c>
      <c r="L1050" s="18">
        <v>0</v>
      </c>
      <c r="M1050" s="18">
        <v>0</v>
      </c>
      <c r="N1050" s="18">
        <v>0</v>
      </c>
    </row>
    <row r="1051" spans="1:14" x14ac:dyDescent="0.25">
      <c r="A1051">
        <f>'R, r and ACFs'!F1058</f>
        <v>-0.15012852656468809</v>
      </c>
      <c r="C1051">
        <v>1041</v>
      </c>
      <c r="D1051">
        <f t="shared" si="96"/>
        <v>2.2538574488484255E-2</v>
      </c>
      <c r="E1051">
        <f t="shared" si="97"/>
        <v>0.41776043023457737</v>
      </c>
      <c r="F1051">
        <f t="shared" si="98"/>
        <v>17.867162101341041</v>
      </c>
      <c r="G1051">
        <f t="shared" si="99"/>
        <v>9.0326906603177584</v>
      </c>
      <c r="H1051">
        <f t="shared" si="100"/>
        <v>2.4429487911084045E-2</v>
      </c>
      <c r="I1051">
        <f t="shared" si="101"/>
        <v>21.904230319713342</v>
      </c>
      <c r="J1051">
        <v>0</v>
      </c>
      <c r="K1051" s="18">
        <v>0</v>
      </c>
      <c r="L1051" s="18">
        <v>0</v>
      </c>
      <c r="M1051" s="18">
        <v>0</v>
      </c>
      <c r="N1051" s="18">
        <v>0</v>
      </c>
    </row>
    <row r="1052" spans="1:14" x14ac:dyDescent="0.25">
      <c r="A1052">
        <f>'R, r and ACFs'!F1059</f>
        <v>-1.2079416725562608</v>
      </c>
      <c r="C1052">
        <v>1042</v>
      </c>
      <c r="D1052">
        <f t="shared" si="96"/>
        <v>1.459123084298017</v>
      </c>
      <c r="E1052">
        <f t="shared" si="97"/>
        <v>2.2538574488484255E-2</v>
      </c>
      <c r="F1052">
        <f t="shared" si="98"/>
        <v>0.41776043023457737</v>
      </c>
      <c r="G1052">
        <f t="shared" si="99"/>
        <v>17.867162101341041</v>
      </c>
      <c r="H1052">
        <f t="shared" si="100"/>
        <v>9.0326906603177584</v>
      </c>
      <c r="I1052">
        <f t="shared" si="101"/>
        <v>2.4429487911084045E-2</v>
      </c>
      <c r="J1052">
        <v>0</v>
      </c>
      <c r="K1052" s="18">
        <v>0</v>
      </c>
      <c r="L1052" s="18">
        <v>0</v>
      </c>
      <c r="M1052" s="18">
        <v>0</v>
      </c>
      <c r="N1052" s="18">
        <v>0</v>
      </c>
    </row>
    <row r="1053" spans="1:14" x14ac:dyDescent="0.25">
      <c r="A1053">
        <f>'R, r and ACFs'!F1060</f>
        <v>-1.7053245135371837</v>
      </c>
      <c r="C1053">
        <v>1043</v>
      </c>
      <c r="D1053">
        <f t="shared" si="96"/>
        <v>2.9081316964708321</v>
      </c>
      <c r="E1053">
        <f t="shared" si="97"/>
        <v>1.459123084298017</v>
      </c>
      <c r="F1053">
        <f t="shared" si="98"/>
        <v>2.2538574488484255E-2</v>
      </c>
      <c r="G1053">
        <f t="shared" si="99"/>
        <v>0.41776043023457737</v>
      </c>
      <c r="H1053">
        <f t="shared" si="100"/>
        <v>17.867162101341041</v>
      </c>
      <c r="I1053">
        <f t="shared" si="101"/>
        <v>9.0326906603177584</v>
      </c>
      <c r="J1053">
        <v>0</v>
      </c>
      <c r="K1053" s="18">
        <v>0</v>
      </c>
      <c r="L1053" s="18">
        <v>0</v>
      </c>
      <c r="M1053" s="18">
        <v>0</v>
      </c>
      <c r="N1053" s="18">
        <v>0</v>
      </c>
    </row>
    <row r="1054" spans="1:14" x14ac:dyDescent="0.25">
      <c r="A1054">
        <f>'R, r and ACFs'!F1061</f>
        <v>-0.21822645648648659</v>
      </c>
      <c r="C1054">
        <v>1044</v>
      </c>
      <c r="D1054">
        <f t="shared" si="96"/>
        <v>4.7622786310648424E-2</v>
      </c>
      <c r="E1054">
        <f t="shared" si="97"/>
        <v>2.9081316964708321</v>
      </c>
      <c r="F1054">
        <f t="shared" si="98"/>
        <v>1.459123084298017</v>
      </c>
      <c r="G1054">
        <f t="shared" si="99"/>
        <v>2.2538574488484255E-2</v>
      </c>
      <c r="H1054">
        <f t="shared" si="100"/>
        <v>0.41776043023457737</v>
      </c>
      <c r="I1054">
        <f t="shared" si="101"/>
        <v>17.867162101341041</v>
      </c>
      <c r="J1054">
        <v>0</v>
      </c>
      <c r="K1054" s="18">
        <v>0</v>
      </c>
      <c r="L1054" s="18">
        <v>0</v>
      </c>
      <c r="M1054" s="18">
        <v>0</v>
      </c>
      <c r="N1054" s="18">
        <v>0</v>
      </c>
    </row>
    <row r="1055" spans="1:14" x14ac:dyDescent="0.25">
      <c r="A1055">
        <f>'R, r and ACFs'!F1062</f>
        <v>0.70574853365608625</v>
      </c>
      <c r="C1055">
        <v>1045</v>
      </c>
      <c r="D1055">
        <f t="shared" si="96"/>
        <v>0.49808099275771589</v>
      </c>
      <c r="E1055">
        <f t="shared" si="97"/>
        <v>4.7622786310648424E-2</v>
      </c>
      <c r="F1055">
        <f t="shared" si="98"/>
        <v>2.9081316964708321</v>
      </c>
      <c r="G1055">
        <f t="shared" si="99"/>
        <v>1.459123084298017</v>
      </c>
      <c r="H1055">
        <f t="shared" si="100"/>
        <v>2.2538574488484255E-2</v>
      </c>
      <c r="I1055">
        <f t="shared" si="101"/>
        <v>0.41776043023457737</v>
      </c>
      <c r="J1055">
        <v>0</v>
      </c>
      <c r="K1055" s="18">
        <v>0</v>
      </c>
      <c r="L1055" s="18">
        <v>0</v>
      </c>
      <c r="M1055" s="18">
        <v>0</v>
      </c>
      <c r="N1055" s="18">
        <v>0</v>
      </c>
    </row>
    <row r="1056" spans="1:14" x14ac:dyDescent="0.25">
      <c r="A1056">
        <f>'R, r and ACFs'!F1063</f>
        <v>-4.018997356920714</v>
      </c>
      <c r="C1056">
        <v>1046</v>
      </c>
      <c r="D1056">
        <f t="shared" si="96"/>
        <v>16.152339754935685</v>
      </c>
      <c r="E1056">
        <f t="shared" si="97"/>
        <v>0.49808099275771589</v>
      </c>
      <c r="F1056">
        <f t="shared" si="98"/>
        <v>4.7622786310648424E-2</v>
      </c>
      <c r="G1056">
        <f t="shared" si="99"/>
        <v>2.9081316964708321</v>
      </c>
      <c r="H1056">
        <f t="shared" si="100"/>
        <v>1.459123084298017</v>
      </c>
      <c r="I1056">
        <f t="shared" si="101"/>
        <v>2.2538574488484255E-2</v>
      </c>
      <c r="J1056">
        <v>0</v>
      </c>
      <c r="K1056" s="18">
        <v>0</v>
      </c>
      <c r="L1056" s="18">
        <v>0</v>
      </c>
      <c r="M1056" s="18">
        <v>0</v>
      </c>
      <c r="N1056" s="18">
        <v>0</v>
      </c>
    </row>
    <row r="1057" spans="1:14" x14ac:dyDescent="0.25">
      <c r="A1057">
        <f>'R, r and ACFs'!F1064</f>
        <v>-0.93257495180333883</v>
      </c>
      <c r="C1057">
        <v>1047</v>
      </c>
      <c r="D1057">
        <f t="shared" si="96"/>
        <v>0.86969604073099971</v>
      </c>
      <c r="E1057">
        <f t="shared" si="97"/>
        <v>16.152339754935685</v>
      </c>
      <c r="F1057">
        <f t="shared" si="98"/>
        <v>0.49808099275771589</v>
      </c>
      <c r="G1057">
        <f t="shared" si="99"/>
        <v>4.7622786310648424E-2</v>
      </c>
      <c r="H1057">
        <f t="shared" si="100"/>
        <v>2.9081316964708321</v>
      </c>
      <c r="I1057">
        <f t="shared" si="101"/>
        <v>1.459123084298017</v>
      </c>
      <c r="J1057">
        <v>0</v>
      </c>
      <c r="K1057" s="18">
        <v>0</v>
      </c>
      <c r="L1057" s="18">
        <v>0</v>
      </c>
      <c r="M1057" s="18">
        <v>0</v>
      </c>
      <c r="N1057" s="18">
        <v>0</v>
      </c>
    </row>
    <row r="1058" spans="1:14" x14ac:dyDescent="0.25">
      <c r="A1058">
        <f>'R, r and ACFs'!F1065</f>
        <v>-0.54221098976093707</v>
      </c>
      <c r="C1058">
        <v>1048</v>
      </c>
      <c r="D1058">
        <f t="shared" si="96"/>
        <v>0.293992757417535</v>
      </c>
      <c r="E1058">
        <f t="shared" si="97"/>
        <v>0.86969604073099971</v>
      </c>
      <c r="F1058">
        <f t="shared" si="98"/>
        <v>16.152339754935685</v>
      </c>
      <c r="G1058">
        <f t="shared" si="99"/>
        <v>0.49808099275771589</v>
      </c>
      <c r="H1058">
        <f t="shared" si="100"/>
        <v>4.7622786310648424E-2</v>
      </c>
      <c r="I1058">
        <f t="shared" si="101"/>
        <v>2.9081316964708321</v>
      </c>
      <c r="J1058">
        <v>0</v>
      </c>
      <c r="K1058" s="18">
        <v>0</v>
      </c>
      <c r="L1058" s="18">
        <v>0</v>
      </c>
      <c r="M1058" s="18">
        <v>0</v>
      </c>
      <c r="N1058" s="18">
        <v>0</v>
      </c>
    </row>
    <row r="1059" spans="1:14" x14ac:dyDescent="0.25">
      <c r="A1059">
        <f>'R, r and ACFs'!F1066</f>
        <v>-5.9418330072765668</v>
      </c>
      <c r="C1059">
        <v>1049</v>
      </c>
      <c r="D1059">
        <f t="shared" si="96"/>
        <v>35.305379486361289</v>
      </c>
      <c r="E1059">
        <f t="shared" si="97"/>
        <v>0.293992757417535</v>
      </c>
      <c r="F1059">
        <f t="shared" si="98"/>
        <v>0.86969604073099971</v>
      </c>
      <c r="G1059">
        <f t="shared" si="99"/>
        <v>16.152339754935685</v>
      </c>
      <c r="H1059">
        <f t="shared" si="100"/>
        <v>0.49808099275771589</v>
      </c>
      <c r="I1059">
        <f t="shared" si="101"/>
        <v>4.7622786310648424E-2</v>
      </c>
      <c r="J1059">
        <v>0</v>
      </c>
      <c r="K1059" s="18">
        <v>0</v>
      </c>
      <c r="L1059" s="18">
        <v>0</v>
      </c>
      <c r="M1059" s="18">
        <v>0</v>
      </c>
      <c r="N1059" s="18">
        <v>0</v>
      </c>
    </row>
    <row r="1060" spans="1:14" x14ac:dyDescent="0.25">
      <c r="A1060">
        <f>'R, r and ACFs'!F1067</f>
        <v>-4.6736067139116546</v>
      </c>
      <c r="C1060">
        <v>1050</v>
      </c>
      <c r="D1060">
        <f t="shared" si="96"/>
        <v>21.842599716320095</v>
      </c>
      <c r="E1060">
        <f t="shared" si="97"/>
        <v>35.305379486361289</v>
      </c>
      <c r="F1060">
        <f t="shared" si="98"/>
        <v>0.293992757417535</v>
      </c>
      <c r="G1060">
        <f t="shared" si="99"/>
        <v>0.86969604073099971</v>
      </c>
      <c r="H1060">
        <f t="shared" si="100"/>
        <v>16.152339754935685</v>
      </c>
      <c r="I1060">
        <f t="shared" si="101"/>
        <v>0.49808099275771589</v>
      </c>
      <c r="J1060">
        <v>0</v>
      </c>
      <c r="K1060" s="18">
        <v>0</v>
      </c>
      <c r="L1060" s="18">
        <v>0</v>
      </c>
      <c r="M1060" s="18">
        <v>0</v>
      </c>
      <c r="N1060" s="18">
        <v>0</v>
      </c>
    </row>
    <row r="1061" spans="1:14" x14ac:dyDescent="0.25">
      <c r="A1061">
        <f>'R, r and ACFs'!F1068</f>
        <v>0.60493618702713781</v>
      </c>
      <c r="C1061">
        <v>1051</v>
      </c>
      <c r="D1061">
        <f t="shared" si="96"/>
        <v>0.36594779037493225</v>
      </c>
      <c r="E1061">
        <f t="shared" si="97"/>
        <v>21.842599716320095</v>
      </c>
      <c r="F1061">
        <f t="shared" si="98"/>
        <v>35.305379486361289</v>
      </c>
      <c r="G1061">
        <f t="shared" si="99"/>
        <v>0.293992757417535</v>
      </c>
      <c r="H1061">
        <f t="shared" si="100"/>
        <v>0.86969604073099971</v>
      </c>
      <c r="I1061">
        <f t="shared" si="101"/>
        <v>16.152339754935685</v>
      </c>
      <c r="J1061">
        <v>0</v>
      </c>
      <c r="K1061" s="18">
        <v>0</v>
      </c>
      <c r="L1061" s="18">
        <v>0</v>
      </c>
      <c r="M1061" s="18">
        <v>0</v>
      </c>
      <c r="N1061" s="18">
        <v>0</v>
      </c>
    </row>
    <row r="1062" spans="1:14" x14ac:dyDescent="0.25">
      <c r="A1062">
        <f>'R, r and ACFs'!F1069</f>
        <v>-3.7429829119530607</v>
      </c>
      <c r="C1062">
        <v>1052</v>
      </c>
      <c r="D1062">
        <f t="shared" si="96"/>
        <v>14.009921079172614</v>
      </c>
      <c r="E1062">
        <f t="shared" si="97"/>
        <v>0.36594779037493225</v>
      </c>
      <c r="F1062">
        <f t="shared" si="98"/>
        <v>21.842599716320095</v>
      </c>
      <c r="G1062">
        <f t="shared" si="99"/>
        <v>35.305379486361289</v>
      </c>
      <c r="H1062">
        <f t="shared" si="100"/>
        <v>0.293992757417535</v>
      </c>
      <c r="I1062">
        <f t="shared" si="101"/>
        <v>0.86969604073099971</v>
      </c>
      <c r="J1062">
        <v>0</v>
      </c>
      <c r="K1062" s="18">
        <v>0</v>
      </c>
      <c r="L1062" s="18">
        <v>0</v>
      </c>
      <c r="M1062" s="18">
        <v>0</v>
      </c>
      <c r="N1062" s="18">
        <v>0</v>
      </c>
    </row>
    <row r="1063" spans="1:14" x14ac:dyDescent="0.25">
      <c r="A1063">
        <f>'R, r and ACFs'!F1070</f>
        <v>2.3333435036151671</v>
      </c>
      <c r="C1063">
        <v>1053</v>
      </c>
      <c r="D1063">
        <f t="shared" si="96"/>
        <v>5.4444919058631029</v>
      </c>
      <c r="E1063">
        <f t="shared" si="97"/>
        <v>14.009921079172614</v>
      </c>
      <c r="F1063">
        <f t="shared" si="98"/>
        <v>0.36594779037493225</v>
      </c>
      <c r="G1063">
        <f t="shared" si="99"/>
        <v>21.842599716320095</v>
      </c>
      <c r="H1063">
        <f t="shared" si="100"/>
        <v>35.305379486361289</v>
      </c>
      <c r="I1063">
        <f t="shared" si="101"/>
        <v>0.293992757417535</v>
      </c>
      <c r="J1063">
        <v>0</v>
      </c>
      <c r="K1063" s="18">
        <v>0</v>
      </c>
      <c r="L1063" s="18">
        <v>0</v>
      </c>
      <c r="M1063" s="18">
        <v>0</v>
      </c>
      <c r="N1063" s="18">
        <v>0</v>
      </c>
    </row>
    <row r="1064" spans="1:14" x14ac:dyDescent="0.25">
      <c r="A1064">
        <f>'R, r and ACFs'!F1071</f>
        <v>-0.92069530299493252</v>
      </c>
      <c r="C1064">
        <v>1054</v>
      </c>
      <c r="D1064">
        <f t="shared" si="96"/>
        <v>0.84767984095693061</v>
      </c>
      <c r="E1064">
        <f t="shared" si="97"/>
        <v>5.4444919058631029</v>
      </c>
      <c r="F1064">
        <f t="shared" si="98"/>
        <v>14.009921079172614</v>
      </c>
      <c r="G1064">
        <f t="shared" si="99"/>
        <v>0.36594779037493225</v>
      </c>
      <c r="H1064">
        <f t="shared" si="100"/>
        <v>21.842599716320095</v>
      </c>
      <c r="I1064">
        <f t="shared" si="101"/>
        <v>35.305379486361289</v>
      </c>
      <c r="J1064">
        <v>0</v>
      </c>
      <c r="K1064" s="18">
        <v>0</v>
      </c>
      <c r="L1064" s="18">
        <v>0</v>
      </c>
      <c r="M1064" s="18">
        <v>0</v>
      </c>
      <c r="N1064" s="18">
        <v>0</v>
      </c>
    </row>
    <row r="1065" spans="1:14" x14ac:dyDescent="0.25">
      <c r="A1065">
        <f>'R, r and ACFs'!F1072</f>
        <v>5.3746818199445707</v>
      </c>
      <c r="C1065">
        <v>1055</v>
      </c>
      <c r="D1065">
        <f t="shared" si="96"/>
        <v>28.887204665642685</v>
      </c>
      <c r="E1065">
        <f t="shared" si="97"/>
        <v>0.84767984095693061</v>
      </c>
      <c r="F1065">
        <f t="shared" si="98"/>
        <v>5.4444919058631029</v>
      </c>
      <c r="G1065">
        <f t="shared" si="99"/>
        <v>14.009921079172614</v>
      </c>
      <c r="H1065">
        <f t="shared" si="100"/>
        <v>0.36594779037493225</v>
      </c>
      <c r="I1065">
        <f t="shared" si="101"/>
        <v>21.842599716320095</v>
      </c>
      <c r="J1065">
        <v>0</v>
      </c>
      <c r="K1065" s="18">
        <v>0</v>
      </c>
      <c r="L1065" s="18">
        <v>0</v>
      </c>
      <c r="M1065" s="18">
        <v>0</v>
      </c>
      <c r="N1065" s="18">
        <v>0</v>
      </c>
    </row>
    <row r="1066" spans="1:14" x14ac:dyDescent="0.25">
      <c r="A1066">
        <f>'R, r and ACFs'!F1073</f>
        <v>-2.0025727281316046</v>
      </c>
      <c r="C1066">
        <v>1056</v>
      </c>
      <c r="D1066">
        <f t="shared" si="96"/>
        <v>4.0102975314564571</v>
      </c>
      <c r="E1066">
        <f t="shared" si="97"/>
        <v>28.887204665642685</v>
      </c>
      <c r="F1066">
        <f t="shared" si="98"/>
        <v>0.84767984095693061</v>
      </c>
      <c r="G1066">
        <f t="shared" si="99"/>
        <v>5.4444919058631029</v>
      </c>
      <c r="H1066">
        <f t="shared" si="100"/>
        <v>14.009921079172614</v>
      </c>
      <c r="I1066">
        <f t="shared" si="101"/>
        <v>0.36594779037493225</v>
      </c>
      <c r="J1066">
        <v>0</v>
      </c>
      <c r="K1066" s="18">
        <v>0</v>
      </c>
      <c r="L1066" s="18">
        <v>0</v>
      </c>
      <c r="M1066" s="18">
        <v>0</v>
      </c>
      <c r="N1066" s="18">
        <v>0</v>
      </c>
    </row>
    <row r="1067" spans="1:14" x14ac:dyDescent="0.25">
      <c r="A1067">
        <f>'R, r and ACFs'!F1074</f>
        <v>4.5906194758884116</v>
      </c>
      <c r="C1067">
        <v>1057</v>
      </c>
      <c r="D1067">
        <f t="shared" si="96"/>
        <v>21.073787172405993</v>
      </c>
      <c r="E1067">
        <f t="shared" si="97"/>
        <v>4.0102975314564571</v>
      </c>
      <c r="F1067">
        <f t="shared" si="98"/>
        <v>28.887204665642685</v>
      </c>
      <c r="G1067">
        <f t="shared" si="99"/>
        <v>0.84767984095693061</v>
      </c>
      <c r="H1067">
        <f t="shared" si="100"/>
        <v>5.4444919058631029</v>
      </c>
      <c r="I1067">
        <f t="shared" si="101"/>
        <v>14.009921079172614</v>
      </c>
      <c r="J1067">
        <v>0</v>
      </c>
      <c r="K1067" s="18">
        <v>0</v>
      </c>
      <c r="L1067" s="18">
        <v>0</v>
      </c>
      <c r="M1067" s="18">
        <v>0</v>
      </c>
      <c r="N1067" s="18">
        <v>0</v>
      </c>
    </row>
    <row r="1068" spans="1:14" x14ac:dyDescent="0.25">
      <c r="A1068">
        <f>'R, r and ACFs'!F1075</f>
        <v>-2.4071026944729614</v>
      </c>
      <c r="C1068">
        <v>1058</v>
      </c>
      <c r="D1068">
        <f t="shared" si="96"/>
        <v>5.7941433817389907</v>
      </c>
      <c r="E1068">
        <f t="shared" si="97"/>
        <v>21.073787172405993</v>
      </c>
      <c r="F1068">
        <f t="shared" si="98"/>
        <v>4.0102975314564571</v>
      </c>
      <c r="G1068">
        <f t="shared" si="99"/>
        <v>28.887204665642685</v>
      </c>
      <c r="H1068">
        <f t="shared" si="100"/>
        <v>0.84767984095693061</v>
      </c>
      <c r="I1068">
        <f t="shared" si="101"/>
        <v>5.4444919058631029</v>
      </c>
      <c r="J1068">
        <v>0</v>
      </c>
      <c r="K1068" s="18">
        <v>0</v>
      </c>
      <c r="L1068" s="18">
        <v>0</v>
      </c>
      <c r="M1068" s="18">
        <v>0</v>
      </c>
      <c r="N1068" s="18">
        <v>0</v>
      </c>
    </row>
    <row r="1069" spans="1:14" x14ac:dyDescent="0.25">
      <c r="A1069">
        <f>'R, r and ACFs'!F1076</f>
        <v>-2.1778441413672334</v>
      </c>
      <c r="C1069">
        <v>1059</v>
      </c>
      <c r="D1069">
        <f t="shared" si="96"/>
        <v>4.7430051040875822</v>
      </c>
      <c r="E1069">
        <f t="shared" si="97"/>
        <v>5.7941433817389907</v>
      </c>
      <c r="F1069">
        <f t="shared" si="98"/>
        <v>21.073787172405993</v>
      </c>
      <c r="G1069">
        <f t="shared" si="99"/>
        <v>4.0102975314564571</v>
      </c>
      <c r="H1069">
        <f t="shared" si="100"/>
        <v>28.887204665642685</v>
      </c>
      <c r="I1069">
        <f t="shared" si="101"/>
        <v>0.84767984095693061</v>
      </c>
      <c r="J1069">
        <v>0</v>
      </c>
      <c r="K1069" s="18">
        <v>0</v>
      </c>
      <c r="L1069" s="18">
        <v>0</v>
      </c>
      <c r="M1069" s="18">
        <v>0</v>
      </c>
      <c r="N1069" s="18">
        <v>0</v>
      </c>
    </row>
    <row r="1070" spans="1:14" x14ac:dyDescent="0.25">
      <c r="A1070">
        <f>'R, r and ACFs'!F1077</f>
        <v>-0.72818191691212497</v>
      </c>
      <c r="C1070">
        <v>1060</v>
      </c>
      <c r="D1070">
        <f t="shared" si="96"/>
        <v>0.53024890411781689</v>
      </c>
      <c r="E1070">
        <f t="shared" si="97"/>
        <v>4.7430051040875822</v>
      </c>
      <c r="F1070">
        <f t="shared" si="98"/>
        <v>5.7941433817389907</v>
      </c>
      <c r="G1070">
        <f t="shared" si="99"/>
        <v>21.073787172405993</v>
      </c>
      <c r="H1070">
        <f t="shared" si="100"/>
        <v>4.0102975314564571</v>
      </c>
      <c r="I1070">
        <f t="shared" si="101"/>
        <v>28.887204665642685</v>
      </c>
      <c r="J1070">
        <v>0</v>
      </c>
      <c r="K1070" s="18">
        <v>0</v>
      </c>
      <c r="L1070" s="18">
        <v>0</v>
      </c>
      <c r="M1070" s="18">
        <v>0</v>
      </c>
      <c r="N1070" s="18">
        <v>0</v>
      </c>
    </row>
    <row r="1071" spans="1:14" x14ac:dyDescent="0.25">
      <c r="A1071">
        <f>'R, r and ACFs'!F1078</f>
        <v>-0.29006240529771221</v>
      </c>
      <c r="C1071">
        <v>1061</v>
      </c>
      <c r="D1071">
        <f t="shared" si="96"/>
        <v>8.4136198967094261E-2</v>
      </c>
      <c r="E1071">
        <f t="shared" si="97"/>
        <v>0.53024890411781689</v>
      </c>
      <c r="F1071">
        <f t="shared" si="98"/>
        <v>4.7430051040875822</v>
      </c>
      <c r="G1071">
        <f t="shared" si="99"/>
        <v>5.7941433817389907</v>
      </c>
      <c r="H1071">
        <f t="shared" si="100"/>
        <v>21.073787172405993</v>
      </c>
      <c r="I1071">
        <f t="shared" si="101"/>
        <v>4.0102975314564571</v>
      </c>
      <c r="J1071">
        <v>0</v>
      </c>
      <c r="K1071" s="18">
        <v>0</v>
      </c>
      <c r="L1071" s="18">
        <v>0</v>
      </c>
      <c r="M1071" s="18">
        <v>0</v>
      </c>
      <c r="N1071" s="18">
        <v>0</v>
      </c>
    </row>
    <row r="1072" spans="1:14" x14ac:dyDescent="0.25">
      <c r="A1072">
        <f>'R, r and ACFs'!F1079</f>
        <v>-1.4205725138514111</v>
      </c>
      <c r="C1072">
        <v>1062</v>
      </c>
      <c r="D1072">
        <f t="shared" si="96"/>
        <v>2.0180262671101179</v>
      </c>
      <c r="E1072">
        <f t="shared" si="97"/>
        <v>8.4136198967094261E-2</v>
      </c>
      <c r="F1072">
        <f t="shared" si="98"/>
        <v>0.53024890411781689</v>
      </c>
      <c r="G1072">
        <f t="shared" si="99"/>
        <v>4.7430051040875822</v>
      </c>
      <c r="H1072">
        <f t="shared" si="100"/>
        <v>5.7941433817389907</v>
      </c>
      <c r="I1072">
        <f t="shared" si="101"/>
        <v>21.073787172405993</v>
      </c>
      <c r="J1072">
        <v>0</v>
      </c>
      <c r="K1072" s="18">
        <v>0</v>
      </c>
      <c r="L1072" s="18">
        <v>0</v>
      </c>
      <c r="M1072" s="18">
        <v>0</v>
      </c>
      <c r="N1072" s="18">
        <v>0</v>
      </c>
    </row>
    <row r="1073" spans="1:14" x14ac:dyDescent="0.25">
      <c r="A1073">
        <f>'R, r and ACFs'!F1080</f>
        <v>2.5709522866805372</v>
      </c>
      <c r="C1073">
        <v>1063</v>
      </c>
      <c r="D1073">
        <f t="shared" si="96"/>
        <v>6.6097956603878831</v>
      </c>
      <c r="E1073">
        <f t="shared" si="97"/>
        <v>2.0180262671101179</v>
      </c>
      <c r="F1073">
        <f t="shared" si="98"/>
        <v>8.4136198967094261E-2</v>
      </c>
      <c r="G1073">
        <f t="shared" si="99"/>
        <v>0.53024890411781689</v>
      </c>
      <c r="H1073">
        <f t="shared" si="100"/>
        <v>4.7430051040875822</v>
      </c>
      <c r="I1073">
        <f t="shared" si="101"/>
        <v>5.7941433817389907</v>
      </c>
      <c r="J1073">
        <v>0</v>
      </c>
      <c r="K1073" s="18">
        <v>0</v>
      </c>
      <c r="L1073" s="18">
        <v>0</v>
      </c>
      <c r="M1073" s="18">
        <v>0</v>
      </c>
      <c r="N1073" s="18">
        <v>0</v>
      </c>
    </row>
    <row r="1074" spans="1:14" x14ac:dyDescent="0.25">
      <c r="A1074">
        <f>'R, r and ACFs'!F1081</f>
        <v>1.6544426162778441</v>
      </c>
      <c r="C1074">
        <v>1064</v>
      </c>
      <c r="D1074">
        <f t="shared" si="96"/>
        <v>2.7371803705562776</v>
      </c>
      <c r="E1074">
        <f t="shared" si="97"/>
        <v>6.6097956603878831</v>
      </c>
      <c r="F1074">
        <f t="shared" si="98"/>
        <v>2.0180262671101179</v>
      </c>
      <c r="G1074">
        <f t="shared" si="99"/>
        <v>8.4136198967094261E-2</v>
      </c>
      <c r="H1074">
        <f t="shared" si="100"/>
        <v>0.53024890411781689</v>
      </c>
      <c r="I1074">
        <f t="shared" si="101"/>
        <v>4.7430051040875822</v>
      </c>
      <c r="J1074">
        <v>0</v>
      </c>
      <c r="K1074" s="18">
        <v>0</v>
      </c>
      <c r="L1074" s="18">
        <v>0</v>
      </c>
      <c r="M1074" s="18">
        <v>0</v>
      </c>
      <c r="N1074" s="18">
        <v>0</v>
      </c>
    </row>
    <row r="1075" spans="1:14" x14ac:dyDescent="0.25">
      <c r="A1075">
        <f>'R, r and ACFs'!F1082</f>
        <v>0.13615680683304335</v>
      </c>
      <c r="C1075">
        <v>1065</v>
      </c>
      <c r="D1075">
        <f t="shared" si="96"/>
        <v>1.8538676046970681E-2</v>
      </c>
      <c r="E1075">
        <f t="shared" si="97"/>
        <v>2.7371803705562776</v>
      </c>
      <c r="F1075">
        <f t="shared" si="98"/>
        <v>6.6097956603878831</v>
      </c>
      <c r="G1075">
        <f t="shared" si="99"/>
        <v>2.0180262671101179</v>
      </c>
      <c r="H1075">
        <f t="shared" si="100"/>
        <v>8.4136198967094261E-2</v>
      </c>
      <c r="I1075">
        <f t="shared" si="101"/>
        <v>0.53024890411781689</v>
      </c>
      <c r="J1075">
        <v>0</v>
      </c>
      <c r="K1075" s="18">
        <v>0</v>
      </c>
      <c r="L1075" s="18">
        <v>0</v>
      </c>
      <c r="M1075" s="18">
        <v>0</v>
      </c>
      <c r="N1075" s="18">
        <v>0</v>
      </c>
    </row>
    <row r="1076" spans="1:14" x14ac:dyDescent="0.25">
      <c r="A1076">
        <f>'R, r and ACFs'!F1083</f>
        <v>0.3362161297077299</v>
      </c>
      <c r="C1076">
        <v>1066</v>
      </c>
      <c r="D1076">
        <f t="shared" si="96"/>
        <v>0.11304128587564506</v>
      </c>
      <c r="E1076">
        <f t="shared" si="97"/>
        <v>1.8538676046970681E-2</v>
      </c>
      <c r="F1076">
        <f t="shared" si="98"/>
        <v>2.7371803705562776</v>
      </c>
      <c r="G1076">
        <f t="shared" si="99"/>
        <v>6.6097956603878831</v>
      </c>
      <c r="H1076">
        <f t="shared" si="100"/>
        <v>2.0180262671101179</v>
      </c>
      <c r="I1076">
        <f t="shared" si="101"/>
        <v>8.4136198967094261E-2</v>
      </c>
      <c r="J1076">
        <v>0</v>
      </c>
      <c r="K1076" s="18">
        <v>0</v>
      </c>
      <c r="L1076" s="18">
        <v>0</v>
      </c>
      <c r="M1076" s="18">
        <v>0</v>
      </c>
      <c r="N1076" s="18">
        <v>0</v>
      </c>
    </row>
    <row r="1077" spans="1:14" x14ac:dyDescent="0.25">
      <c r="A1077">
        <f>'R, r and ACFs'!F1084</f>
        <v>-3.0000581343993713</v>
      </c>
      <c r="C1077">
        <v>1067</v>
      </c>
      <c r="D1077">
        <f t="shared" si="96"/>
        <v>9.0003488097758364</v>
      </c>
      <c r="E1077">
        <f t="shared" si="97"/>
        <v>0.11304128587564506</v>
      </c>
      <c r="F1077">
        <f t="shared" si="98"/>
        <v>1.8538676046970681E-2</v>
      </c>
      <c r="G1077">
        <f t="shared" si="99"/>
        <v>2.7371803705562776</v>
      </c>
      <c r="H1077">
        <f t="shared" si="100"/>
        <v>6.6097956603878831</v>
      </c>
      <c r="I1077">
        <f t="shared" si="101"/>
        <v>2.0180262671101179</v>
      </c>
      <c r="J1077">
        <v>0</v>
      </c>
      <c r="K1077" s="18">
        <v>0</v>
      </c>
      <c r="L1077" s="18">
        <v>0</v>
      </c>
      <c r="M1077" s="18">
        <v>0</v>
      </c>
      <c r="N1077" s="18">
        <v>0</v>
      </c>
    </row>
    <row r="1078" spans="1:14" x14ac:dyDescent="0.25">
      <c r="A1078">
        <f>'R, r and ACFs'!F1085</f>
        <v>-1.3241924943557062</v>
      </c>
      <c r="C1078">
        <v>1068</v>
      </c>
      <c r="D1078">
        <f t="shared" si="96"/>
        <v>1.7534857621079869</v>
      </c>
      <c r="E1078">
        <f t="shared" si="97"/>
        <v>9.0003488097758364</v>
      </c>
      <c r="F1078">
        <f t="shared" si="98"/>
        <v>0.11304128587564506</v>
      </c>
      <c r="G1078">
        <f t="shared" si="99"/>
        <v>1.8538676046970681E-2</v>
      </c>
      <c r="H1078">
        <f t="shared" si="100"/>
        <v>2.7371803705562776</v>
      </c>
      <c r="I1078">
        <f t="shared" si="101"/>
        <v>6.6097956603878831</v>
      </c>
      <c r="J1078">
        <v>0</v>
      </c>
      <c r="K1078" s="18">
        <v>0</v>
      </c>
      <c r="L1078" s="18">
        <v>0</v>
      </c>
      <c r="M1078" s="18">
        <v>0</v>
      </c>
      <c r="N1078" s="18">
        <v>0</v>
      </c>
    </row>
    <row r="1079" spans="1:14" x14ac:dyDescent="0.25">
      <c r="A1079">
        <f>'R, r and ACFs'!F1086</f>
        <v>-0.53764796766671696</v>
      </c>
      <c r="C1079">
        <v>1069</v>
      </c>
      <c r="D1079">
        <f t="shared" si="96"/>
        <v>0.28906533713615112</v>
      </c>
      <c r="E1079">
        <f t="shared" si="97"/>
        <v>1.7534857621079869</v>
      </c>
      <c r="F1079">
        <f t="shared" si="98"/>
        <v>9.0003488097758364</v>
      </c>
      <c r="G1079">
        <f t="shared" si="99"/>
        <v>0.11304128587564506</v>
      </c>
      <c r="H1079">
        <f t="shared" si="100"/>
        <v>1.8538676046970681E-2</v>
      </c>
      <c r="I1079">
        <f t="shared" si="101"/>
        <v>2.7371803705562776</v>
      </c>
      <c r="J1079">
        <v>0</v>
      </c>
      <c r="K1079" s="18">
        <v>0</v>
      </c>
      <c r="L1079" s="18">
        <v>0</v>
      </c>
      <c r="M1079" s="18">
        <v>0</v>
      </c>
      <c r="N1079" s="18">
        <v>0</v>
      </c>
    </row>
    <row r="1080" spans="1:14" x14ac:dyDescent="0.25">
      <c r="A1080">
        <f>'R, r and ACFs'!F1087</f>
        <v>-0.14010500455192315</v>
      </c>
      <c r="C1080">
        <v>1070</v>
      </c>
      <c r="D1080">
        <f t="shared" si="96"/>
        <v>1.9629412300494406E-2</v>
      </c>
      <c r="E1080">
        <f t="shared" si="97"/>
        <v>0.28906533713615112</v>
      </c>
      <c r="F1080">
        <f t="shared" si="98"/>
        <v>1.7534857621079869</v>
      </c>
      <c r="G1080">
        <f t="shared" si="99"/>
        <v>9.0003488097758364</v>
      </c>
      <c r="H1080">
        <f t="shared" si="100"/>
        <v>0.11304128587564506</v>
      </c>
      <c r="I1080">
        <f t="shared" si="101"/>
        <v>1.8538676046970681E-2</v>
      </c>
      <c r="J1080">
        <v>0</v>
      </c>
      <c r="K1080" s="18">
        <v>0</v>
      </c>
      <c r="L1080" s="18">
        <v>0</v>
      </c>
      <c r="M1080" s="18">
        <v>0</v>
      </c>
      <c r="N1080" s="18">
        <v>0</v>
      </c>
    </row>
    <row r="1081" spans="1:14" x14ac:dyDescent="0.25">
      <c r="A1081">
        <f>'R, r and ACFs'!F1088</f>
        <v>0.65251822342213417</v>
      </c>
      <c r="C1081">
        <v>1071</v>
      </c>
      <c r="D1081">
        <f t="shared" si="96"/>
        <v>0.4257800318979782</v>
      </c>
      <c r="E1081">
        <f t="shared" si="97"/>
        <v>1.9629412300494406E-2</v>
      </c>
      <c r="F1081">
        <f t="shared" si="98"/>
        <v>0.28906533713615112</v>
      </c>
      <c r="G1081">
        <f t="shared" si="99"/>
        <v>1.7534857621079869</v>
      </c>
      <c r="H1081">
        <f t="shared" si="100"/>
        <v>9.0003488097758364</v>
      </c>
      <c r="I1081">
        <f t="shared" si="101"/>
        <v>0.11304128587564506</v>
      </c>
      <c r="J1081">
        <v>0</v>
      </c>
      <c r="K1081" s="18">
        <v>0</v>
      </c>
      <c r="L1081" s="18">
        <v>0</v>
      </c>
      <c r="M1081" s="18">
        <v>0</v>
      </c>
      <c r="N1081" s="18">
        <v>0</v>
      </c>
    </row>
    <row r="1082" spans="1:14" x14ac:dyDescent="0.25">
      <c r="A1082">
        <f>'R, r and ACFs'!F1089</f>
        <v>-2.0433553954704968</v>
      </c>
      <c r="C1082">
        <v>1072</v>
      </c>
      <c r="D1082">
        <f t="shared" si="96"/>
        <v>4.1753012721983902</v>
      </c>
      <c r="E1082">
        <f t="shared" si="97"/>
        <v>0.4257800318979782</v>
      </c>
      <c r="F1082">
        <f t="shared" si="98"/>
        <v>1.9629412300494406E-2</v>
      </c>
      <c r="G1082">
        <f t="shared" si="99"/>
        <v>0.28906533713615112</v>
      </c>
      <c r="H1082">
        <f t="shared" si="100"/>
        <v>1.7534857621079869</v>
      </c>
      <c r="I1082">
        <f t="shared" si="101"/>
        <v>9.0003488097758364</v>
      </c>
      <c r="J1082">
        <v>0</v>
      </c>
      <c r="K1082" s="18">
        <v>0</v>
      </c>
      <c r="L1082" s="18">
        <v>0</v>
      </c>
      <c r="M1082" s="18">
        <v>0</v>
      </c>
      <c r="N1082" s="18">
        <v>0</v>
      </c>
    </row>
    <row r="1083" spans="1:14" x14ac:dyDescent="0.25">
      <c r="A1083">
        <f>'R, r and ACFs'!F1090</f>
        <v>0.46511123899729173</v>
      </c>
      <c r="C1083">
        <v>1073</v>
      </c>
      <c r="D1083">
        <f t="shared" si="96"/>
        <v>0.21632846464159583</v>
      </c>
      <c r="E1083">
        <f t="shared" si="97"/>
        <v>4.1753012721983902</v>
      </c>
      <c r="F1083">
        <f t="shared" si="98"/>
        <v>0.4257800318979782</v>
      </c>
      <c r="G1083">
        <f t="shared" si="99"/>
        <v>1.9629412300494406E-2</v>
      </c>
      <c r="H1083">
        <f t="shared" si="100"/>
        <v>0.28906533713615112</v>
      </c>
      <c r="I1083">
        <f t="shared" si="101"/>
        <v>1.7534857621079869</v>
      </c>
      <c r="J1083">
        <v>0</v>
      </c>
      <c r="K1083" s="18">
        <v>0</v>
      </c>
      <c r="L1083" s="18">
        <v>0</v>
      </c>
      <c r="M1083" s="18">
        <v>0</v>
      </c>
      <c r="N1083" s="18">
        <v>0</v>
      </c>
    </row>
    <row r="1084" spans="1:14" x14ac:dyDescent="0.25">
      <c r="A1084">
        <f>'R, r and ACFs'!F1091</f>
        <v>-3.2798462734032543</v>
      </c>
      <c r="C1084">
        <v>1074</v>
      </c>
      <c r="D1084">
        <f t="shared" si="96"/>
        <v>10.757391577157215</v>
      </c>
      <c r="E1084">
        <f t="shared" si="97"/>
        <v>0.21632846464159583</v>
      </c>
      <c r="F1084">
        <f t="shared" si="98"/>
        <v>4.1753012721983902</v>
      </c>
      <c r="G1084">
        <f t="shared" si="99"/>
        <v>0.4257800318979782</v>
      </c>
      <c r="H1084">
        <f t="shared" si="100"/>
        <v>1.9629412300494406E-2</v>
      </c>
      <c r="I1084">
        <f t="shared" si="101"/>
        <v>0.28906533713615112</v>
      </c>
      <c r="J1084">
        <v>0</v>
      </c>
      <c r="K1084" s="18">
        <v>0</v>
      </c>
      <c r="L1084" s="18">
        <v>0</v>
      </c>
      <c r="M1084" s="18">
        <v>0</v>
      </c>
      <c r="N1084" s="18">
        <v>0</v>
      </c>
    </row>
    <row r="1085" spans="1:14" x14ac:dyDescent="0.25">
      <c r="A1085">
        <f>'R, r and ACFs'!F1092</f>
        <v>-4.4698375405369264</v>
      </c>
      <c r="C1085">
        <v>1075</v>
      </c>
      <c r="D1085">
        <f t="shared" si="96"/>
        <v>19.9794476387932</v>
      </c>
      <c r="E1085">
        <f t="shared" si="97"/>
        <v>10.757391577157215</v>
      </c>
      <c r="F1085">
        <f t="shared" si="98"/>
        <v>0.21632846464159583</v>
      </c>
      <c r="G1085">
        <f t="shared" si="99"/>
        <v>4.1753012721983902</v>
      </c>
      <c r="H1085">
        <f t="shared" si="100"/>
        <v>0.4257800318979782</v>
      </c>
      <c r="I1085">
        <f t="shared" si="101"/>
        <v>1.9629412300494406E-2</v>
      </c>
      <c r="J1085">
        <v>0</v>
      </c>
      <c r="K1085" s="18">
        <v>0</v>
      </c>
      <c r="L1085" s="18">
        <v>0</v>
      </c>
      <c r="M1085" s="18">
        <v>0</v>
      </c>
      <c r="N1085" s="18">
        <v>0</v>
      </c>
    </row>
    <row r="1086" spans="1:14" x14ac:dyDescent="0.25">
      <c r="A1086">
        <f>'R, r and ACFs'!F1093</f>
        <v>10.915862313660702</v>
      </c>
      <c r="C1086">
        <v>1076</v>
      </c>
      <c r="D1086">
        <f t="shared" si="96"/>
        <v>119.15605005079796</v>
      </c>
      <c r="E1086">
        <f t="shared" si="97"/>
        <v>19.9794476387932</v>
      </c>
      <c r="F1086">
        <f t="shared" si="98"/>
        <v>10.757391577157215</v>
      </c>
      <c r="G1086">
        <f t="shared" si="99"/>
        <v>0.21632846464159583</v>
      </c>
      <c r="H1086">
        <f t="shared" si="100"/>
        <v>4.1753012721983902</v>
      </c>
      <c r="I1086">
        <f t="shared" si="101"/>
        <v>0.4257800318979782</v>
      </c>
      <c r="J1086">
        <v>0</v>
      </c>
      <c r="K1086" s="18">
        <v>0</v>
      </c>
      <c r="L1086" s="18">
        <v>0</v>
      </c>
      <c r="M1086" s="18">
        <v>0</v>
      </c>
      <c r="N1086" s="18">
        <v>0</v>
      </c>
    </row>
    <row r="1087" spans="1:14" x14ac:dyDescent="0.25">
      <c r="A1087">
        <f>'R, r and ACFs'!F1094</f>
        <v>-2.7916766048453709</v>
      </c>
      <c r="C1087">
        <v>1077</v>
      </c>
      <c r="D1087">
        <f t="shared" si="96"/>
        <v>7.793458266040977</v>
      </c>
      <c r="E1087">
        <f t="shared" si="97"/>
        <v>119.15605005079796</v>
      </c>
      <c r="F1087">
        <f t="shared" si="98"/>
        <v>19.9794476387932</v>
      </c>
      <c r="G1087">
        <f t="shared" si="99"/>
        <v>10.757391577157215</v>
      </c>
      <c r="H1087">
        <f t="shared" si="100"/>
        <v>0.21632846464159583</v>
      </c>
      <c r="I1087">
        <f t="shared" si="101"/>
        <v>4.1753012721983902</v>
      </c>
      <c r="J1087">
        <v>0</v>
      </c>
      <c r="K1087" s="18">
        <v>0</v>
      </c>
      <c r="L1087" s="18">
        <v>0</v>
      </c>
      <c r="M1087" s="18">
        <v>0</v>
      </c>
      <c r="N1087" s="18">
        <v>0</v>
      </c>
    </row>
    <row r="1088" spans="1:14" x14ac:dyDescent="0.25">
      <c r="A1088">
        <f>'R, r and ACFs'!F1095</f>
        <v>0.65916386873779043</v>
      </c>
      <c r="C1088">
        <v>1078</v>
      </c>
      <c r="D1088">
        <f t="shared" si="96"/>
        <v>0.43449700584937101</v>
      </c>
      <c r="E1088">
        <f t="shared" si="97"/>
        <v>7.793458266040977</v>
      </c>
      <c r="F1088">
        <f t="shared" si="98"/>
        <v>119.15605005079796</v>
      </c>
      <c r="G1088">
        <f t="shared" si="99"/>
        <v>19.9794476387932</v>
      </c>
      <c r="H1088">
        <f t="shared" si="100"/>
        <v>10.757391577157215</v>
      </c>
      <c r="I1088">
        <f t="shared" si="101"/>
        <v>0.21632846464159583</v>
      </c>
      <c r="J1088">
        <v>0</v>
      </c>
      <c r="K1088" s="18">
        <v>0</v>
      </c>
      <c r="L1088" s="18">
        <v>0</v>
      </c>
      <c r="M1088" s="18">
        <v>0</v>
      </c>
      <c r="N1088" s="18">
        <v>0</v>
      </c>
    </row>
    <row r="1089" spans="1:14" x14ac:dyDescent="0.25">
      <c r="A1089">
        <f>'R, r and ACFs'!F1096</f>
        <v>-0.61813507823242253</v>
      </c>
      <c r="C1089">
        <v>1079</v>
      </c>
      <c r="D1089">
        <f t="shared" si="96"/>
        <v>0.38209097494140309</v>
      </c>
      <c r="E1089">
        <f t="shared" si="97"/>
        <v>0.43449700584937101</v>
      </c>
      <c r="F1089">
        <f t="shared" si="98"/>
        <v>7.793458266040977</v>
      </c>
      <c r="G1089">
        <f t="shared" si="99"/>
        <v>119.15605005079796</v>
      </c>
      <c r="H1089">
        <f t="shared" si="100"/>
        <v>19.9794476387932</v>
      </c>
      <c r="I1089">
        <f t="shared" si="101"/>
        <v>10.757391577157215</v>
      </c>
      <c r="J1089">
        <v>0</v>
      </c>
      <c r="K1089" s="18">
        <v>0</v>
      </c>
      <c r="L1089" s="18">
        <v>0</v>
      </c>
      <c r="M1089" s="18">
        <v>0</v>
      </c>
      <c r="N1089" s="18">
        <v>0</v>
      </c>
    </row>
    <row r="1090" spans="1:14" x14ac:dyDescent="0.25">
      <c r="A1090">
        <f>'R, r and ACFs'!F1097</f>
        <v>3.4192326181172636</v>
      </c>
      <c r="C1090">
        <v>1080</v>
      </c>
      <c r="D1090">
        <f t="shared" si="96"/>
        <v>11.691151696797037</v>
      </c>
      <c r="E1090">
        <f t="shared" si="97"/>
        <v>0.38209097494140309</v>
      </c>
      <c r="F1090">
        <f t="shared" si="98"/>
        <v>0.43449700584937101</v>
      </c>
      <c r="G1090">
        <f t="shared" si="99"/>
        <v>7.793458266040977</v>
      </c>
      <c r="H1090">
        <f t="shared" si="100"/>
        <v>119.15605005079796</v>
      </c>
      <c r="I1090">
        <f t="shared" si="101"/>
        <v>19.9794476387932</v>
      </c>
      <c r="J1090">
        <v>0</v>
      </c>
      <c r="K1090" s="18">
        <v>0</v>
      </c>
      <c r="L1090" s="18">
        <v>0</v>
      </c>
      <c r="M1090" s="18">
        <v>0</v>
      </c>
      <c r="N1090" s="18">
        <v>0</v>
      </c>
    </row>
    <row r="1091" spans="1:14" x14ac:dyDescent="0.25">
      <c r="A1091">
        <f>'R, r and ACFs'!F1098</f>
        <v>-1.5611070081871821</v>
      </c>
      <c r="C1091">
        <v>1081</v>
      </c>
      <c r="D1091">
        <f t="shared" si="96"/>
        <v>2.4370550910111346</v>
      </c>
      <c r="E1091">
        <f t="shared" si="97"/>
        <v>11.691151696797037</v>
      </c>
      <c r="F1091">
        <f t="shared" si="98"/>
        <v>0.38209097494140309</v>
      </c>
      <c r="G1091">
        <f t="shared" si="99"/>
        <v>0.43449700584937101</v>
      </c>
      <c r="H1091">
        <f t="shared" si="100"/>
        <v>7.793458266040977</v>
      </c>
      <c r="I1091">
        <f t="shared" si="101"/>
        <v>119.15605005079796</v>
      </c>
      <c r="J1091">
        <v>0</v>
      </c>
      <c r="K1091" s="18">
        <v>0</v>
      </c>
      <c r="L1091" s="18">
        <v>0</v>
      </c>
      <c r="M1091" s="18">
        <v>0</v>
      </c>
      <c r="N1091" s="18">
        <v>0</v>
      </c>
    </row>
    <row r="1092" spans="1:14" x14ac:dyDescent="0.25">
      <c r="A1092">
        <f>'R, r and ACFs'!F1099</f>
        <v>-0.67031526754084969</v>
      </c>
      <c r="C1092">
        <v>1082</v>
      </c>
      <c r="D1092">
        <f t="shared" si="96"/>
        <v>0.4493225578983609</v>
      </c>
      <c r="E1092">
        <f t="shared" si="97"/>
        <v>2.4370550910111346</v>
      </c>
      <c r="F1092">
        <f t="shared" si="98"/>
        <v>11.691151696797037</v>
      </c>
      <c r="G1092">
        <f t="shared" si="99"/>
        <v>0.38209097494140309</v>
      </c>
      <c r="H1092">
        <f t="shared" si="100"/>
        <v>0.43449700584937101</v>
      </c>
      <c r="I1092">
        <f t="shared" si="101"/>
        <v>7.793458266040977</v>
      </c>
      <c r="J1092">
        <v>0</v>
      </c>
      <c r="K1092" s="18">
        <v>0</v>
      </c>
      <c r="L1092" s="18">
        <v>0</v>
      </c>
      <c r="M1092" s="18">
        <v>0</v>
      </c>
      <c r="N1092" s="18">
        <v>0</v>
      </c>
    </row>
    <row r="1093" spans="1:14" x14ac:dyDescent="0.25">
      <c r="A1093">
        <f>'R, r and ACFs'!F1100</f>
        <v>-0.34985522853916312</v>
      </c>
      <c r="C1093">
        <v>1083</v>
      </c>
      <c r="D1093">
        <f t="shared" si="96"/>
        <v>0.12239868093619005</v>
      </c>
      <c r="E1093">
        <f t="shared" si="97"/>
        <v>0.4493225578983609</v>
      </c>
      <c r="F1093">
        <f t="shared" si="98"/>
        <v>2.4370550910111346</v>
      </c>
      <c r="G1093">
        <f t="shared" si="99"/>
        <v>11.691151696797037</v>
      </c>
      <c r="H1093">
        <f t="shared" si="100"/>
        <v>0.38209097494140309</v>
      </c>
      <c r="I1093">
        <f t="shared" si="101"/>
        <v>0.43449700584937101</v>
      </c>
      <c r="J1093">
        <v>0</v>
      </c>
      <c r="K1093" s="18">
        <v>0</v>
      </c>
      <c r="L1093" s="18">
        <v>0</v>
      </c>
      <c r="M1093" s="18">
        <v>0</v>
      </c>
      <c r="N1093" s="18">
        <v>0</v>
      </c>
    </row>
    <row r="1094" spans="1:14" x14ac:dyDescent="0.25">
      <c r="A1094">
        <f>'R, r and ACFs'!F1101</f>
        <v>-0.24922139910963301</v>
      </c>
      <c r="C1094">
        <v>1084</v>
      </c>
      <c r="D1094">
        <f t="shared" si="96"/>
        <v>6.2111305774162982E-2</v>
      </c>
      <c r="E1094">
        <f t="shared" si="97"/>
        <v>0.12239868093619005</v>
      </c>
      <c r="F1094">
        <f t="shared" si="98"/>
        <v>0.4493225578983609</v>
      </c>
      <c r="G1094">
        <f t="shared" si="99"/>
        <v>2.4370550910111346</v>
      </c>
      <c r="H1094">
        <f t="shared" si="100"/>
        <v>11.691151696797037</v>
      </c>
      <c r="I1094">
        <f t="shared" si="101"/>
        <v>0.38209097494140309</v>
      </c>
      <c r="J1094">
        <v>0</v>
      </c>
      <c r="K1094" s="18">
        <v>0</v>
      </c>
      <c r="L1094" s="18">
        <v>0</v>
      </c>
      <c r="M1094" s="18">
        <v>0</v>
      </c>
      <c r="N1094" s="18">
        <v>0</v>
      </c>
    </row>
    <row r="1095" spans="1:14" x14ac:dyDescent="0.25">
      <c r="A1095">
        <f>'R, r and ACFs'!F1102</f>
        <v>0.55108370982017374</v>
      </c>
      <c r="C1095">
        <v>1085</v>
      </c>
      <c r="D1095">
        <f t="shared" ref="D1095:D1099" si="102">A1095^2</f>
        <v>0.30369325522916546</v>
      </c>
      <c r="E1095">
        <f t="shared" si="97"/>
        <v>6.2111305774162982E-2</v>
      </c>
      <c r="F1095">
        <f t="shared" si="98"/>
        <v>0.12239868093619005</v>
      </c>
      <c r="G1095">
        <f t="shared" si="99"/>
        <v>0.4493225578983609</v>
      </c>
      <c r="H1095">
        <f t="shared" si="100"/>
        <v>2.4370550910111346</v>
      </c>
      <c r="I1095">
        <f t="shared" si="101"/>
        <v>11.691151696797037</v>
      </c>
      <c r="J1095">
        <v>0</v>
      </c>
      <c r="K1095" s="18">
        <v>0</v>
      </c>
      <c r="L1095" s="18">
        <v>0</v>
      </c>
      <c r="M1095" s="18">
        <v>0</v>
      </c>
      <c r="N1095" s="18">
        <v>0</v>
      </c>
    </row>
    <row r="1096" spans="1:14" x14ac:dyDescent="0.25">
      <c r="A1096">
        <f>'R, r and ACFs'!F1103</f>
        <v>1.0571117328728288</v>
      </c>
      <c r="C1096">
        <v>1086</v>
      </c>
      <c r="D1096">
        <f t="shared" si="102"/>
        <v>1.1174852157773949</v>
      </c>
      <c r="E1096">
        <f t="shared" si="97"/>
        <v>0.30369325522916546</v>
      </c>
      <c r="F1096">
        <f t="shared" si="98"/>
        <v>6.2111305774162982E-2</v>
      </c>
      <c r="G1096">
        <f t="shared" si="99"/>
        <v>0.12239868093619005</v>
      </c>
      <c r="H1096">
        <f t="shared" si="100"/>
        <v>0.4493225578983609</v>
      </c>
      <c r="I1096">
        <f t="shared" si="101"/>
        <v>2.4370550910111346</v>
      </c>
      <c r="J1096">
        <v>0</v>
      </c>
      <c r="K1096" s="18">
        <v>0</v>
      </c>
      <c r="L1096" s="18">
        <v>0</v>
      </c>
      <c r="M1096" s="18">
        <v>0</v>
      </c>
      <c r="N1096" s="18">
        <v>0</v>
      </c>
    </row>
    <row r="1097" spans="1:14" x14ac:dyDescent="0.25">
      <c r="A1097">
        <f>'R, r and ACFs'!F1104</f>
        <v>1.1415046406179692</v>
      </c>
      <c r="C1097">
        <v>1087</v>
      </c>
      <c r="D1097">
        <f t="shared" si="102"/>
        <v>1.3030328445523589</v>
      </c>
      <c r="E1097">
        <f t="shared" si="97"/>
        <v>1.1174852157773949</v>
      </c>
      <c r="F1097">
        <f t="shared" si="98"/>
        <v>0.30369325522916546</v>
      </c>
      <c r="G1097">
        <f t="shared" si="99"/>
        <v>6.2111305774162982E-2</v>
      </c>
      <c r="H1097">
        <f t="shared" si="100"/>
        <v>0.12239868093619005</v>
      </c>
      <c r="I1097">
        <f t="shared" si="101"/>
        <v>0.4493225578983609</v>
      </c>
      <c r="J1097">
        <v>0</v>
      </c>
      <c r="K1097" s="18">
        <v>0</v>
      </c>
      <c r="L1097" s="18">
        <v>0</v>
      </c>
      <c r="M1097" s="18">
        <v>0</v>
      </c>
      <c r="N1097" s="18">
        <v>0</v>
      </c>
    </row>
    <row r="1098" spans="1:14" x14ac:dyDescent="0.25">
      <c r="A1098">
        <f>'R, r and ACFs'!F1105</f>
        <v>-1.8760727667341877</v>
      </c>
      <c r="C1098">
        <v>1088</v>
      </c>
      <c r="D1098">
        <f t="shared" si="102"/>
        <v>3.5196490260816695</v>
      </c>
      <c r="E1098">
        <f t="shared" si="97"/>
        <v>1.3030328445523589</v>
      </c>
      <c r="F1098">
        <f t="shared" si="98"/>
        <v>1.1174852157773949</v>
      </c>
      <c r="G1098">
        <f t="shared" si="99"/>
        <v>0.30369325522916546</v>
      </c>
      <c r="H1098">
        <f t="shared" si="100"/>
        <v>6.2111305774162982E-2</v>
      </c>
      <c r="I1098">
        <f t="shared" si="101"/>
        <v>0.12239868093619005</v>
      </c>
      <c r="J1098">
        <v>0</v>
      </c>
      <c r="K1098" s="18">
        <v>0</v>
      </c>
      <c r="L1098" s="18">
        <v>0</v>
      </c>
      <c r="M1098" s="18">
        <v>0</v>
      </c>
      <c r="N1098" s="18">
        <v>0</v>
      </c>
    </row>
    <row r="1099" spans="1:14" x14ac:dyDescent="0.25">
      <c r="A1099">
        <f>'R, r and ACFs'!F1106</f>
        <v>-1.1522595053538578</v>
      </c>
      <c r="C1099">
        <v>1089</v>
      </c>
      <c r="D1099">
        <f t="shared" si="102"/>
        <v>1.3277019676783171</v>
      </c>
      <c r="E1099">
        <f t="shared" si="97"/>
        <v>3.5196490260816695</v>
      </c>
      <c r="F1099">
        <f t="shared" si="98"/>
        <v>1.3030328445523589</v>
      </c>
      <c r="G1099">
        <f t="shared" si="99"/>
        <v>1.1174852157773949</v>
      </c>
      <c r="H1099">
        <f t="shared" si="100"/>
        <v>0.30369325522916546</v>
      </c>
      <c r="I1099">
        <f t="shared" si="101"/>
        <v>6.2111305774162982E-2</v>
      </c>
      <c r="J1099">
        <v>0</v>
      </c>
      <c r="K1099" s="18">
        <v>0</v>
      </c>
      <c r="L1099" s="18">
        <v>0</v>
      </c>
      <c r="M1099" s="18">
        <v>0</v>
      </c>
      <c r="N1099" s="18">
        <v>0</v>
      </c>
    </row>
  </sheetData>
  <mergeCells count="1">
    <mergeCell ref="Q2:X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41976-1327-4539-B81C-A234609FF9E4}">
  <dimension ref="A1:AC1099"/>
  <sheetViews>
    <sheetView zoomScale="112" workbookViewId="0">
      <selection activeCell="AB30" sqref="AB30"/>
    </sheetView>
  </sheetViews>
  <sheetFormatPr defaultRowHeight="15" x14ac:dyDescent="0.25"/>
  <cols>
    <col min="3" max="3" width="20.85546875" bestFit="1" customWidth="1"/>
    <col min="4" max="4" width="10.7109375" bestFit="1" customWidth="1"/>
    <col min="6" max="6" width="20.7109375" bestFit="1" customWidth="1"/>
    <col min="7" max="7" width="27.42578125" bestFit="1" customWidth="1"/>
    <col min="9" max="9" width="9.85546875" bestFit="1" customWidth="1"/>
    <col min="22" max="22" width="10.28515625" customWidth="1"/>
    <col min="23" max="23" width="12" bestFit="1" customWidth="1"/>
  </cols>
  <sheetData>
    <row r="1" spans="1:29" ht="15.75" thickBot="1" x14ac:dyDescent="0.3"/>
    <row r="2" spans="1:29" ht="15.75" thickBot="1" x14ac:dyDescent="0.3">
      <c r="C2" s="12" t="s">
        <v>42</v>
      </c>
      <c r="D2" s="9" t="s">
        <v>44</v>
      </c>
      <c r="E2" s="10" t="s">
        <v>43</v>
      </c>
      <c r="F2" s="10" t="s">
        <v>45</v>
      </c>
      <c r="G2" s="13" t="s">
        <v>48</v>
      </c>
      <c r="V2" s="47" t="s">
        <v>50</v>
      </c>
      <c r="W2" s="48"/>
      <c r="X2" s="48"/>
      <c r="Y2" s="48"/>
      <c r="Z2" s="48"/>
      <c r="AA2" s="48"/>
      <c r="AB2" s="48"/>
      <c r="AC2" s="49"/>
    </row>
    <row r="3" spans="1:29" x14ac:dyDescent="0.25">
      <c r="C3" s="14">
        <v>-26.201524176421302</v>
      </c>
      <c r="D3">
        <v>0</v>
      </c>
      <c r="E3">
        <f>D3/SUM($D$3:$D$44)</f>
        <v>0</v>
      </c>
      <c r="F3">
        <f t="shared" ref="F3:F44" si="0">E3/$D$46</f>
        <v>0</v>
      </c>
      <c r="G3" s="15">
        <f>_xlfn.NORM.DIST(C3,$D$48,$D$47,FALSE)</f>
        <v>6.7151992815352925E-10</v>
      </c>
    </row>
    <row r="4" spans="1:29" x14ac:dyDescent="0.25">
      <c r="C4" s="14">
        <v>-24.878191291686001</v>
      </c>
      <c r="D4">
        <v>0</v>
      </c>
      <c r="E4">
        <f t="shared" ref="E4:E44" si="1">D4/SUM($D$3:$D$44)</f>
        <v>0</v>
      </c>
      <c r="F4">
        <f t="shared" si="0"/>
        <v>0</v>
      </c>
      <c r="G4" s="15">
        <f t="shared" ref="G4:G44" si="2">_xlfn.NORM.DIST(C4,$D$48,$D$47,FALSE)</f>
        <v>4.1988452281167669E-9</v>
      </c>
      <c r="V4" t="s">
        <v>35</v>
      </c>
    </row>
    <row r="5" spans="1:29" x14ac:dyDescent="0.25">
      <c r="A5" t="str">
        <f>'ARCH(5)'!A5</f>
        <v>r(t)</v>
      </c>
      <c r="C5" s="14">
        <v>-23.554858406950601</v>
      </c>
      <c r="D5">
        <v>0</v>
      </c>
      <c r="E5">
        <f t="shared" si="1"/>
        <v>0</v>
      </c>
      <c r="F5">
        <f t="shared" si="0"/>
        <v>0</v>
      </c>
      <c r="G5" s="15">
        <f t="shared" si="2"/>
        <v>2.389146101713587E-8</v>
      </c>
    </row>
    <row r="6" spans="1:29" x14ac:dyDescent="0.25">
      <c r="A6">
        <f>'ARCH(5)'!A6</f>
        <v>2.1476708581120234</v>
      </c>
      <c r="C6" s="14">
        <v>-22.2315255222153</v>
      </c>
      <c r="D6">
        <v>0</v>
      </c>
      <c r="E6">
        <f t="shared" si="1"/>
        <v>0</v>
      </c>
      <c r="F6">
        <f t="shared" si="0"/>
        <v>0</v>
      </c>
      <c r="G6" s="15">
        <f t="shared" si="2"/>
        <v>1.2370789914774239E-7</v>
      </c>
    </row>
    <row r="7" spans="1:29" x14ac:dyDescent="0.25">
      <c r="A7">
        <f>'ARCH(5)'!A7</f>
        <v>1.5851284171813231</v>
      </c>
      <c r="C7" s="14">
        <v>-20.908192637479992</v>
      </c>
      <c r="D7">
        <v>1</v>
      </c>
      <c r="E7">
        <f t="shared" si="1"/>
        <v>9.1407678244972577E-4</v>
      </c>
      <c r="F7">
        <f t="shared" si="0"/>
        <v>6.9073835691198368E-4</v>
      </c>
      <c r="G7" s="15">
        <f t="shared" si="2"/>
        <v>5.8289997334922562E-7</v>
      </c>
    </row>
    <row r="8" spans="1:29" x14ac:dyDescent="0.25">
      <c r="A8">
        <f>'ARCH(5)'!A8</f>
        <v>9.4236254946264655</v>
      </c>
      <c r="C8" s="14">
        <v>-19.584859752744666</v>
      </c>
      <c r="D8">
        <v>0</v>
      </c>
      <c r="E8">
        <f t="shared" si="1"/>
        <v>0</v>
      </c>
      <c r="F8">
        <f t="shared" si="0"/>
        <v>0</v>
      </c>
      <c r="G8" s="15">
        <f t="shared" si="2"/>
        <v>2.4993813231720725E-6</v>
      </c>
    </row>
    <row r="9" spans="1:29" x14ac:dyDescent="0.25">
      <c r="A9">
        <f>'ARCH(5)'!A9</f>
        <v>-13.770093632812483</v>
      </c>
      <c r="C9" s="14">
        <v>-18.261526868009341</v>
      </c>
      <c r="D9">
        <v>1</v>
      </c>
      <c r="E9">
        <f t="shared" si="1"/>
        <v>9.1407678244972577E-4</v>
      </c>
      <c r="F9">
        <f t="shared" si="0"/>
        <v>6.9073835691198368E-4</v>
      </c>
      <c r="G9" s="15">
        <f t="shared" si="2"/>
        <v>9.7524309894351933E-6</v>
      </c>
    </row>
    <row r="10" spans="1:29" x14ac:dyDescent="0.25">
      <c r="A10">
        <f>'ARCH(5)'!A10</f>
        <v>-11.015064062977171</v>
      </c>
      <c r="C10" s="14">
        <v>-16.938193983274015</v>
      </c>
      <c r="D10">
        <v>1</v>
      </c>
      <c r="E10">
        <f t="shared" si="1"/>
        <v>9.1407678244972577E-4</v>
      </c>
      <c r="F10">
        <f t="shared" si="0"/>
        <v>6.9073835691198368E-4</v>
      </c>
      <c r="G10" s="15">
        <f t="shared" si="2"/>
        <v>3.4628615829408425E-5</v>
      </c>
      <c r="V10" t="s">
        <v>36</v>
      </c>
    </row>
    <row r="11" spans="1:29" x14ac:dyDescent="0.25">
      <c r="A11">
        <f>'ARCH(5)'!A11</f>
        <v>0.30534718912916953</v>
      </c>
      <c r="C11" s="14">
        <v>-15.61486109853869</v>
      </c>
      <c r="D11">
        <v>0</v>
      </c>
      <c r="E11">
        <f t="shared" si="1"/>
        <v>0</v>
      </c>
      <c r="F11">
        <f t="shared" si="0"/>
        <v>0</v>
      </c>
      <c r="G11" s="15">
        <f t="shared" si="2"/>
        <v>1.1189205747209194E-4</v>
      </c>
    </row>
    <row r="12" spans="1:29" x14ac:dyDescent="0.25">
      <c r="A12">
        <f>'ARCH(5)'!A12</f>
        <v>1.3398869527313906</v>
      </c>
      <c r="C12" s="14">
        <v>-14.291528213803364</v>
      </c>
      <c r="D12">
        <v>1</v>
      </c>
      <c r="E12">
        <f t="shared" si="1"/>
        <v>9.1407678244972577E-4</v>
      </c>
      <c r="F12">
        <f t="shared" si="0"/>
        <v>6.9073835691198368E-4</v>
      </c>
      <c r="G12" s="15">
        <f t="shared" si="2"/>
        <v>3.2900709837759679E-4</v>
      </c>
      <c r="V12" t="s">
        <v>51</v>
      </c>
    </row>
    <row r="13" spans="1:29" x14ac:dyDescent="0.25">
      <c r="A13">
        <f>'ARCH(5)'!A13</f>
        <v>-0.11995736288296849</v>
      </c>
      <c r="C13" s="14">
        <v>-12.968195329068037</v>
      </c>
      <c r="D13">
        <v>6</v>
      </c>
      <c r="E13">
        <f t="shared" si="1"/>
        <v>5.4844606946983544E-3</v>
      </c>
      <c r="F13">
        <f t="shared" si="0"/>
        <v>4.1444301414719012E-3</v>
      </c>
      <c r="G13" s="15">
        <f t="shared" si="2"/>
        <v>8.8034551737745873E-4</v>
      </c>
    </row>
    <row r="14" spans="1:29" x14ac:dyDescent="0.25">
      <c r="A14">
        <f>'ARCH(5)'!A14</f>
        <v>0.50882796919840589</v>
      </c>
      <c r="C14" s="14">
        <v>-11.644862444332711</v>
      </c>
      <c r="D14">
        <v>6</v>
      </c>
      <c r="E14">
        <f t="shared" si="1"/>
        <v>5.4844606946983544E-3</v>
      </c>
      <c r="F14">
        <f t="shared" si="0"/>
        <v>4.1444301414719012E-3</v>
      </c>
      <c r="G14" s="15">
        <f t="shared" si="2"/>
        <v>2.1435959471365435E-3</v>
      </c>
      <c r="V14" t="s">
        <v>37</v>
      </c>
    </row>
    <row r="15" spans="1:29" x14ac:dyDescent="0.25">
      <c r="A15">
        <f>'ARCH(5)'!A15</f>
        <v>-14.100723017899819</v>
      </c>
      <c r="C15" s="14">
        <v>-10.321529559597385</v>
      </c>
      <c r="D15">
        <v>8</v>
      </c>
      <c r="E15">
        <f t="shared" si="1"/>
        <v>7.3126142595978062E-3</v>
      </c>
      <c r="F15">
        <f t="shared" si="0"/>
        <v>5.5259068552958694E-3</v>
      </c>
      <c r="G15" s="15">
        <f t="shared" si="2"/>
        <v>4.7497918526622227E-3</v>
      </c>
    </row>
    <row r="16" spans="1:29" x14ac:dyDescent="0.25">
      <c r="A16">
        <f>'ARCH(5)'!A16</f>
        <v>3.0938702403860527</v>
      </c>
      <c r="C16" s="14">
        <v>-8.9981966748620597</v>
      </c>
      <c r="D16">
        <v>7</v>
      </c>
      <c r="E16">
        <f t="shared" si="1"/>
        <v>6.3985374771480807E-3</v>
      </c>
      <c r="F16">
        <f t="shared" si="0"/>
        <v>4.8351684983838853E-3</v>
      </c>
      <c r="G16" s="15">
        <f t="shared" si="2"/>
        <v>9.5774106723722757E-3</v>
      </c>
      <c r="V16" t="s">
        <v>52</v>
      </c>
      <c r="W16">
        <f>ROWS(A6:A1099)/6*SKEW(A6:A1099)^2+ROWS(A6:A1099)/24*(KURT(A6:A1099))^2</f>
        <v>517.63975119024406</v>
      </c>
    </row>
    <row r="17" spans="1:25" x14ac:dyDescent="0.25">
      <c r="A17">
        <f>'ARCH(5)'!A17</f>
        <v>1.8007263579917012</v>
      </c>
      <c r="C17" s="14">
        <v>-7.674863790126734</v>
      </c>
      <c r="D17">
        <v>17</v>
      </c>
      <c r="E17">
        <f t="shared" si="1"/>
        <v>1.5539305301645339E-2</v>
      </c>
      <c r="F17">
        <f t="shared" si="0"/>
        <v>1.1742552067503723E-2</v>
      </c>
      <c r="G17" s="15">
        <f t="shared" si="2"/>
        <v>1.7573712725164468E-2</v>
      </c>
    </row>
    <row r="18" spans="1:25" x14ac:dyDescent="0.25">
      <c r="A18">
        <f>'ARCH(5)'!A18</f>
        <v>-0.63242855792701813</v>
      </c>
      <c r="C18" s="14">
        <v>-6.3515309053914084</v>
      </c>
      <c r="D18">
        <v>29</v>
      </c>
      <c r="E18">
        <f t="shared" si="1"/>
        <v>2.6508226691042046E-2</v>
      </c>
      <c r="F18">
        <f t="shared" si="0"/>
        <v>2.0031412350447524E-2</v>
      </c>
      <c r="G18" s="15">
        <f t="shared" si="2"/>
        <v>2.9344101513075836E-2</v>
      </c>
      <c r="V18" t="s">
        <v>39</v>
      </c>
    </row>
    <row r="19" spans="1:25" x14ac:dyDescent="0.25">
      <c r="A19">
        <f>'ARCH(5)'!A19</f>
        <v>0.18771336569955491</v>
      </c>
      <c r="C19" s="14">
        <v>-5.028198020656081</v>
      </c>
      <c r="D19">
        <v>26</v>
      </c>
      <c r="E19">
        <f t="shared" si="1"/>
        <v>2.376599634369287E-2</v>
      </c>
      <c r="F19">
        <f t="shared" si="0"/>
        <v>1.7959197279711573E-2</v>
      </c>
      <c r="G19" s="15">
        <f t="shared" si="2"/>
        <v>4.4588205175574831E-2</v>
      </c>
    </row>
    <row r="20" spans="1:25" x14ac:dyDescent="0.25">
      <c r="A20">
        <f>'ARCH(5)'!A20</f>
        <v>0.74855825087625938</v>
      </c>
      <c r="C20" s="14">
        <v>-3.7048651359207554</v>
      </c>
      <c r="D20">
        <v>39</v>
      </c>
      <c r="E20">
        <f t="shared" si="1"/>
        <v>3.5648994515539302E-2</v>
      </c>
      <c r="F20">
        <f t="shared" si="0"/>
        <v>2.6938795919567358E-2</v>
      </c>
      <c r="G20" s="15">
        <f t="shared" si="2"/>
        <v>6.1653969932244354E-2</v>
      </c>
      <c r="V20" t="s">
        <v>25</v>
      </c>
      <c r="W20">
        <v>0.1</v>
      </c>
      <c r="X20">
        <v>0.05</v>
      </c>
      <c r="Y20">
        <v>0.01</v>
      </c>
    </row>
    <row r="21" spans="1:25" x14ac:dyDescent="0.25">
      <c r="A21">
        <f>'ARCH(5)'!A21</f>
        <v>8.3801179088826707</v>
      </c>
      <c r="C21" s="14">
        <v>-2.3815322511854298</v>
      </c>
      <c r="D21">
        <v>67</v>
      </c>
      <c r="E21">
        <f t="shared" si="1"/>
        <v>6.1243144424131625E-2</v>
      </c>
      <c r="F21">
        <f t="shared" si="0"/>
        <v>4.6279469913102902E-2</v>
      </c>
      <c r="G21" s="15">
        <f t="shared" si="2"/>
        <v>7.7578965230986993E-2</v>
      </c>
      <c r="V21" t="s">
        <v>40</v>
      </c>
      <c r="W21">
        <f>_xlfn.CHISQ.INV.RT(W20,2)</f>
        <v>4.6051701859880909</v>
      </c>
      <c r="X21">
        <f t="shared" ref="X21:Y21" si="3">_xlfn.CHISQ.INV.RT(X20,2)</f>
        <v>5.9914645471079817</v>
      </c>
      <c r="Y21">
        <f t="shared" si="3"/>
        <v>9.2103403719761818</v>
      </c>
    </row>
    <row r="22" spans="1:25" x14ac:dyDescent="0.25">
      <c r="A22">
        <f>'ARCH(5)'!A22</f>
        <v>-3.1193087183619754</v>
      </c>
      <c r="C22" s="14">
        <v>-1.0581993664501042</v>
      </c>
      <c r="D22">
        <v>110</v>
      </c>
      <c r="E22">
        <f t="shared" si="1"/>
        <v>0.10054844606946983</v>
      </c>
      <c r="F22">
        <f t="shared" si="0"/>
        <v>7.59812192603182E-2</v>
      </c>
      <c r="G22" s="15">
        <f t="shared" si="2"/>
        <v>8.883186901701387E-2</v>
      </c>
    </row>
    <row r="23" spans="1:25" x14ac:dyDescent="0.25">
      <c r="A23">
        <f>'ARCH(5)'!A23</f>
        <v>2.6234500636526645</v>
      </c>
      <c r="C23" s="14">
        <v>0.26513351828522147</v>
      </c>
      <c r="D23">
        <v>240</v>
      </c>
      <c r="E23">
        <f t="shared" si="1"/>
        <v>0.21937842778793418</v>
      </c>
      <c r="F23">
        <f t="shared" si="0"/>
        <v>0.16577720565887608</v>
      </c>
      <c r="G23" s="15">
        <f t="shared" si="2"/>
        <v>9.2562589926039759E-2</v>
      </c>
      <c r="V23" t="s">
        <v>41</v>
      </c>
      <c r="W23">
        <f>_xlfn.CHISQ.DIST.RT(W16,2)</f>
        <v>3.9441754190779377E-113</v>
      </c>
    </row>
    <row r="24" spans="1:25" x14ac:dyDescent="0.25">
      <c r="A24">
        <f>'ARCH(5)'!A24</f>
        <v>-0.25725357005551902</v>
      </c>
      <c r="C24" s="14">
        <v>1.5884664030205471</v>
      </c>
      <c r="D24">
        <v>201</v>
      </c>
      <c r="E24">
        <f t="shared" si="1"/>
        <v>0.18372943327239488</v>
      </c>
      <c r="F24">
        <f t="shared" si="0"/>
        <v>0.13883840973930872</v>
      </c>
      <c r="G24" s="15">
        <f t="shared" si="2"/>
        <v>8.7769591435089611E-2</v>
      </c>
    </row>
    <row r="25" spans="1:25" x14ac:dyDescent="0.25">
      <c r="A25">
        <f>'ARCH(5)'!A25</f>
        <v>2.9713949952097876</v>
      </c>
      <c r="C25" s="14">
        <v>2.9117992877558727</v>
      </c>
      <c r="D25">
        <v>110</v>
      </c>
      <c r="E25">
        <f t="shared" si="1"/>
        <v>0.10054844606946983</v>
      </c>
      <c r="F25">
        <f t="shared" si="0"/>
        <v>7.59812192603182E-2</v>
      </c>
      <c r="G25" s="15">
        <f t="shared" si="2"/>
        <v>7.5734634977848214E-2</v>
      </c>
      <c r="V25" t="s">
        <v>53</v>
      </c>
    </row>
    <row r="26" spans="1:25" x14ac:dyDescent="0.25">
      <c r="A26">
        <f>'ARCH(5)'!A26</f>
        <v>-0.10877369619483764</v>
      </c>
      <c r="C26" s="14">
        <v>4.2351321724911983</v>
      </c>
      <c r="D26">
        <v>86</v>
      </c>
      <c r="E26">
        <f t="shared" si="1"/>
        <v>7.8610603290676415E-2</v>
      </c>
      <c r="F26">
        <f t="shared" si="0"/>
        <v>5.9403498694430588E-2</v>
      </c>
      <c r="G26" s="15">
        <f t="shared" si="2"/>
        <v>5.9468485354710859E-2</v>
      </c>
    </row>
    <row r="27" spans="1:25" x14ac:dyDescent="0.25">
      <c r="A27">
        <f>'ARCH(5)'!A27</f>
        <v>0.28473637669216539</v>
      </c>
      <c r="C27" s="14">
        <v>5.558465057226524</v>
      </c>
      <c r="D27">
        <v>57</v>
      </c>
      <c r="E27">
        <f t="shared" si="1"/>
        <v>5.2102376599634369E-2</v>
      </c>
      <c r="F27">
        <f t="shared" si="0"/>
        <v>3.9372086343983065E-2</v>
      </c>
      <c r="G27" s="15">
        <f t="shared" si="2"/>
        <v>4.249336257022187E-2</v>
      </c>
      <c r="V27" t="s">
        <v>54</v>
      </c>
    </row>
    <row r="28" spans="1:25" x14ac:dyDescent="0.25">
      <c r="A28">
        <f>'ARCH(5)'!A28</f>
        <v>-3.0533274671736663</v>
      </c>
      <c r="C28" s="14">
        <v>6.8817979419618496</v>
      </c>
      <c r="D28">
        <v>31</v>
      </c>
      <c r="E28">
        <f t="shared" si="1"/>
        <v>2.8336380255941498E-2</v>
      </c>
      <c r="F28">
        <f t="shared" si="0"/>
        <v>2.1412889064271492E-2</v>
      </c>
      <c r="G28" s="15">
        <f t="shared" si="2"/>
        <v>2.7631038080315466E-2</v>
      </c>
    </row>
    <row r="29" spans="1:25" x14ac:dyDescent="0.25">
      <c r="A29">
        <f>'ARCH(5)'!A29</f>
        <v>7.3818900989933753E-2</v>
      </c>
      <c r="C29" s="14">
        <v>8.2051308266971752</v>
      </c>
      <c r="D29">
        <v>17</v>
      </c>
      <c r="E29">
        <f t="shared" si="1"/>
        <v>1.5539305301645339E-2</v>
      </c>
      <c r="F29">
        <f t="shared" si="0"/>
        <v>1.1742552067503723E-2</v>
      </c>
      <c r="G29" s="15">
        <f t="shared" si="2"/>
        <v>1.6349903163025047E-2</v>
      </c>
    </row>
    <row r="30" spans="1:25" x14ac:dyDescent="0.25">
      <c r="A30">
        <f>'ARCH(5)'!A30</f>
        <v>2.3371616906330992</v>
      </c>
      <c r="C30" s="14">
        <v>9.5284637114325008</v>
      </c>
      <c r="D30">
        <v>7</v>
      </c>
      <c r="E30">
        <f t="shared" si="1"/>
        <v>6.3985374771480807E-3</v>
      </c>
      <c r="F30">
        <f t="shared" si="0"/>
        <v>4.8351684983838853E-3</v>
      </c>
      <c r="G30" s="15">
        <f t="shared" si="2"/>
        <v>8.8038989481267673E-3</v>
      </c>
    </row>
    <row r="31" spans="1:25" x14ac:dyDescent="0.25">
      <c r="A31">
        <f>'ARCH(5)'!A31</f>
        <v>0.26723838828993057</v>
      </c>
      <c r="C31" s="14">
        <v>10.85179659616783</v>
      </c>
      <c r="D31">
        <v>10</v>
      </c>
      <c r="E31">
        <f t="shared" si="1"/>
        <v>9.140767824497258E-3</v>
      </c>
      <c r="F31">
        <f t="shared" si="0"/>
        <v>6.9073835691198368E-3</v>
      </c>
      <c r="G31" s="15">
        <f t="shared" si="2"/>
        <v>4.3139667575229764E-3</v>
      </c>
    </row>
    <row r="32" spans="1:25" x14ac:dyDescent="0.25">
      <c r="A32">
        <f>'ARCH(5)'!A32</f>
        <v>5.4450810484373981E-2</v>
      </c>
      <c r="C32" s="14">
        <v>12.175129480903152</v>
      </c>
      <c r="D32">
        <v>4</v>
      </c>
      <c r="E32">
        <f t="shared" si="1"/>
        <v>3.6563071297989031E-3</v>
      </c>
      <c r="F32">
        <f t="shared" si="0"/>
        <v>2.7629534276479347E-3</v>
      </c>
      <c r="G32" s="15">
        <f t="shared" si="2"/>
        <v>1.9236250336244253E-3</v>
      </c>
    </row>
    <row r="33" spans="1:7" x14ac:dyDescent="0.25">
      <c r="A33">
        <f>'ARCH(5)'!A33</f>
        <v>-0.43206508902557184</v>
      </c>
      <c r="C33" s="14">
        <v>13.498462365638481</v>
      </c>
      <c r="D33">
        <v>5</v>
      </c>
      <c r="E33">
        <f t="shared" si="1"/>
        <v>4.570383912248629E-3</v>
      </c>
      <c r="F33">
        <f t="shared" si="0"/>
        <v>3.4536917845599184E-3</v>
      </c>
      <c r="G33" s="15">
        <f t="shared" si="2"/>
        <v>7.8055934434879363E-4</v>
      </c>
    </row>
    <row r="34" spans="1:7" x14ac:dyDescent="0.25">
      <c r="A34">
        <f>'ARCH(5)'!A34</f>
        <v>0.67346926445731614</v>
      </c>
      <c r="C34" s="14">
        <v>14.821795250373803</v>
      </c>
      <c r="D34">
        <v>3</v>
      </c>
      <c r="E34">
        <f t="shared" si="1"/>
        <v>2.7422303473491772E-3</v>
      </c>
      <c r="F34">
        <f t="shared" si="0"/>
        <v>2.0722150707359506E-3</v>
      </c>
      <c r="G34" s="15">
        <f t="shared" si="2"/>
        <v>2.8822610642894849E-4</v>
      </c>
    </row>
    <row r="35" spans="1:7" x14ac:dyDescent="0.25">
      <c r="A35">
        <f>'ARCH(5)'!A35</f>
        <v>4.7468910820614134</v>
      </c>
      <c r="C35" s="14">
        <v>16.145128135109132</v>
      </c>
      <c r="D35">
        <v>1</v>
      </c>
      <c r="E35">
        <f t="shared" si="1"/>
        <v>9.1407678244972577E-4</v>
      </c>
      <c r="F35">
        <f t="shared" si="0"/>
        <v>6.9073835691198368E-4</v>
      </c>
      <c r="G35" s="15">
        <f t="shared" si="2"/>
        <v>9.6850659800456576E-5</v>
      </c>
    </row>
    <row r="36" spans="1:7" x14ac:dyDescent="0.25">
      <c r="A36">
        <f>'ARCH(5)'!A36</f>
        <v>1.7393349898780397</v>
      </c>
      <c r="C36" s="14">
        <v>17.468461019844455</v>
      </c>
      <c r="D36">
        <v>1</v>
      </c>
      <c r="E36">
        <f t="shared" si="1"/>
        <v>9.1407678244972577E-4</v>
      </c>
      <c r="F36">
        <f t="shared" si="0"/>
        <v>6.9073835691198368E-4</v>
      </c>
      <c r="G36" s="15">
        <f t="shared" si="2"/>
        <v>2.9615136133051338E-5</v>
      </c>
    </row>
    <row r="37" spans="1:7" x14ac:dyDescent="0.25">
      <c r="A37">
        <f>'ARCH(5)'!A37</f>
        <v>2.1688324941253927</v>
      </c>
      <c r="C37" s="14">
        <v>18.791793904579784</v>
      </c>
      <c r="D37">
        <v>0</v>
      </c>
      <c r="E37">
        <f t="shared" si="1"/>
        <v>0</v>
      </c>
      <c r="F37">
        <f t="shared" si="0"/>
        <v>0</v>
      </c>
      <c r="G37" s="15">
        <f t="shared" si="2"/>
        <v>8.2407504682764667E-6</v>
      </c>
    </row>
    <row r="38" spans="1:7" x14ac:dyDescent="0.25">
      <c r="A38">
        <f>'ARCH(5)'!A38</f>
        <v>0.89738280632537337</v>
      </c>
      <c r="C38" s="14">
        <v>20.115126789315106</v>
      </c>
      <c r="D38">
        <v>0</v>
      </c>
      <c r="E38">
        <f t="shared" si="1"/>
        <v>0</v>
      </c>
      <c r="F38">
        <f t="shared" si="0"/>
        <v>0</v>
      </c>
      <c r="G38" s="15">
        <f t="shared" si="2"/>
        <v>2.0867079718407387E-6</v>
      </c>
    </row>
    <row r="39" spans="1:7" x14ac:dyDescent="0.25">
      <c r="A39">
        <f>'ARCH(5)'!A39</f>
        <v>1.8417339249722595</v>
      </c>
      <c r="C39" s="14">
        <v>21.438459674050435</v>
      </c>
      <c r="D39">
        <v>1</v>
      </c>
      <c r="E39">
        <f t="shared" si="1"/>
        <v>9.1407678244972577E-4</v>
      </c>
      <c r="F39">
        <f t="shared" si="0"/>
        <v>6.9073835691198368E-4</v>
      </c>
      <c r="G39" s="15">
        <f t="shared" si="2"/>
        <v>4.8083765165053127E-7</v>
      </c>
    </row>
    <row r="40" spans="1:7" x14ac:dyDescent="0.25">
      <c r="A40">
        <f>'ARCH(5)'!A40</f>
        <v>-1.537169664569626</v>
      </c>
      <c r="C40" s="14">
        <v>22.7617925587858</v>
      </c>
      <c r="D40">
        <v>1</v>
      </c>
      <c r="E40">
        <f t="shared" si="1"/>
        <v>9.1407678244972577E-4</v>
      </c>
      <c r="F40">
        <f t="shared" si="0"/>
        <v>6.9073835691198368E-4</v>
      </c>
      <c r="G40" s="15">
        <f t="shared" si="2"/>
        <v>1.0082706853143976E-7</v>
      </c>
    </row>
    <row r="41" spans="1:7" x14ac:dyDescent="0.25">
      <c r="A41">
        <f>'ARCH(5)'!A41</f>
        <v>0.83889985211396711</v>
      </c>
      <c r="C41" s="14">
        <v>24.0851254435211</v>
      </c>
      <c r="D41">
        <v>0</v>
      </c>
      <c r="E41">
        <f t="shared" si="1"/>
        <v>0</v>
      </c>
      <c r="F41">
        <f t="shared" si="0"/>
        <v>0</v>
      </c>
      <c r="G41" s="15">
        <f t="shared" si="2"/>
        <v>1.9239673363250603E-8</v>
      </c>
    </row>
    <row r="42" spans="1:7" x14ac:dyDescent="0.25">
      <c r="A42">
        <f>'ARCH(5)'!A42</f>
        <v>2.4000419191955547</v>
      </c>
      <c r="C42" s="14">
        <v>25.408458328256401</v>
      </c>
      <c r="D42">
        <v>0</v>
      </c>
      <c r="E42">
        <f t="shared" si="1"/>
        <v>0</v>
      </c>
      <c r="F42">
        <f t="shared" si="0"/>
        <v>0</v>
      </c>
      <c r="G42" s="15">
        <f t="shared" si="2"/>
        <v>3.3408742530666919E-9</v>
      </c>
    </row>
    <row r="43" spans="1:7" x14ac:dyDescent="0.25">
      <c r="A43">
        <f>'ARCH(5)'!A43</f>
        <v>0.56340853531114432</v>
      </c>
      <c r="C43" s="14">
        <v>26.731791212991801</v>
      </c>
      <c r="D43">
        <v>0</v>
      </c>
      <c r="E43">
        <f t="shared" si="1"/>
        <v>0</v>
      </c>
      <c r="F43">
        <f t="shared" si="0"/>
        <v>0</v>
      </c>
      <c r="G43" s="15">
        <f t="shared" si="2"/>
        <v>5.2791553887115185E-10</v>
      </c>
    </row>
    <row r="44" spans="1:7" x14ac:dyDescent="0.25">
      <c r="A44">
        <f>'ARCH(5)'!A44</f>
        <v>-7.5269609383230467</v>
      </c>
      <c r="C44" s="16">
        <v>28.055124097727202</v>
      </c>
      <c r="D44" s="11">
        <v>0</v>
      </c>
      <c r="E44" s="11">
        <f t="shared" si="1"/>
        <v>0</v>
      </c>
      <c r="F44" s="11">
        <f t="shared" si="0"/>
        <v>0</v>
      </c>
      <c r="G44" s="17">
        <f t="shared" si="2"/>
        <v>7.5912036437185903E-11</v>
      </c>
    </row>
    <row r="45" spans="1:7" x14ac:dyDescent="0.25">
      <c r="A45">
        <f>'ARCH(5)'!A45</f>
        <v>1.8871634695911965</v>
      </c>
    </row>
    <row r="46" spans="1:7" x14ac:dyDescent="0.25">
      <c r="A46">
        <f>'ARCH(5)'!A46</f>
        <v>1.0678440195585188</v>
      </c>
      <c r="C46" t="s">
        <v>46</v>
      </c>
      <c r="D46">
        <f>C44-C43</f>
        <v>1.3233328847354002</v>
      </c>
    </row>
    <row r="47" spans="1:7" x14ac:dyDescent="0.25">
      <c r="A47">
        <f>'ARCH(5)'!A47</f>
        <v>-1.177164887160465</v>
      </c>
      <c r="C47" t="s">
        <v>47</v>
      </c>
      <c r="D47">
        <f>_xlfn.STDEV.P(A6:A1099)</f>
        <v>4.3091464890721944</v>
      </c>
    </row>
    <row r="48" spans="1:7" x14ac:dyDescent="0.25">
      <c r="A48">
        <f>'ARCH(5)'!A48</f>
        <v>-0.11647289305955048</v>
      </c>
      <c r="C48" t="s">
        <v>49</v>
      </c>
      <c r="D48">
        <f>AVERAGE(A6:A1099)</f>
        <v>0.18072964536854219</v>
      </c>
    </row>
    <row r="49" spans="1:1" x14ac:dyDescent="0.25">
      <c r="A49">
        <f>'ARCH(5)'!A49</f>
        <v>1.2956212578514013</v>
      </c>
    </row>
    <row r="50" spans="1:1" x14ac:dyDescent="0.25">
      <c r="A50">
        <f>'ARCH(5)'!A50</f>
        <v>-1.4877041281471749E-2</v>
      </c>
    </row>
    <row r="51" spans="1:1" x14ac:dyDescent="0.25">
      <c r="A51">
        <f>'ARCH(5)'!A51</f>
        <v>2.3274191351213123</v>
      </c>
    </row>
    <row r="52" spans="1:1" x14ac:dyDescent="0.25">
      <c r="A52">
        <f>'ARCH(5)'!A52</f>
        <v>1.6797266178398673</v>
      </c>
    </row>
    <row r="53" spans="1:1" x14ac:dyDescent="0.25">
      <c r="A53">
        <f>'ARCH(5)'!A53</f>
        <v>0.27311371172438276</v>
      </c>
    </row>
    <row r="54" spans="1:1" x14ac:dyDescent="0.25">
      <c r="A54">
        <f>'ARCH(5)'!A54</f>
        <v>-0.32267764544646943</v>
      </c>
    </row>
    <row r="55" spans="1:1" x14ac:dyDescent="0.25">
      <c r="A55">
        <f>'ARCH(5)'!A55</f>
        <v>2.6966763757537482</v>
      </c>
    </row>
    <row r="56" spans="1:1" x14ac:dyDescent="0.25">
      <c r="A56">
        <f>'ARCH(5)'!A56</f>
        <v>3.7763012721690052</v>
      </c>
    </row>
    <row r="57" spans="1:1" x14ac:dyDescent="0.25">
      <c r="A57">
        <f>'ARCH(5)'!A57</f>
        <v>0.1277076650801777</v>
      </c>
    </row>
    <row r="58" spans="1:1" x14ac:dyDescent="0.25">
      <c r="A58">
        <f>'ARCH(5)'!A58</f>
        <v>4.4895581124613138</v>
      </c>
    </row>
    <row r="59" spans="1:1" x14ac:dyDescent="0.25">
      <c r="A59">
        <f>'ARCH(5)'!A59</f>
        <v>0.39005329643460862</v>
      </c>
    </row>
    <row r="60" spans="1:1" x14ac:dyDescent="0.25">
      <c r="A60">
        <f>'ARCH(5)'!A60</f>
        <v>-2.359991534087349</v>
      </c>
    </row>
    <row r="61" spans="1:1" x14ac:dyDescent="0.25">
      <c r="A61">
        <f>'ARCH(5)'!A61</f>
        <v>1.9417751132373311</v>
      </c>
    </row>
    <row r="62" spans="1:1" x14ac:dyDescent="0.25">
      <c r="A62">
        <f>'ARCH(5)'!A62</f>
        <v>1.46163650414242</v>
      </c>
    </row>
    <row r="63" spans="1:1" x14ac:dyDescent="0.25">
      <c r="A63">
        <f>'ARCH(5)'!A63</f>
        <v>3.7004331611029222E-2</v>
      </c>
    </row>
    <row r="64" spans="1:1" x14ac:dyDescent="0.25">
      <c r="A64">
        <f>'ARCH(5)'!A64</f>
        <v>2.7689139637853359</v>
      </c>
    </row>
    <row r="65" spans="1:1" x14ac:dyDescent="0.25">
      <c r="A65">
        <f>'ARCH(5)'!A65</f>
        <v>2.6481191318872406</v>
      </c>
    </row>
    <row r="66" spans="1:1" x14ac:dyDescent="0.25">
      <c r="A66">
        <f>'ARCH(5)'!A66</f>
        <v>2.1924880800866968</v>
      </c>
    </row>
    <row r="67" spans="1:1" x14ac:dyDescent="0.25">
      <c r="A67">
        <f>'ARCH(5)'!A67</f>
        <v>-1.4900457027389493</v>
      </c>
    </row>
    <row r="68" spans="1:1" x14ac:dyDescent="0.25">
      <c r="A68">
        <f>'ARCH(5)'!A68</f>
        <v>0.54426410412282877</v>
      </c>
    </row>
    <row r="69" spans="1:1" x14ac:dyDescent="0.25">
      <c r="A69">
        <f>'ARCH(5)'!A69</f>
        <v>0.45443385911871559</v>
      </c>
    </row>
    <row r="70" spans="1:1" x14ac:dyDescent="0.25">
      <c r="A70">
        <f>'ARCH(5)'!A70</f>
        <v>-3.5322634604742538</v>
      </c>
    </row>
    <row r="71" spans="1:1" x14ac:dyDescent="0.25">
      <c r="A71">
        <f>'ARCH(5)'!A71</f>
        <v>-7.2075090650826397</v>
      </c>
    </row>
    <row r="72" spans="1:1" x14ac:dyDescent="0.25">
      <c r="A72">
        <f>'ARCH(5)'!A72</f>
        <v>3.7946647462026375</v>
      </c>
    </row>
    <row r="73" spans="1:1" x14ac:dyDescent="0.25">
      <c r="A73">
        <f>'ARCH(5)'!A73</f>
        <v>-6.8559476314591681</v>
      </c>
    </row>
    <row r="74" spans="1:1" x14ac:dyDescent="0.25">
      <c r="A74">
        <f>'ARCH(5)'!A74</f>
        <v>5.8342349195223822</v>
      </c>
    </row>
    <row r="75" spans="1:1" x14ac:dyDescent="0.25">
      <c r="A75">
        <f>'ARCH(5)'!A75</f>
        <v>3.8177432923251606</v>
      </c>
    </row>
    <row r="76" spans="1:1" x14ac:dyDescent="0.25">
      <c r="A76">
        <f>'ARCH(5)'!A76</f>
        <v>1.0619999947033434</v>
      </c>
    </row>
    <row r="77" spans="1:1" x14ac:dyDescent="0.25">
      <c r="A77">
        <f>'ARCH(5)'!A77</f>
        <v>0.39898010876301726</v>
      </c>
    </row>
    <row r="78" spans="1:1" x14ac:dyDescent="0.25">
      <c r="A78">
        <f>'ARCH(5)'!A78</f>
        <v>0.8243356500773803</v>
      </c>
    </row>
    <row r="79" spans="1:1" x14ac:dyDescent="0.25">
      <c r="A79">
        <f>'ARCH(5)'!A79</f>
        <v>-6.6421530771210877</v>
      </c>
    </row>
    <row r="80" spans="1:1" x14ac:dyDescent="0.25">
      <c r="A80">
        <f>'ARCH(5)'!A80</f>
        <v>-9.020675898510321</v>
      </c>
    </row>
    <row r="81" spans="1:1" x14ac:dyDescent="0.25">
      <c r="A81">
        <f>'ARCH(5)'!A81</f>
        <v>-9.8293041786062805</v>
      </c>
    </row>
    <row r="82" spans="1:1" x14ac:dyDescent="0.25">
      <c r="A82">
        <f>'ARCH(5)'!A82</f>
        <v>5.1385941787055867</v>
      </c>
    </row>
    <row r="83" spans="1:1" x14ac:dyDescent="0.25">
      <c r="A83">
        <f>'ARCH(5)'!A83</f>
        <v>2.4067515644205386</v>
      </c>
    </row>
    <row r="84" spans="1:1" x14ac:dyDescent="0.25">
      <c r="A84">
        <f>'ARCH(5)'!A84</f>
        <v>6.8063888917039712</v>
      </c>
    </row>
    <row r="85" spans="1:1" x14ac:dyDescent="0.25">
      <c r="A85">
        <f>'ARCH(5)'!A85</f>
        <v>-7.0730901294992305</v>
      </c>
    </row>
    <row r="86" spans="1:1" x14ac:dyDescent="0.25">
      <c r="A86">
        <f>'ARCH(5)'!A86</f>
        <v>-0.93184951255077286</v>
      </c>
    </row>
    <row r="87" spans="1:1" x14ac:dyDescent="0.25">
      <c r="A87">
        <f>'ARCH(5)'!A87</f>
        <v>-9.6625015397624701</v>
      </c>
    </row>
    <row r="88" spans="1:1" x14ac:dyDescent="0.25">
      <c r="A88">
        <f>'ARCH(5)'!A88</f>
        <v>2.7913669616243473</v>
      </c>
    </row>
    <row r="89" spans="1:1" x14ac:dyDescent="0.25">
      <c r="A89">
        <f>'ARCH(5)'!A89</f>
        <v>0.32442401914162966</v>
      </c>
    </row>
    <row r="90" spans="1:1" x14ac:dyDescent="0.25">
      <c r="A90">
        <f>'ARCH(5)'!A90</f>
        <v>7.5187541520746528</v>
      </c>
    </row>
    <row r="91" spans="1:1" x14ac:dyDescent="0.25">
      <c r="A91">
        <f>'ARCH(5)'!A91</f>
        <v>-6.8914032475244413E-2</v>
      </c>
    </row>
    <row r="92" spans="1:1" x14ac:dyDescent="0.25">
      <c r="A92">
        <f>'ARCH(5)'!A92</f>
        <v>-0.2415737974534877</v>
      </c>
    </row>
    <row r="93" spans="1:1" x14ac:dyDescent="0.25">
      <c r="A93">
        <f>'ARCH(5)'!A93</f>
        <v>-0.3836893653729615</v>
      </c>
    </row>
    <row r="94" spans="1:1" x14ac:dyDescent="0.25">
      <c r="A94">
        <f>'ARCH(5)'!A94</f>
        <v>3.8927551544085199</v>
      </c>
    </row>
    <row r="95" spans="1:1" x14ac:dyDescent="0.25">
      <c r="A95">
        <f>'ARCH(5)'!A95</f>
        <v>0.6475085318585837</v>
      </c>
    </row>
    <row r="96" spans="1:1" x14ac:dyDescent="0.25">
      <c r="A96">
        <f>'ARCH(5)'!A96</f>
        <v>1.0332032997795522</v>
      </c>
    </row>
    <row r="97" spans="1:1" x14ac:dyDescent="0.25">
      <c r="A97">
        <f>'ARCH(5)'!A97</f>
        <v>4.4694203524576519</v>
      </c>
    </row>
    <row r="98" spans="1:1" x14ac:dyDescent="0.25">
      <c r="A98">
        <f>'ARCH(5)'!A98</f>
        <v>-0.505825926819924</v>
      </c>
    </row>
    <row r="99" spans="1:1" x14ac:dyDescent="0.25">
      <c r="A99">
        <f>'ARCH(5)'!A99</f>
        <v>-1.0477108040750764</v>
      </c>
    </row>
    <row r="100" spans="1:1" x14ac:dyDescent="0.25">
      <c r="A100">
        <f>'ARCH(5)'!A100</f>
        <v>5.0757691146077306</v>
      </c>
    </row>
    <row r="101" spans="1:1" x14ac:dyDescent="0.25">
      <c r="A101">
        <f>'ARCH(5)'!A101</f>
        <v>0.15047140730566008</v>
      </c>
    </row>
    <row r="102" spans="1:1" x14ac:dyDescent="0.25">
      <c r="A102">
        <f>'ARCH(5)'!A102</f>
        <v>-0.81897500262479195</v>
      </c>
    </row>
    <row r="103" spans="1:1" x14ac:dyDescent="0.25">
      <c r="A103">
        <f>'ARCH(5)'!A103</f>
        <v>1.9756461996833408</v>
      </c>
    </row>
    <row r="104" spans="1:1" x14ac:dyDescent="0.25">
      <c r="A104">
        <f>'ARCH(5)'!A104</f>
        <v>0.19659490788900319</v>
      </c>
    </row>
    <row r="105" spans="1:1" x14ac:dyDescent="0.25">
      <c r="A105">
        <f>'ARCH(5)'!A105</f>
        <v>1.1559584113667516</v>
      </c>
    </row>
    <row r="106" spans="1:1" x14ac:dyDescent="0.25">
      <c r="A106">
        <f>'ARCH(5)'!A106</f>
        <v>-0.67481464491837062</v>
      </c>
    </row>
    <row r="107" spans="1:1" x14ac:dyDescent="0.25">
      <c r="A107">
        <f>'ARCH(5)'!A107</f>
        <v>-3.0420182747738918</v>
      </c>
    </row>
    <row r="108" spans="1:1" x14ac:dyDescent="0.25">
      <c r="A108">
        <f>'ARCH(5)'!A108</f>
        <v>9.6025976879904856E-2</v>
      </c>
    </row>
    <row r="109" spans="1:1" x14ac:dyDescent="0.25">
      <c r="A109">
        <f>'ARCH(5)'!A109</f>
        <v>-2.888307471911835E-2</v>
      </c>
    </row>
    <row r="110" spans="1:1" x14ac:dyDescent="0.25">
      <c r="A110">
        <f>'ARCH(5)'!A110</f>
        <v>-1.6144176023580974E-2</v>
      </c>
    </row>
    <row r="111" spans="1:1" x14ac:dyDescent="0.25">
      <c r="A111">
        <f>'ARCH(5)'!A111</f>
        <v>1.4518499839628023</v>
      </c>
    </row>
    <row r="112" spans="1:1" x14ac:dyDescent="0.25">
      <c r="A112">
        <f>'ARCH(5)'!A112</f>
        <v>1.0066332241500631</v>
      </c>
    </row>
    <row r="113" spans="1:1" x14ac:dyDescent="0.25">
      <c r="A113">
        <f>'ARCH(5)'!A113</f>
        <v>0.75249499132069331</v>
      </c>
    </row>
    <row r="114" spans="1:1" x14ac:dyDescent="0.25">
      <c r="A114">
        <f>'ARCH(5)'!A114</f>
        <v>1.8661197220452501</v>
      </c>
    </row>
    <row r="115" spans="1:1" x14ac:dyDescent="0.25">
      <c r="A115">
        <f>'ARCH(5)'!A115</f>
        <v>0.92856403143669186</v>
      </c>
    </row>
    <row r="116" spans="1:1" x14ac:dyDescent="0.25">
      <c r="A116">
        <f>'ARCH(5)'!A116</f>
        <v>-0.7026645735376239</v>
      </c>
    </row>
    <row r="117" spans="1:1" x14ac:dyDescent="0.25">
      <c r="A117">
        <f>'ARCH(5)'!A117</f>
        <v>0.66264504347308983</v>
      </c>
    </row>
    <row r="118" spans="1:1" x14ac:dyDescent="0.25">
      <c r="A118">
        <f>'ARCH(5)'!A118</f>
        <v>-7.6882421739092627E-2</v>
      </c>
    </row>
    <row r="119" spans="1:1" x14ac:dyDescent="0.25">
      <c r="A119">
        <f>'ARCH(5)'!A119</f>
        <v>1.2840028503372272</v>
      </c>
    </row>
    <row r="120" spans="1:1" x14ac:dyDescent="0.25">
      <c r="A120">
        <f>'ARCH(5)'!A120</f>
        <v>1.7499878173663015</v>
      </c>
    </row>
    <row r="121" spans="1:1" x14ac:dyDescent="0.25">
      <c r="A121">
        <f>'ARCH(5)'!A121</f>
        <v>3.5338125044740183</v>
      </c>
    </row>
    <row r="122" spans="1:1" x14ac:dyDescent="0.25">
      <c r="A122">
        <f>'ARCH(5)'!A122</f>
        <v>-0.24713349141395002</v>
      </c>
    </row>
    <row r="123" spans="1:1" x14ac:dyDescent="0.25">
      <c r="A123">
        <f>'ARCH(5)'!A123</f>
        <v>0.49964468699362913</v>
      </c>
    </row>
    <row r="124" spans="1:1" x14ac:dyDescent="0.25">
      <c r="A124">
        <f>'ARCH(5)'!A124</f>
        <v>1.1628773363902896</v>
      </c>
    </row>
    <row r="125" spans="1:1" x14ac:dyDescent="0.25">
      <c r="A125">
        <f>'ARCH(5)'!A125</f>
        <v>4.6183398119835495</v>
      </c>
    </row>
    <row r="126" spans="1:1" x14ac:dyDescent="0.25">
      <c r="A126">
        <f>'ARCH(5)'!A126</f>
        <v>2.1050907682024151</v>
      </c>
    </row>
    <row r="127" spans="1:1" x14ac:dyDescent="0.25">
      <c r="A127">
        <f>'ARCH(5)'!A127</f>
        <v>2.7032360895313903</v>
      </c>
    </row>
    <row r="128" spans="1:1" x14ac:dyDescent="0.25">
      <c r="A128">
        <f>'ARCH(5)'!A128</f>
        <v>2.0791406808016428</v>
      </c>
    </row>
    <row r="129" spans="1:1" x14ac:dyDescent="0.25">
      <c r="A129">
        <f>'ARCH(5)'!A129</f>
        <v>-0.59447428033510874</v>
      </c>
    </row>
    <row r="130" spans="1:1" x14ac:dyDescent="0.25">
      <c r="A130">
        <f>'ARCH(5)'!A130</f>
        <v>2.4579856941691407</v>
      </c>
    </row>
    <row r="131" spans="1:1" x14ac:dyDescent="0.25">
      <c r="A131">
        <f>'ARCH(5)'!A131</f>
        <v>0.59101903149842416</v>
      </c>
    </row>
    <row r="132" spans="1:1" x14ac:dyDescent="0.25">
      <c r="A132">
        <f>'ARCH(5)'!A132</f>
        <v>6.83849691238599</v>
      </c>
    </row>
    <row r="133" spans="1:1" x14ac:dyDescent="0.25">
      <c r="A133">
        <f>'ARCH(5)'!A133</f>
        <v>1.96498260106552</v>
      </c>
    </row>
    <row r="134" spans="1:1" x14ac:dyDescent="0.25">
      <c r="A134">
        <f>'ARCH(5)'!A134</f>
        <v>3.1778337050606273</v>
      </c>
    </row>
    <row r="135" spans="1:1" x14ac:dyDescent="0.25">
      <c r="A135">
        <f>'ARCH(5)'!A135</f>
        <v>3.7511397584614845</v>
      </c>
    </row>
    <row r="136" spans="1:1" x14ac:dyDescent="0.25">
      <c r="A136">
        <f>'ARCH(5)'!A136</f>
        <v>-7.5856165529881823</v>
      </c>
    </row>
    <row r="137" spans="1:1" x14ac:dyDescent="0.25">
      <c r="A137">
        <f>'ARCH(5)'!A137</f>
        <v>4.484640487498547</v>
      </c>
    </row>
    <row r="138" spans="1:1" x14ac:dyDescent="0.25">
      <c r="A138">
        <f>'ARCH(5)'!A138</f>
        <v>0.49826333399580547</v>
      </c>
    </row>
    <row r="139" spans="1:1" x14ac:dyDescent="0.25">
      <c r="A139">
        <f>'ARCH(5)'!A139</f>
        <v>-3.6557595733797577</v>
      </c>
    </row>
    <row r="140" spans="1:1" x14ac:dyDescent="0.25">
      <c r="A140">
        <f>'ARCH(5)'!A140</f>
        <v>1.1878240791572916</v>
      </c>
    </row>
    <row r="141" spans="1:1" x14ac:dyDescent="0.25">
      <c r="A141">
        <f>'ARCH(5)'!A141</f>
        <v>4.0768793618603043</v>
      </c>
    </row>
    <row r="142" spans="1:1" x14ac:dyDescent="0.25">
      <c r="A142">
        <f>'ARCH(5)'!A142</f>
        <v>4.3289607536280137</v>
      </c>
    </row>
    <row r="143" spans="1:1" x14ac:dyDescent="0.25">
      <c r="A143">
        <f>'ARCH(5)'!A143</f>
        <v>4.2166127159515545</v>
      </c>
    </row>
    <row r="144" spans="1:1" x14ac:dyDescent="0.25">
      <c r="A144">
        <f>'ARCH(5)'!A144</f>
        <v>3.9073678114566772</v>
      </c>
    </row>
    <row r="145" spans="1:1" x14ac:dyDescent="0.25">
      <c r="A145">
        <f>'ARCH(5)'!A145</f>
        <v>0.19635837538877374</v>
      </c>
    </row>
    <row r="146" spans="1:1" x14ac:dyDescent="0.25">
      <c r="A146">
        <f>'ARCH(5)'!A146</f>
        <v>3.8492493754850039</v>
      </c>
    </row>
    <row r="147" spans="1:1" x14ac:dyDescent="0.25">
      <c r="A147">
        <f>'ARCH(5)'!A147</f>
        <v>6.7421633203743463</v>
      </c>
    </row>
    <row r="148" spans="1:1" x14ac:dyDescent="0.25">
      <c r="A148">
        <f>'ARCH(5)'!A148</f>
        <v>7.3243885827169741</v>
      </c>
    </row>
    <row r="149" spans="1:1" x14ac:dyDescent="0.25">
      <c r="A149">
        <f>'ARCH(5)'!A149</f>
        <v>-5.8116299210517735</v>
      </c>
    </row>
    <row r="150" spans="1:1" x14ac:dyDescent="0.25">
      <c r="A150">
        <f>'ARCH(5)'!A150</f>
        <v>-2.738681436591254</v>
      </c>
    </row>
    <row r="151" spans="1:1" x14ac:dyDescent="0.25">
      <c r="A151">
        <f>'ARCH(5)'!A151</f>
        <v>-8.9632065208397513</v>
      </c>
    </row>
    <row r="152" spans="1:1" x14ac:dyDescent="0.25">
      <c r="A152">
        <f>'ARCH(5)'!A152</f>
        <v>6.4429498078477252</v>
      </c>
    </row>
    <row r="153" spans="1:1" x14ac:dyDescent="0.25">
      <c r="A153">
        <f>'ARCH(5)'!A153</f>
        <v>3.993609181325434</v>
      </c>
    </row>
    <row r="154" spans="1:1" x14ac:dyDescent="0.25">
      <c r="A154">
        <f>'ARCH(5)'!A154</f>
        <v>-3.832479688301861</v>
      </c>
    </row>
    <row r="155" spans="1:1" x14ac:dyDescent="0.25">
      <c r="A155">
        <f>'ARCH(5)'!A155</f>
        <v>4.9294993442011608</v>
      </c>
    </row>
    <row r="156" spans="1:1" x14ac:dyDescent="0.25">
      <c r="A156">
        <f>'ARCH(5)'!A156</f>
        <v>4.6365485000663371</v>
      </c>
    </row>
    <row r="157" spans="1:1" x14ac:dyDescent="0.25">
      <c r="A157">
        <f>'ARCH(5)'!A157</f>
        <v>3.2600613946189974</v>
      </c>
    </row>
    <row r="158" spans="1:1" x14ac:dyDescent="0.25">
      <c r="A158">
        <f>'ARCH(5)'!A158</f>
        <v>2.0973252063058458</v>
      </c>
    </row>
    <row r="159" spans="1:1" x14ac:dyDescent="0.25">
      <c r="A159">
        <f>'ARCH(5)'!A159</f>
        <v>-0.8430878285967407</v>
      </c>
    </row>
    <row r="160" spans="1:1" x14ac:dyDescent="0.25">
      <c r="A160">
        <f>'ARCH(5)'!A160</f>
        <v>6.9218408571195367</v>
      </c>
    </row>
    <row r="161" spans="1:1" x14ac:dyDescent="0.25">
      <c r="A161">
        <f>'ARCH(5)'!A161</f>
        <v>5.9399105867128537</v>
      </c>
    </row>
    <row r="162" spans="1:1" x14ac:dyDescent="0.25">
      <c r="A162">
        <f>'ARCH(5)'!A162</f>
        <v>-6.4383856213247164</v>
      </c>
    </row>
    <row r="163" spans="1:1" x14ac:dyDescent="0.25">
      <c r="A163">
        <f>'ARCH(5)'!A163</f>
        <v>3.9081233532085409</v>
      </c>
    </row>
    <row r="164" spans="1:1" x14ac:dyDescent="0.25">
      <c r="A164">
        <f>'ARCH(5)'!A164</f>
        <v>0.45096427543535511</v>
      </c>
    </row>
    <row r="165" spans="1:1" x14ac:dyDescent="0.25">
      <c r="A165">
        <f>'ARCH(5)'!A165</f>
        <v>3.1103689474632943</v>
      </c>
    </row>
    <row r="166" spans="1:1" x14ac:dyDescent="0.25">
      <c r="A166">
        <f>'ARCH(5)'!A166</f>
        <v>2.4925954648813495</v>
      </c>
    </row>
    <row r="167" spans="1:1" x14ac:dyDescent="0.25">
      <c r="A167">
        <f>'ARCH(5)'!A167</f>
        <v>-11.261179558512991</v>
      </c>
    </row>
    <row r="168" spans="1:1" x14ac:dyDescent="0.25">
      <c r="A168">
        <f>'ARCH(5)'!A168</f>
        <v>2.0940248476433152</v>
      </c>
    </row>
    <row r="169" spans="1:1" x14ac:dyDescent="0.25">
      <c r="A169">
        <f>'ARCH(5)'!A169</f>
        <v>-9.4939071485267785</v>
      </c>
    </row>
    <row r="170" spans="1:1" x14ac:dyDescent="0.25">
      <c r="A170">
        <f>'ARCH(5)'!A170</f>
        <v>-1.0106548090781073</v>
      </c>
    </row>
    <row r="171" spans="1:1" x14ac:dyDescent="0.25">
      <c r="A171">
        <f>'ARCH(5)'!A171</f>
        <v>2.6711127864865047</v>
      </c>
    </row>
    <row r="172" spans="1:1" x14ac:dyDescent="0.25">
      <c r="A172">
        <f>'ARCH(5)'!A172</f>
        <v>5.6765462765717682</v>
      </c>
    </row>
    <row r="173" spans="1:1" x14ac:dyDescent="0.25">
      <c r="A173">
        <f>'ARCH(5)'!A173</f>
        <v>-4.4491481089803973</v>
      </c>
    </row>
    <row r="174" spans="1:1" x14ac:dyDescent="0.25">
      <c r="A174">
        <f>'ARCH(5)'!A174</f>
        <v>2.9969002457258211</v>
      </c>
    </row>
    <row r="175" spans="1:1" x14ac:dyDescent="0.25">
      <c r="A175">
        <f>'ARCH(5)'!A175</f>
        <v>5.1232531770833676</v>
      </c>
    </row>
    <row r="176" spans="1:1" x14ac:dyDescent="0.25">
      <c r="A176">
        <f>'ARCH(5)'!A176</f>
        <v>-2.8264031643673189</v>
      </c>
    </row>
    <row r="177" spans="1:1" x14ac:dyDescent="0.25">
      <c r="A177">
        <f>'ARCH(5)'!A177</f>
        <v>1.674711298061923</v>
      </c>
    </row>
    <row r="178" spans="1:1" x14ac:dyDescent="0.25">
      <c r="A178">
        <f>'ARCH(5)'!A178</f>
        <v>-0.45902963058988927</v>
      </c>
    </row>
    <row r="179" spans="1:1" x14ac:dyDescent="0.25">
      <c r="A179">
        <f>'ARCH(5)'!A179</f>
        <v>-4.5407976392952589</v>
      </c>
    </row>
    <row r="180" spans="1:1" x14ac:dyDescent="0.25">
      <c r="A180">
        <f>'ARCH(5)'!A180</f>
        <v>-1.8875507543343015</v>
      </c>
    </row>
    <row r="181" spans="1:1" x14ac:dyDescent="0.25">
      <c r="A181">
        <f>'ARCH(5)'!A181</f>
        <v>-3.832719440781005</v>
      </c>
    </row>
    <row r="182" spans="1:1" x14ac:dyDescent="0.25">
      <c r="A182">
        <f>'ARCH(5)'!A182</f>
        <v>5.4767353420582063</v>
      </c>
    </row>
    <row r="183" spans="1:1" x14ac:dyDescent="0.25">
      <c r="A183">
        <f>'ARCH(5)'!A183</f>
        <v>-0.2328785957598036</v>
      </c>
    </row>
    <row r="184" spans="1:1" x14ac:dyDescent="0.25">
      <c r="A184">
        <f>'ARCH(5)'!A184</f>
        <v>-0.75427091062404594</v>
      </c>
    </row>
    <row r="185" spans="1:1" x14ac:dyDescent="0.25">
      <c r="A185">
        <f>'ARCH(5)'!A185</f>
        <v>-3.0865839276281686</v>
      </c>
    </row>
    <row r="186" spans="1:1" x14ac:dyDescent="0.25">
      <c r="A186">
        <f>'ARCH(5)'!A186</f>
        <v>-2.2833810960227794</v>
      </c>
    </row>
    <row r="187" spans="1:1" x14ac:dyDescent="0.25">
      <c r="A187">
        <f>'ARCH(5)'!A187</f>
        <v>4.5098721425288275</v>
      </c>
    </row>
    <row r="188" spans="1:1" x14ac:dyDescent="0.25">
      <c r="A188">
        <f>'ARCH(5)'!A188</f>
        <v>1.4097118711706664</v>
      </c>
    </row>
    <row r="189" spans="1:1" x14ac:dyDescent="0.25">
      <c r="A189">
        <f>'ARCH(5)'!A189</f>
        <v>1.7284366639136608</v>
      </c>
    </row>
    <row r="190" spans="1:1" x14ac:dyDescent="0.25">
      <c r="A190">
        <f>'ARCH(5)'!A190</f>
        <v>0.40189332631795804</v>
      </c>
    </row>
    <row r="191" spans="1:1" x14ac:dyDescent="0.25">
      <c r="A191">
        <f>'ARCH(5)'!A191</f>
        <v>-0.51964024524277419</v>
      </c>
    </row>
    <row r="192" spans="1:1" x14ac:dyDescent="0.25">
      <c r="A192">
        <f>'ARCH(5)'!A192</f>
        <v>-3.9146047968459308</v>
      </c>
    </row>
    <row r="193" spans="1:1" x14ac:dyDescent="0.25">
      <c r="A193">
        <f>'ARCH(5)'!A193</f>
        <v>2.0076519904538426</v>
      </c>
    </row>
    <row r="194" spans="1:1" x14ac:dyDescent="0.25">
      <c r="A194">
        <f>'ARCH(5)'!A194</f>
        <v>-2.1051584206685714</v>
      </c>
    </row>
    <row r="195" spans="1:1" x14ac:dyDescent="0.25">
      <c r="A195">
        <f>'ARCH(5)'!A195</f>
        <v>-6.8984907928196213</v>
      </c>
    </row>
    <row r="196" spans="1:1" x14ac:dyDescent="0.25">
      <c r="A196">
        <f>'ARCH(5)'!A196</f>
        <v>-0.84527880431903379</v>
      </c>
    </row>
    <row r="197" spans="1:1" x14ac:dyDescent="0.25">
      <c r="A197">
        <f>'ARCH(5)'!A197</f>
        <v>3.3340793178116432</v>
      </c>
    </row>
    <row r="198" spans="1:1" x14ac:dyDescent="0.25">
      <c r="A198">
        <f>'ARCH(5)'!A198</f>
        <v>-1.7060425998640421</v>
      </c>
    </row>
    <row r="199" spans="1:1" x14ac:dyDescent="0.25">
      <c r="A199">
        <f>'ARCH(5)'!A199</f>
        <v>-5.5825188798500216</v>
      </c>
    </row>
    <row r="200" spans="1:1" x14ac:dyDescent="0.25">
      <c r="A200">
        <f>'ARCH(5)'!A200</f>
        <v>-12.326089057751902</v>
      </c>
    </row>
    <row r="201" spans="1:1" x14ac:dyDescent="0.25">
      <c r="A201">
        <f>'ARCH(5)'!A201</f>
        <v>-3.1366589993000691</v>
      </c>
    </row>
    <row r="202" spans="1:1" x14ac:dyDescent="0.25">
      <c r="A202">
        <f>'ARCH(5)'!A202</f>
        <v>15.427829667240717</v>
      </c>
    </row>
    <row r="203" spans="1:1" x14ac:dyDescent="0.25">
      <c r="A203">
        <f>'ARCH(5)'!A203</f>
        <v>3.8145708154166758</v>
      </c>
    </row>
    <row r="204" spans="1:1" x14ac:dyDescent="0.25">
      <c r="A204">
        <f>'ARCH(5)'!A204</f>
        <v>-1.6359936534577266</v>
      </c>
    </row>
    <row r="205" spans="1:1" x14ac:dyDescent="0.25">
      <c r="A205">
        <f>'ARCH(5)'!A205</f>
        <v>22.761792558785768</v>
      </c>
    </row>
    <row r="206" spans="1:1" x14ac:dyDescent="0.25">
      <c r="A206">
        <f>'ARCH(5)'!A206</f>
        <v>-6.8945021305859262</v>
      </c>
    </row>
    <row r="207" spans="1:1" x14ac:dyDescent="0.25">
      <c r="A207">
        <f>'ARCH(5)'!A207</f>
        <v>5.8602187700316231</v>
      </c>
    </row>
    <row r="208" spans="1:1" x14ac:dyDescent="0.25">
      <c r="A208">
        <f>'ARCH(5)'!A208</f>
        <v>-2.8579810214270021</v>
      </c>
    </row>
    <row r="209" spans="1:1" x14ac:dyDescent="0.25">
      <c r="A209">
        <f>'ARCH(5)'!A209</f>
        <v>0.24673791464599101</v>
      </c>
    </row>
    <row r="210" spans="1:1" x14ac:dyDescent="0.25">
      <c r="A210">
        <f>'ARCH(5)'!A210</f>
        <v>-6.7680143808730868</v>
      </c>
    </row>
    <row r="211" spans="1:1" x14ac:dyDescent="0.25">
      <c r="A211">
        <f>'ARCH(5)'!A211</f>
        <v>-0.90902821499877873</v>
      </c>
    </row>
    <row r="212" spans="1:1" x14ac:dyDescent="0.25">
      <c r="A212">
        <f>'ARCH(5)'!A212</f>
        <v>5.0541217149265627</v>
      </c>
    </row>
    <row r="213" spans="1:1" x14ac:dyDescent="0.25">
      <c r="A213">
        <f>'ARCH(5)'!A213</f>
        <v>4.1787396090864339</v>
      </c>
    </row>
    <row r="214" spans="1:1" x14ac:dyDescent="0.25">
      <c r="A214">
        <f>'ARCH(5)'!A214</f>
        <v>-2.6444391003834848</v>
      </c>
    </row>
    <row r="215" spans="1:1" x14ac:dyDescent="0.25">
      <c r="A215">
        <f>'ARCH(5)'!A215</f>
        <v>1.1996529320994533</v>
      </c>
    </row>
    <row r="216" spans="1:1" x14ac:dyDescent="0.25">
      <c r="A216">
        <f>'ARCH(5)'!A216</f>
        <v>4.1345698042606616</v>
      </c>
    </row>
    <row r="217" spans="1:1" x14ac:dyDescent="0.25">
      <c r="A217">
        <f>'ARCH(5)'!A217</f>
        <v>-4.841929994491819</v>
      </c>
    </row>
    <row r="218" spans="1:1" x14ac:dyDescent="0.25">
      <c r="A218">
        <f>'ARCH(5)'!A218</f>
        <v>-0.96790525038860831</v>
      </c>
    </row>
    <row r="219" spans="1:1" x14ac:dyDescent="0.25">
      <c r="A219">
        <f>'ARCH(5)'!A219</f>
        <v>3.2354210352747095</v>
      </c>
    </row>
    <row r="220" spans="1:1" x14ac:dyDescent="0.25">
      <c r="A220">
        <f>'ARCH(5)'!A220</f>
        <v>2.4084926475618227</v>
      </c>
    </row>
    <row r="221" spans="1:1" x14ac:dyDescent="0.25">
      <c r="A221">
        <f>'ARCH(5)'!A221</f>
        <v>12.531987134820927</v>
      </c>
    </row>
    <row r="222" spans="1:1" x14ac:dyDescent="0.25">
      <c r="A222">
        <f>'ARCH(5)'!A222</f>
        <v>-0.94752996503006703</v>
      </c>
    </row>
    <row r="223" spans="1:1" x14ac:dyDescent="0.25">
      <c r="A223">
        <f>'ARCH(5)'!A223</f>
        <v>5.1226615803286846</v>
      </c>
    </row>
    <row r="224" spans="1:1" x14ac:dyDescent="0.25">
      <c r="A224">
        <f>'ARCH(5)'!A224</f>
        <v>0.80424482243818629</v>
      </c>
    </row>
    <row r="225" spans="1:1" x14ac:dyDescent="0.25">
      <c r="A225">
        <f>'ARCH(5)'!A225</f>
        <v>-2.3780400260807282</v>
      </c>
    </row>
    <row r="226" spans="1:1" x14ac:dyDescent="0.25">
      <c r="A226">
        <f>'ARCH(5)'!A226</f>
        <v>2.2697986460112665</v>
      </c>
    </row>
    <row r="227" spans="1:1" x14ac:dyDescent="0.25">
      <c r="A227">
        <f>'ARCH(5)'!A227</f>
        <v>6.4626638702879529</v>
      </c>
    </row>
    <row r="228" spans="1:1" x14ac:dyDescent="0.25">
      <c r="A228">
        <f>'ARCH(5)'!A228</f>
        <v>5.7749312378527753</v>
      </c>
    </row>
    <row r="229" spans="1:1" x14ac:dyDescent="0.25">
      <c r="A229">
        <f>'ARCH(5)'!A229</f>
        <v>4.8150138635148432</v>
      </c>
    </row>
    <row r="230" spans="1:1" x14ac:dyDescent="0.25">
      <c r="A230">
        <f>'ARCH(5)'!A230</f>
        <v>6.3268515494301205</v>
      </c>
    </row>
    <row r="231" spans="1:1" x14ac:dyDescent="0.25">
      <c r="A231">
        <f>'ARCH(5)'!A231</f>
        <v>-3.9177645091781912</v>
      </c>
    </row>
    <row r="232" spans="1:1" x14ac:dyDescent="0.25">
      <c r="A232">
        <f>'ARCH(5)'!A232</f>
        <v>5.2822763369412922</v>
      </c>
    </row>
    <row r="233" spans="1:1" x14ac:dyDescent="0.25">
      <c r="A233">
        <f>'ARCH(5)'!A233</f>
        <v>-2.5036155206541051</v>
      </c>
    </row>
    <row r="234" spans="1:1" x14ac:dyDescent="0.25">
      <c r="A234">
        <f>'ARCH(5)'!A234</f>
        <v>-4.1404768477393095</v>
      </c>
    </row>
    <row r="235" spans="1:1" x14ac:dyDescent="0.25">
      <c r="A235">
        <f>'ARCH(5)'!A235</f>
        <v>1.0920889273518297</v>
      </c>
    </row>
    <row r="236" spans="1:1" x14ac:dyDescent="0.25">
      <c r="A236">
        <f>'ARCH(5)'!A236</f>
        <v>-2.0409492604929884</v>
      </c>
    </row>
    <row r="237" spans="1:1" x14ac:dyDescent="0.25">
      <c r="A237">
        <f>'ARCH(5)'!A237</f>
        <v>-1.523872049648308</v>
      </c>
    </row>
    <row r="238" spans="1:1" x14ac:dyDescent="0.25">
      <c r="A238">
        <f>'ARCH(5)'!A238</f>
        <v>2.0903068733621364</v>
      </c>
    </row>
    <row r="239" spans="1:1" x14ac:dyDescent="0.25">
      <c r="A239">
        <f>'ARCH(5)'!A239</f>
        <v>1.2487420476715487</v>
      </c>
    </row>
    <row r="240" spans="1:1" x14ac:dyDescent="0.25">
      <c r="A240">
        <f>'ARCH(5)'!A240</f>
        <v>4.191434664425894</v>
      </c>
    </row>
    <row r="241" spans="1:1" x14ac:dyDescent="0.25">
      <c r="A241">
        <f>'ARCH(5)'!A241</f>
        <v>1.0609629209659805</v>
      </c>
    </row>
    <row r="242" spans="1:1" x14ac:dyDescent="0.25">
      <c r="A242">
        <f>'ARCH(5)'!A242</f>
        <v>-0.27785730605326836</v>
      </c>
    </row>
    <row r="243" spans="1:1" x14ac:dyDescent="0.25">
      <c r="A243">
        <f>'ARCH(5)'!A243</f>
        <v>-0.15060849818314379</v>
      </c>
    </row>
    <row r="244" spans="1:1" x14ac:dyDescent="0.25">
      <c r="A244">
        <f>'ARCH(5)'!A244</f>
        <v>1.0201483608611801</v>
      </c>
    </row>
    <row r="245" spans="1:1" x14ac:dyDescent="0.25">
      <c r="A245">
        <f>'ARCH(5)'!A245</f>
        <v>4.6071510206190842</v>
      </c>
    </row>
    <row r="246" spans="1:1" x14ac:dyDescent="0.25">
      <c r="A246">
        <f>'ARCH(5)'!A246</f>
        <v>-0.31131803631080579</v>
      </c>
    </row>
    <row r="247" spans="1:1" x14ac:dyDescent="0.25">
      <c r="A247">
        <f>'ARCH(5)'!A247</f>
        <v>3.2646788153592556</v>
      </c>
    </row>
    <row r="248" spans="1:1" x14ac:dyDescent="0.25">
      <c r="A248">
        <f>'ARCH(5)'!A248</f>
        <v>3.867951846318217</v>
      </c>
    </row>
    <row r="249" spans="1:1" x14ac:dyDescent="0.25">
      <c r="A249">
        <f>'ARCH(5)'!A249</f>
        <v>-7.3340106847835793</v>
      </c>
    </row>
    <row r="250" spans="1:1" x14ac:dyDescent="0.25">
      <c r="A250">
        <f>'ARCH(5)'!A250</f>
        <v>0.85166928916397144</v>
      </c>
    </row>
    <row r="251" spans="1:1" x14ac:dyDescent="0.25">
      <c r="A251">
        <f>'ARCH(5)'!A251</f>
        <v>-7.7844602975594199</v>
      </c>
    </row>
    <row r="252" spans="1:1" x14ac:dyDescent="0.25">
      <c r="A252">
        <f>'ARCH(5)'!A252</f>
        <v>3.2649591759010179</v>
      </c>
    </row>
    <row r="253" spans="1:1" x14ac:dyDescent="0.25">
      <c r="A253">
        <f>'ARCH(5)'!A253</f>
        <v>4.644939440984504</v>
      </c>
    </row>
    <row r="254" spans="1:1" x14ac:dyDescent="0.25">
      <c r="A254">
        <f>'ARCH(5)'!A254</f>
        <v>0.365019515305196</v>
      </c>
    </row>
    <row r="255" spans="1:1" x14ac:dyDescent="0.25">
      <c r="A255">
        <f>'ARCH(5)'!A255</f>
        <v>-6.9018296165764159</v>
      </c>
    </row>
    <row r="256" spans="1:1" x14ac:dyDescent="0.25">
      <c r="A256">
        <f>'ARCH(5)'!A256</f>
        <v>0.20042539364998826</v>
      </c>
    </row>
    <row r="257" spans="1:1" x14ac:dyDescent="0.25">
      <c r="A257">
        <f>'ARCH(5)'!A257</f>
        <v>-2.0800142039106926</v>
      </c>
    </row>
    <row r="258" spans="1:1" x14ac:dyDescent="0.25">
      <c r="A258">
        <f>'ARCH(5)'!A258</f>
        <v>-0.66140823526269599</v>
      </c>
    </row>
    <row r="259" spans="1:1" x14ac:dyDescent="0.25">
      <c r="A259">
        <f>'ARCH(5)'!A259</f>
        <v>-1.4081948674452143</v>
      </c>
    </row>
    <row r="260" spans="1:1" x14ac:dyDescent="0.25">
      <c r="A260">
        <f>'ARCH(5)'!A260</f>
        <v>-7.1925985547958398</v>
      </c>
    </row>
    <row r="261" spans="1:1" x14ac:dyDescent="0.25">
      <c r="A261">
        <f>'ARCH(5)'!A261</f>
        <v>-17.680594409696688</v>
      </c>
    </row>
    <row r="262" spans="1:1" x14ac:dyDescent="0.25">
      <c r="A262">
        <f>'ARCH(5)'!A262</f>
        <v>13.552134494939356</v>
      </c>
    </row>
    <row r="263" spans="1:1" x14ac:dyDescent="0.25">
      <c r="A263">
        <f>'ARCH(5)'!A263</f>
        <v>-0.40039553375601011</v>
      </c>
    </row>
    <row r="264" spans="1:1" x14ac:dyDescent="0.25">
      <c r="A264">
        <f>'ARCH(5)'!A264</f>
        <v>-0.25201237397249943</v>
      </c>
    </row>
    <row r="265" spans="1:1" x14ac:dyDescent="0.25">
      <c r="A265">
        <f>'ARCH(5)'!A265</f>
        <v>10.553450265151779</v>
      </c>
    </row>
    <row r="266" spans="1:1" x14ac:dyDescent="0.25">
      <c r="A266">
        <f>'ARCH(5)'!A266</f>
        <v>-4.8039765347729979</v>
      </c>
    </row>
    <row r="267" spans="1:1" x14ac:dyDescent="0.25">
      <c r="A267">
        <f>'ARCH(5)'!A267</f>
        <v>-0.66237989480426362</v>
      </c>
    </row>
    <row r="268" spans="1:1" x14ac:dyDescent="0.25">
      <c r="A268">
        <f>'ARCH(5)'!A268</f>
        <v>-7.0672102083675652</v>
      </c>
    </row>
    <row r="269" spans="1:1" x14ac:dyDescent="0.25">
      <c r="A269">
        <f>'ARCH(5)'!A269</f>
        <v>-0.45552232381293284</v>
      </c>
    </row>
    <row r="270" spans="1:1" x14ac:dyDescent="0.25">
      <c r="A270">
        <f>'ARCH(5)'!A270</f>
        <v>5.0679080697166805</v>
      </c>
    </row>
    <row r="271" spans="1:1" x14ac:dyDescent="0.25">
      <c r="A271">
        <f>'ARCH(5)'!A271</f>
        <v>-3.2327770814741608</v>
      </c>
    </row>
    <row r="272" spans="1:1" x14ac:dyDescent="0.25">
      <c r="A272">
        <f>'ARCH(5)'!A272</f>
        <v>6.9843584187257068</v>
      </c>
    </row>
    <row r="273" spans="1:1" x14ac:dyDescent="0.25">
      <c r="A273">
        <f>'ARCH(5)'!A273</f>
        <v>-1.0256264246759816</v>
      </c>
    </row>
    <row r="274" spans="1:1" x14ac:dyDescent="0.25">
      <c r="A274">
        <f>'ARCH(5)'!A274</f>
        <v>7.8882072258551137</v>
      </c>
    </row>
    <row r="275" spans="1:1" x14ac:dyDescent="0.25">
      <c r="A275">
        <f>'ARCH(5)'!A275</f>
        <v>-0.39368022443044731</v>
      </c>
    </row>
    <row r="276" spans="1:1" x14ac:dyDescent="0.25">
      <c r="A276">
        <f>'ARCH(5)'!A276</f>
        <v>-0.54633974460632762</v>
      </c>
    </row>
    <row r="277" spans="1:1" x14ac:dyDescent="0.25">
      <c r="A277">
        <f>'ARCH(5)'!A277</f>
        <v>4.4029372251204899</v>
      </c>
    </row>
    <row r="278" spans="1:1" x14ac:dyDescent="0.25">
      <c r="A278">
        <f>'ARCH(5)'!A278</f>
        <v>0.96923180873036174</v>
      </c>
    </row>
    <row r="279" spans="1:1" x14ac:dyDescent="0.25">
      <c r="A279">
        <f>'ARCH(5)'!A279</f>
        <v>-4.020712401728796E-2</v>
      </c>
    </row>
    <row r="280" spans="1:1" x14ac:dyDescent="0.25">
      <c r="A280">
        <f>'ARCH(5)'!A280</f>
        <v>-1.9997224219171976</v>
      </c>
    </row>
    <row r="281" spans="1:1" x14ac:dyDescent="0.25">
      <c r="A281">
        <f>'ARCH(5)'!A281</f>
        <v>-2.238972963623072</v>
      </c>
    </row>
    <row r="282" spans="1:1" x14ac:dyDescent="0.25">
      <c r="A282">
        <f>'ARCH(5)'!A282</f>
        <v>2.407113796832844</v>
      </c>
    </row>
    <row r="283" spans="1:1" x14ac:dyDescent="0.25">
      <c r="A283">
        <f>'ARCH(5)'!A283</f>
        <v>1.1618166477733234</v>
      </c>
    </row>
    <row r="284" spans="1:1" x14ac:dyDescent="0.25">
      <c r="A284">
        <f>'ARCH(5)'!A284</f>
        <v>1.4503390667337197</v>
      </c>
    </row>
    <row r="285" spans="1:1" x14ac:dyDescent="0.25">
      <c r="A285">
        <f>'ARCH(5)'!A285</f>
        <v>3.8886315398261586</v>
      </c>
    </row>
    <row r="286" spans="1:1" x14ac:dyDescent="0.25">
      <c r="A286">
        <f>'ARCH(5)'!A286</f>
        <v>3.531875139567898</v>
      </c>
    </row>
    <row r="287" spans="1:1" x14ac:dyDescent="0.25">
      <c r="A287">
        <f>'ARCH(5)'!A287</f>
        <v>-0.29620024066504747</v>
      </c>
    </row>
    <row r="288" spans="1:1" x14ac:dyDescent="0.25">
      <c r="A288">
        <f>'ARCH(5)'!A288</f>
        <v>1.2691616356786395</v>
      </c>
    </row>
    <row r="289" spans="1:1" x14ac:dyDescent="0.25">
      <c r="A289">
        <f>'ARCH(5)'!A289</f>
        <v>11.877660424669365</v>
      </c>
    </row>
    <row r="290" spans="1:1" x14ac:dyDescent="0.25">
      <c r="A290">
        <f>'ARCH(5)'!A290</f>
        <v>3.6976609678516943</v>
      </c>
    </row>
    <row r="291" spans="1:1" x14ac:dyDescent="0.25">
      <c r="A291">
        <f>'ARCH(5)'!A291</f>
        <v>3.2711080944207902</v>
      </c>
    </row>
    <row r="292" spans="1:1" x14ac:dyDescent="0.25">
      <c r="A292">
        <f>'ARCH(5)'!A292</f>
        <v>-2.3725907385849223</v>
      </c>
    </row>
    <row r="293" spans="1:1" x14ac:dyDescent="0.25">
      <c r="A293">
        <f>'ARCH(5)'!A293</f>
        <v>1.2437843078868862</v>
      </c>
    </row>
    <row r="294" spans="1:1" x14ac:dyDescent="0.25">
      <c r="A294">
        <f>'ARCH(5)'!A294</f>
        <v>-2.830815433986253</v>
      </c>
    </row>
    <row r="295" spans="1:1" x14ac:dyDescent="0.25">
      <c r="A295">
        <f>'ARCH(5)'!A295</f>
        <v>-0.40718089692794923</v>
      </c>
    </row>
    <row r="296" spans="1:1" x14ac:dyDescent="0.25">
      <c r="A296">
        <f>'ARCH(5)'!A296</f>
        <v>2.1788119495138414</v>
      </c>
    </row>
    <row r="297" spans="1:1" x14ac:dyDescent="0.25">
      <c r="A297">
        <f>'ARCH(5)'!A297</f>
        <v>5.0381171371086264</v>
      </c>
    </row>
    <row r="298" spans="1:1" x14ac:dyDescent="0.25">
      <c r="A298">
        <f>'ARCH(5)'!A298</f>
        <v>0.2256712758642114</v>
      </c>
    </row>
    <row r="299" spans="1:1" x14ac:dyDescent="0.25">
      <c r="A299">
        <f>'ARCH(5)'!A299</f>
        <v>-0.39684743116215754</v>
      </c>
    </row>
    <row r="300" spans="1:1" x14ac:dyDescent="0.25">
      <c r="A300">
        <f>'ARCH(5)'!A300</f>
        <v>-1.3334686296079146</v>
      </c>
    </row>
    <row r="301" spans="1:1" x14ac:dyDescent="0.25">
      <c r="A301">
        <f>'ARCH(5)'!A301</f>
        <v>-6.8440577548036954</v>
      </c>
    </row>
    <row r="302" spans="1:1" x14ac:dyDescent="0.25">
      <c r="A302">
        <f>'ARCH(5)'!A302</f>
        <v>3.9289916803466518</v>
      </c>
    </row>
    <row r="303" spans="1:1" x14ac:dyDescent="0.25">
      <c r="A303">
        <f>'ARCH(5)'!A303</f>
        <v>2.6436775358625342</v>
      </c>
    </row>
    <row r="304" spans="1:1" x14ac:dyDescent="0.25">
      <c r="A304">
        <f>'ARCH(5)'!A304</f>
        <v>-2.1121314648101914</v>
      </c>
    </row>
    <row r="305" spans="1:1" x14ac:dyDescent="0.25">
      <c r="A305">
        <f>'ARCH(5)'!A305</f>
        <v>-0.66050955596682726</v>
      </c>
    </row>
    <row r="306" spans="1:1" x14ac:dyDescent="0.25">
      <c r="A306">
        <f>'ARCH(5)'!A306</f>
        <v>7.0925015845907557</v>
      </c>
    </row>
    <row r="307" spans="1:1" x14ac:dyDescent="0.25">
      <c r="A307">
        <f>'ARCH(5)'!A307</f>
        <v>-0.37875499572210786</v>
      </c>
    </row>
    <row r="308" spans="1:1" x14ac:dyDescent="0.25">
      <c r="A308">
        <f>'ARCH(5)'!A308</f>
        <v>5.2011161891686166</v>
      </c>
    </row>
    <row r="309" spans="1:1" x14ac:dyDescent="0.25">
      <c r="A309">
        <f>'ARCH(5)'!A309</f>
        <v>4.3458133420739893</v>
      </c>
    </row>
    <row r="310" spans="1:1" x14ac:dyDescent="0.25">
      <c r="A310">
        <f>'ARCH(5)'!A310</f>
        <v>4.1717674777561742</v>
      </c>
    </row>
    <row r="311" spans="1:1" x14ac:dyDescent="0.25">
      <c r="A311">
        <f>'ARCH(5)'!A311</f>
        <v>1.7960647663237455</v>
      </c>
    </row>
    <row r="312" spans="1:1" x14ac:dyDescent="0.25">
      <c r="A312">
        <f>'ARCH(5)'!A312</f>
        <v>2.9167287595435534</v>
      </c>
    </row>
    <row r="313" spans="1:1" x14ac:dyDescent="0.25">
      <c r="A313">
        <f>'ARCH(5)'!A313</f>
        <v>0.3490736157887821</v>
      </c>
    </row>
    <row r="314" spans="1:1" x14ac:dyDescent="0.25">
      <c r="A314">
        <f>'ARCH(5)'!A314</f>
        <v>-5.9998003965039608</v>
      </c>
    </row>
    <row r="315" spans="1:1" x14ac:dyDescent="0.25">
      <c r="A315">
        <f>'ARCH(5)'!A315</f>
        <v>2.0413196958147468</v>
      </c>
    </row>
    <row r="316" spans="1:1" x14ac:dyDescent="0.25">
      <c r="A316">
        <f>'ARCH(5)'!A316</f>
        <v>4.6974665706452798</v>
      </c>
    </row>
    <row r="317" spans="1:1" x14ac:dyDescent="0.25">
      <c r="A317">
        <f>'ARCH(5)'!A317</f>
        <v>-4.3202969440325827</v>
      </c>
    </row>
    <row r="318" spans="1:1" x14ac:dyDescent="0.25">
      <c r="A318">
        <f>'ARCH(5)'!A318</f>
        <v>-8.2379370596187904</v>
      </c>
    </row>
    <row r="319" spans="1:1" x14ac:dyDescent="0.25">
      <c r="A319">
        <f>'ARCH(5)'!A319</f>
        <v>-3.501767248391964</v>
      </c>
    </row>
    <row r="320" spans="1:1" x14ac:dyDescent="0.25">
      <c r="A320">
        <f>'ARCH(5)'!A320</f>
        <v>-7.5618002068122321</v>
      </c>
    </row>
    <row r="321" spans="1:1" x14ac:dyDescent="0.25">
      <c r="A321">
        <f>'ARCH(5)'!A321</f>
        <v>10.401138810876432</v>
      </c>
    </row>
    <row r="322" spans="1:1" x14ac:dyDescent="0.25">
      <c r="A322">
        <f>'ARCH(5)'!A322</f>
        <v>1.1374023015538086</v>
      </c>
    </row>
    <row r="323" spans="1:1" x14ac:dyDescent="0.25">
      <c r="A323">
        <f>'ARCH(5)'!A323</f>
        <v>9.8948976869113459</v>
      </c>
    </row>
    <row r="324" spans="1:1" x14ac:dyDescent="0.25">
      <c r="A324">
        <f>'ARCH(5)'!A324</f>
        <v>7.5409139643931535</v>
      </c>
    </row>
    <row r="325" spans="1:1" x14ac:dyDescent="0.25">
      <c r="A325">
        <f>'ARCH(5)'!A325</f>
        <v>-1.9768376423559082</v>
      </c>
    </row>
    <row r="326" spans="1:1" x14ac:dyDescent="0.25">
      <c r="A326">
        <f>'ARCH(5)'!A326</f>
        <v>1.0459462599158114</v>
      </c>
    </row>
    <row r="327" spans="1:1" x14ac:dyDescent="0.25">
      <c r="A327">
        <f>'ARCH(5)'!A327</f>
        <v>3.3084089570851951</v>
      </c>
    </row>
    <row r="328" spans="1:1" x14ac:dyDescent="0.25">
      <c r="A328">
        <f>'ARCH(5)'!A328</f>
        <v>2.4811969258075135</v>
      </c>
    </row>
    <row r="329" spans="1:1" x14ac:dyDescent="0.25">
      <c r="A329">
        <f>'ARCH(5)'!A329</f>
        <v>-1.7708998792316137</v>
      </c>
    </row>
    <row r="330" spans="1:1" x14ac:dyDescent="0.25">
      <c r="A330">
        <f>'ARCH(5)'!A330</f>
        <v>1.6478359359947781</v>
      </c>
    </row>
    <row r="331" spans="1:1" x14ac:dyDescent="0.25">
      <c r="A331">
        <f>'ARCH(5)'!A331</f>
        <v>-2.7222328986961242</v>
      </c>
    </row>
    <row r="332" spans="1:1" x14ac:dyDescent="0.25">
      <c r="A332">
        <f>'ARCH(5)'!A332</f>
        <v>2.3115322146237389</v>
      </c>
    </row>
    <row r="333" spans="1:1" x14ac:dyDescent="0.25">
      <c r="A333">
        <f>'ARCH(5)'!A333</f>
        <v>6.5357846285778027</v>
      </c>
    </row>
    <row r="334" spans="1:1" x14ac:dyDescent="0.25">
      <c r="A334">
        <f>'ARCH(5)'!A334</f>
        <v>6.2403529656193131</v>
      </c>
    </row>
    <row r="335" spans="1:1" x14ac:dyDescent="0.25">
      <c r="A335">
        <f>'ARCH(5)'!A335</f>
        <v>4.3549635453136535</v>
      </c>
    </row>
    <row r="336" spans="1:1" x14ac:dyDescent="0.25">
      <c r="A336">
        <f>'ARCH(5)'!A336</f>
        <v>1.7601950232524941</v>
      </c>
    </row>
    <row r="337" spans="1:1" x14ac:dyDescent="0.25">
      <c r="A337">
        <f>'ARCH(5)'!A337</f>
        <v>-0.69064643774558232</v>
      </c>
    </row>
    <row r="338" spans="1:1" x14ac:dyDescent="0.25">
      <c r="A338">
        <f>'ARCH(5)'!A338</f>
        <v>1.1008662264211349</v>
      </c>
    </row>
    <row r="339" spans="1:1" x14ac:dyDescent="0.25">
      <c r="A339">
        <f>'ARCH(5)'!A339</f>
        <v>8.7974794460150054</v>
      </c>
    </row>
    <row r="340" spans="1:1" x14ac:dyDescent="0.25">
      <c r="A340">
        <f>'ARCH(5)'!A340</f>
        <v>0.47083332288661839</v>
      </c>
    </row>
    <row r="341" spans="1:1" x14ac:dyDescent="0.25">
      <c r="A341">
        <f>'ARCH(5)'!A341</f>
        <v>3.0101185311271355</v>
      </c>
    </row>
    <row r="342" spans="1:1" x14ac:dyDescent="0.25">
      <c r="A342">
        <f>'ARCH(5)'!A342</f>
        <v>3.3033000634763243</v>
      </c>
    </row>
    <row r="343" spans="1:1" x14ac:dyDescent="0.25">
      <c r="A343">
        <f>'ARCH(5)'!A343</f>
        <v>0.37113026819333733</v>
      </c>
    </row>
    <row r="344" spans="1:1" x14ac:dyDescent="0.25">
      <c r="A344">
        <f>'ARCH(5)'!A344</f>
        <v>16.423206457787888</v>
      </c>
    </row>
    <row r="345" spans="1:1" x14ac:dyDescent="0.25">
      <c r="A345">
        <f>'ARCH(5)'!A345</f>
        <v>20.336150335894366</v>
      </c>
    </row>
    <row r="346" spans="1:1" x14ac:dyDescent="0.25">
      <c r="A346">
        <f>'ARCH(5)'!A346</f>
        <v>-4.8809125424689102</v>
      </c>
    </row>
    <row r="347" spans="1:1" x14ac:dyDescent="0.25">
      <c r="A347">
        <f>'ARCH(5)'!A347</f>
        <v>-7.8003259421718134</v>
      </c>
    </row>
    <row r="348" spans="1:1" x14ac:dyDescent="0.25">
      <c r="A348">
        <f>'ARCH(5)'!A348</f>
        <v>1.4458992185204393</v>
      </c>
    </row>
    <row r="349" spans="1:1" x14ac:dyDescent="0.25">
      <c r="A349">
        <f>'ARCH(5)'!A349</f>
        <v>10.53354814790327</v>
      </c>
    </row>
    <row r="350" spans="1:1" x14ac:dyDescent="0.25">
      <c r="A350">
        <f>'ARCH(5)'!A350</f>
        <v>2.0785356458899691</v>
      </c>
    </row>
    <row r="351" spans="1:1" x14ac:dyDescent="0.25">
      <c r="A351">
        <f>'ARCH(5)'!A351</f>
        <v>-4.7780307760697776</v>
      </c>
    </row>
    <row r="352" spans="1:1" x14ac:dyDescent="0.25">
      <c r="A352">
        <f>'ARCH(5)'!A352</f>
        <v>1.1057446976920662</v>
      </c>
    </row>
    <row r="353" spans="1:1" x14ac:dyDescent="0.25">
      <c r="A353">
        <f>'ARCH(5)'!A353</f>
        <v>6.6760793515785011</v>
      </c>
    </row>
    <row r="354" spans="1:1" x14ac:dyDescent="0.25">
      <c r="A354">
        <f>'ARCH(5)'!A354</f>
        <v>9.4284885110219694</v>
      </c>
    </row>
    <row r="355" spans="1:1" x14ac:dyDescent="0.25">
      <c r="A355">
        <f>'ARCH(5)'!A355</f>
        <v>-1.4567883740537368</v>
      </c>
    </row>
    <row r="356" spans="1:1" x14ac:dyDescent="0.25">
      <c r="A356">
        <f>'ARCH(5)'!A356</f>
        <v>-0.49103587987408398</v>
      </c>
    </row>
    <row r="357" spans="1:1" x14ac:dyDescent="0.25">
      <c r="A357">
        <f>'ARCH(5)'!A357</f>
        <v>-7.9426824408951466</v>
      </c>
    </row>
    <row r="358" spans="1:1" x14ac:dyDescent="0.25">
      <c r="A358">
        <f>'ARCH(5)'!A358</f>
        <v>-6.2501378255996638</v>
      </c>
    </row>
    <row r="359" spans="1:1" x14ac:dyDescent="0.25">
      <c r="A359">
        <f>'ARCH(5)'!A359</f>
        <v>-5.1725100338116947</v>
      </c>
    </row>
    <row r="360" spans="1:1" x14ac:dyDescent="0.25">
      <c r="A360">
        <f>'ARCH(5)'!A360</f>
        <v>-13.449214784392332</v>
      </c>
    </row>
    <row r="361" spans="1:1" x14ac:dyDescent="0.25">
      <c r="A361">
        <f>'ARCH(5)'!A361</f>
        <v>5.2146719038714693</v>
      </c>
    </row>
    <row r="362" spans="1:1" x14ac:dyDescent="0.25">
      <c r="A362">
        <f>'ARCH(5)'!A362</f>
        <v>-4.3042277043825843</v>
      </c>
    </row>
    <row r="363" spans="1:1" x14ac:dyDescent="0.25">
      <c r="A363">
        <f>'ARCH(5)'!A363</f>
        <v>0.31523978227882504</v>
      </c>
    </row>
    <row r="364" spans="1:1" x14ac:dyDescent="0.25">
      <c r="A364">
        <f>'ARCH(5)'!A364</f>
        <v>13.016432268718003</v>
      </c>
    </row>
    <row r="365" spans="1:1" x14ac:dyDescent="0.25">
      <c r="A365">
        <f>'ARCH(5)'!A365</f>
        <v>-2.1809340933698169</v>
      </c>
    </row>
    <row r="366" spans="1:1" x14ac:dyDescent="0.25">
      <c r="A366">
        <f>'ARCH(5)'!A366</f>
        <v>-6.8309520830205406</v>
      </c>
    </row>
    <row r="367" spans="1:1" x14ac:dyDescent="0.25">
      <c r="A367">
        <f>'ARCH(5)'!A367</f>
        <v>-4.2582352863411471E-2</v>
      </c>
    </row>
    <row r="368" spans="1:1" x14ac:dyDescent="0.25">
      <c r="A368">
        <f>'ARCH(5)'!A368</f>
        <v>-13.846503079086791</v>
      </c>
    </row>
    <row r="369" spans="1:1" x14ac:dyDescent="0.25">
      <c r="A369">
        <f>'ARCH(5)'!A369</f>
        <v>10.006704267333792</v>
      </c>
    </row>
    <row r="370" spans="1:1" x14ac:dyDescent="0.25">
      <c r="A370">
        <f>'ARCH(5)'!A370</f>
        <v>-2.9715748652754357</v>
      </c>
    </row>
    <row r="371" spans="1:1" x14ac:dyDescent="0.25">
      <c r="A371">
        <f>'ARCH(5)'!A371</f>
        <v>9.2924679163169657</v>
      </c>
    </row>
    <row r="372" spans="1:1" x14ac:dyDescent="0.25">
      <c r="A372">
        <f>'ARCH(5)'!A372</f>
        <v>2.6914356617769126</v>
      </c>
    </row>
    <row r="373" spans="1:1" x14ac:dyDescent="0.25">
      <c r="A373">
        <f>'ARCH(5)'!A373</f>
        <v>0.15466418349100047</v>
      </c>
    </row>
    <row r="374" spans="1:1" x14ac:dyDescent="0.25">
      <c r="A374">
        <f>'ARCH(5)'!A374</f>
        <v>11.056575792415108</v>
      </c>
    </row>
    <row r="375" spans="1:1" x14ac:dyDescent="0.25">
      <c r="A375">
        <f>'ARCH(5)'!A375</f>
        <v>1.2747820540224688</v>
      </c>
    </row>
    <row r="376" spans="1:1" x14ac:dyDescent="0.25">
      <c r="A376">
        <f>'ARCH(5)'!A376</f>
        <v>-5.6549615712507979</v>
      </c>
    </row>
    <row r="377" spans="1:1" x14ac:dyDescent="0.25">
      <c r="A377">
        <f>'ARCH(5)'!A377</f>
        <v>-8.0287733631156399</v>
      </c>
    </row>
    <row r="378" spans="1:1" x14ac:dyDescent="0.25">
      <c r="A378">
        <f>'ARCH(5)'!A378</f>
        <v>-3.4486398647015055</v>
      </c>
    </row>
    <row r="379" spans="1:1" x14ac:dyDescent="0.25">
      <c r="A379">
        <f>'ARCH(5)'!A379</f>
        <v>3.0694539366236469</v>
      </c>
    </row>
    <row r="380" spans="1:1" x14ac:dyDescent="0.25">
      <c r="A380">
        <f>'ARCH(5)'!A380</f>
        <v>-11.429854517341379</v>
      </c>
    </row>
    <row r="381" spans="1:1" x14ac:dyDescent="0.25">
      <c r="A381">
        <f>'ARCH(5)'!A381</f>
        <v>3.9279062439843457</v>
      </c>
    </row>
    <row r="382" spans="1:1" x14ac:dyDescent="0.25">
      <c r="A382">
        <f>'ARCH(5)'!A382</f>
        <v>2.8625053956093387</v>
      </c>
    </row>
    <row r="383" spans="1:1" x14ac:dyDescent="0.25">
      <c r="A383">
        <f>'ARCH(5)'!A383</f>
        <v>-4.3367775620084279</v>
      </c>
    </row>
    <row r="384" spans="1:1" x14ac:dyDescent="0.25">
      <c r="A384">
        <f>'ARCH(5)'!A384</f>
        <v>-4.8770453846178438E-2</v>
      </c>
    </row>
    <row r="385" spans="1:1" x14ac:dyDescent="0.25">
      <c r="A385">
        <f>'ARCH(5)'!A385</f>
        <v>-18.916653655949169</v>
      </c>
    </row>
    <row r="386" spans="1:1" x14ac:dyDescent="0.25">
      <c r="A386">
        <f>'ARCH(5)'!A386</f>
        <v>-1.0674103214875434</v>
      </c>
    </row>
    <row r="387" spans="1:1" x14ac:dyDescent="0.25">
      <c r="A387">
        <f>'ARCH(5)'!A387</f>
        <v>0.11478086801448065</v>
      </c>
    </row>
    <row r="388" spans="1:1" x14ac:dyDescent="0.25">
      <c r="A388">
        <f>'ARCH(5)'!A388</f>
        <v>3.0511749520675746</v>
      </c>
    </row>
    <row r="389" spans="1:1" x14ac:dyDescent="0.25">
      <c r="A389">
        <f>'ARCH(5)'!A389</f>
        <v>10.395227427000989</v>
      </c>
    </row>
    <row r="390" spans="1:1" x14ac:dyDescent="0.25">
      <c r="A390">
        <f>'ARCH(5)'!A390</f>
        <v>-10.151031930282024</v>
      </c>
    </row>
    <row r="391" spans="1:1" x14ac:dyDescent="0.25">
      <c r="A391">
        <f>'ARCH(5)'!A391</f>
        <v>-6.5789700724964293</v>
      </c>
    </row>
    <row r="392" spans="1:1" x14ac:dyDescent="0.25">
      <c r="A392">
        <f>'ARCH(5)'!A392</f>
        <v>0.4033642178721068</v>
      </c>
    </row>
    <row r="393" spans="1:1" x14ac:dyDescent="0.25">
      <c r="A393">
        <f>'ARCH(5)'!A393</f>
        <v>5.1232417051173966</v>
      </c>
    </row>
    <row r="394" spans="1:1" x14ac:dyDescent="0.25">
      <c r="A394">
        <f>'ARCH(5)'!A394</f>
        <v>-2.0001806814085401</v>
      </c>
    </row>
    <row r="395" spans="1:1" x14ac:dyDescent="0.25">
      <c r="A395">
        <f>'ARCH(5)'!A395</f>
        <v>-3.5259629012790983</v>
      </c>
    </row>
    <row r="396" spans="1:1" x14ac:dyDescent="0.25">
      <c r="A396">
        <f>'ARCH(5)'!A396</f>
        <v>6.1873517372237377</v>
      </c>
    </row>
    <row r="397" spans="1:1" x14ac:dyDescent="0.25">
      <c r="A397">
        <f>'ARCH(5)'!A397</f>
        <v>2.5406288568465318</v>
      </c>
    </row>
    <row r="398" spans="1:1" x14ac:dyDescent="0.25">
      <c r="A398">
        <f>'ARCH(5)'!A398</f>
        <v>-5.8511071928148892</v>
      </c>
    </row>
    <row r="399" spans="1:1" x14ac:dyDescent="0.25">
      <c r="A399">
        <f>'ARCH(5)'!A399</f>
        <v>-8.3097776302942439</v>
      </c>
    </row>
    <row r="400" spans="1:1" x14ac:dyDescent="0.25">
      <c r="A400">
        <f>'ARCH(5)'!A400</f>
        <v>-0.99194800886622314</v>
      </c>
    </row>
    <row r="401" spans="1:1" x14ac:dyDescent="0.25">
      <c r="A401">
        <f>'ARCH(5)'!A401</f>
        <v>-11.355179136393271</v>
      </c>
    </row>
    <row r="402" spans="1:1" x14ac:dyDescent="0.25">
      <c r="A402">
        <f>'ARCH(5)'!A402</f>
        <v>-2.8179776995981225</v>
      </c>
    </row>
    <row r="403" spans="1:1" x14ac:dyDescent="0.25">
      <c r="A403">
        <f>'ARCH(5)'!A403</f>
        <v>3.7035859322067615</v>
      </c>
    </row>
    <row r="404" spans="1:1" x14ac:dyDescent="0.25">
      <c r="A404">
        <f>'ARCH(5)'!A404</f>
        <v>-7.9687212053759549</v>
      </c>
    </row>
    <row r="405" spans="1:1" x14ac:dyDescent="0.25">
      <c r="A405">
        <f>'ARCH(5)'!A405</f>
        <v>-20.908192637479992</v>
      </c>
    </row>
    <row r="406" spans="1:1" x14ac:dyDescent="0.25">
      <c r="A406">
        <f>'ARCH(5)'!A406</f>
        <v>11.084867320176141</v>
      </c>
    </row>
    <row r="407" spans="1:1" x14ac:dyDescent="0.25">
      <c r="A407">
        <f>'ARCH(5)'!A407</f>
        <v>2.8249249303024042</v>
      </c>
    </row>
    <row r="408" spans="1:1" x14ac:dyDescent="0.25">
      <c r="A408">
        <f>'ARCH(5)'!A408</f>
        <v>4.84118104203991</v>
      </c>
    </row>
    <row r="409" spans="1:1" x14ac:dyDescent="0.25">
      <c r="A409">
        <f>'ARCH(5)'!A409</f>
        <v>4.0338714566942393</v>
      </c>
    </row>
    <row r="410" spans="1:1" x14ac:dyDescent="0.25">
      <c r="A410">
        <f>'ARCH(5)'!A410</f>
        <v>-0.15511751046718342</v>
      </c>
    </row>
    <row r="411" spans="1:1" x14ac:dyDescent="0.25">
      <c r="A411">
        <f>'ARCH(5)'!A411</f>
        <v>-3.1374997200678614</v>
      </c>
    </row>
    <row r="412" spans="1:1" x14ac:dyDescent="0.25">
      <c r="A412">
        <f>'ARCH(5)'!A412</f>
        <v>6.8008744692044969</v>
      </c>
    </row>
    <row r="413" spans="1:1" x14ac:dyDescent="0.25">
      <c r="A413">
        <f>'ARCH(5)'!A413</f>
        <v>-3.6842384723844948</v>
      </c>
    </row>
    <row r="414" spans="1:1" x14ac:dyDescent="0.25">
      <c r="A414">
        <f>'ARCH(5)'!A414</f>
        <v>9.7364033262811702</v>
      </c>
    </row>
    <row r="415" spans="1:1" x14ac:dyDescent="0.25">
      <c r="A415">
        <f>'ARCH(5)'!A415</f>
        <v>6.4748686395648418</v>
      </c>
    </row>
    <row r="416" spans="1:1" x14ac:dyDescent="0.25">
      <c r="A416">
        <f>'ARCH(5)'!A416</f>
        <v>1.3105191056342282</v>
      </c>
    </row>
    <row r="417" spans="1:1" x14ac:dyDescent="0.25">
      <c r="A417">
        <f>'ARCH(5)'!A417</f>
        <v>6.8877551666086045</v>
      </c>
    </row>
    <row r="418" spans="1:1" x14ac:dyDescent="0.25">
      <c r="A418">
        <f>'ARCH(5)'!A418</f>
        <v>-3.2157314572031406</v>
      </c>
    </row>
    <row r="419" spans="1:1" x14ac:dyDescent="0.25">
      <c r="A419">
        <f>'ARCH(5)'!A419</f>
        <v>4.5410315666454881</v>
      </c>
    </row>
    <row r="420" spans="1:1" x14ac:dyDescent="0.25">
      <c r="A420">
        <f>'ARCH(5)'!A420</f>
        <v>3.08265754734717</v>
      </c>
    </row>
    <row r="421" spans="1:1" x14ac:dyDescent="0.25">
      <c r="A421">
        <f>'ARCH(5)'!A421</f>
        <v>-8.723383339227027</v>
      </c>
    </row>
    <row r="422" spans="1:1" x14ac:dyDescent="0.25">
      <c r="A422">
        <f>'ARCH(5)'!A422</f>
        <v>-5.0470720193744549</v>
      </c>
    </row>
    <row r="423" spans="1:1" x14ac:dyDescent="0.25">
      <c r="A423">
        <f>'ARCH(5)'!A423</f>
        <v>1.9655944942884429</v>
      </c>
    </row>
    <row r="424" spans="1:1" x14ac:dyDescent="0.25">
      <c r="A424">
        <f>'ARCH(5)'!A424</f>
        <v>-5.4392319175416199</v>
      </c>
    </row>
    <row r="425" spans="1:1" x14ac:dyDescent="0.25">
      <c r="A425">
        <f>'ARCH(5)'!A425</f>
        <v>0.63755396065656433</v>
      </c>
    </row>
    <row r="426" spans="1:1" x14ac:dyDescent="0.25">
      <c r="A426">
        <f>'ARCH(5)'!A426</f>
        <v>6.7586986292239279</v>
      </c>
    </row>
    <row r="427" spans="1:1" x14ac:dyDescent="0.25">
      <c r="A427">
        <f>'ARCH(5)'!A427</f>
        <v>3.6519849925248677</v>
      </c>
    </row>
    <row r="428" spans="1:1" x14ac:dyDescent="0.25">
      <c r="A428">
        <f>'ARCH(5)'!A428</f>
        <v>-3.0308052759887816</v>
      </c>
    </row>
    <row r="429" spans="1:1" x14ac:dyDescent="0.25">
      <c r="A429">
        <f>'ARCH(5)'!A429</f>
        <v>5.1011274427917384</v>
      </c>
    </row>
    <row r="430" spans="1:1" x14ac:dyDescent="0.25">
      <c r="A430">
        <f>'ARCH(5)'!A430</f>
        <v>1.3228451604076406</v>
      </c>
    </row>
    <row r="431" spans="1:1" x14ac:dyDescent="0.25">
      <c r="A431">
        <f>'ARCH(5)'!A431</f>
        <v>2.5023358357585845</v>
      </c>
    </row>
    <row r="432" spans="1:1" x14ac:dyDescent="0.25">
      <c r="A432">
        <f>'ARCH(5)'!A432</f>
        <v>8.5331488202195951E-2</v>
      </c>
    </row>
    <row r="433" spans="1:1" x14ac:dyDescent="0.25">
      <c r="A433">
        <f>'ARCH(5)'!A433</f>
        <v>1.4181946159077818</v>
      </c>
    </row>
    <row r="434" spans="1:1" x14ac:dyDescent="0.25">
      <c r="A434">
        <f>'ARCH(5)'!A434</f>
        <v>-7.1476775512649207</v>
      </c>
    </row>
    <row r="435" spans="1:1" x14ac:dyDescent="0.25">
      <c r="A435">
        <f>'ARCH(5)'!A435</f>
        <v>-7.9842263651494587</v>
      </c>
    </row>
    <row r="436" spans="1:1" x14ac:dyDescent="0.25">
      <c r="A436">
        <f>'ARCH(5)'!A436</f>
        <v>-6.8643029674360463</v>
      </c>
    </row>
    <row r="437" spans="1:1" x14ac:dyDescent="0.25">
      <c r="A437">
        <f>'ARCH(5)'!A437</f>
        <v>-0.54043689999265487</v>
      </c>
    </row>
    <row r="438" spans="1:1" x14ac:dyDescent="0.25">
      <c r="A438">
        <f>'ARCH(5)'!A438</f>
        <v>-4.2883734645825271</v>
      </c>
    </row>
    <row r="439" spans="1:1" x14ac:dyDescent="0.25">
      <c r="A439">
        <f>'ARCH(5)'!A439</f>
        <v>7.3072680362307532</v>
      </c>
    </row>
    <row r="440" spans="1:1" x14ac:dyDescent="0.25">
      <c r="A440">
        <f>'ARCH(5)'!A440</f>
        <v>-4.9370690112831843</v>
      </c>
    </row>
    <row r="441" spans="1:1" x14ac:dyDescent="0.25">
      <c r="A441">
        <f>'ARCH(5)'!A441</f>
        <v>1.1278444874746936</v>
      </c>
    </row>
    <row r="442" spans="1:1" x14ac:dyDescent="0.25">
      <c r="A442">
        <f>'ARCH(5)'!A442</f>
        <v>-11.263602573760405</v>
      </c>
    </row>
    <row r="443" spans="1:1" x14ac:dyDescent="0.25">
      <c r="A443">
        <f>'ARCH(5)'!A443</f>
        <v>1.731156396392181</v>
      </c>
    </row>
    <row r="444" spans="1:1" x14ac:dyDescent="0.25">
      <c r="A444">
        <f>'ARCH(5)'!A444</f>
        <v>1.9590994671516444</v>
      </c>
    </row>
    <row r="445" spans="1:1" x14ac:dyDescent="0.25">
      <c r="A445">
        <f>'ARCH(5)'!A445</f>
        <v>-5.7530234746115747</v>
      </c>
    </row>
    <row r="446" spans="1:1" x14ac:dyDescent="0.25">
      <c r="A446">
        <f>'ARCH(5)'!A446</f>
        <v>1.6959136018484495</v>
      </c>
    </row>
    <row r="447" spans="1:1" x14ac:dyDescent="0.25">
      <c r="A447">
        <f>'ARCH(5)'!A447</f>
        <v>4.280416416365453</v>
      </c>
    </row>
    <row r="448" spans="1:1" x14ac:dyDescent="0.25">
      <c r="A448">
        <f>'ARCH(5)'!A448</f>
        <v>5.0641980007105696</v>
      </c>
    </row>
    <row r="449" spans="1:1" x14ac:dyDescent="0.25">
      <c r="A449">
        <f>'ARCH(5)'!A449</f>
        <v>-1.2879879752184857</v>
      </c>
    </row>
    <row r="450" spans="1:1" x14ac:dyDescent="0.25">
      <c r="A450">
        <f>'ARCH(5)'!A450</f>
        <v>-1.6308847821591144</v>
      </c>
    </row>
    <row r="451" spans="1:1" x14ac:dyDescent="0.25">
      <c r="A451">
        <f>'ARCH(5)'!A451</f>
        <v>-0.39447056608673181</v>
      </c>
    </row>
    <row r="452" spans="1:1" x14ac:dyDescent="0.25">
      <c r="A452">
        <f>'ARCH(5)'!A452</f>
        <v>-0.24034393896354908</v>
      </c>
    </row>
    <row r="453" spans="1:1" x14ac:dyDescent="0.25">
      <c r="A453">
        <f>'ARCH(5)'!A453</f>
        <v>-0.13635916265590803</v>
      </c>
    </row>
    <row r="454" spans="1:1" x14ac:dyDescent="0.25">
      <c r="A454">
        <f>'ARCH(5)'!A454</f>
        <v>-9.0129413197703574</v>
      </c>
    </row>
    <row r="455" spans="1:1" x14ac:dyDescent="0.25">
      <c r="A455">
        <f>'ARCH(5)'!A455</f>
        <v>1.5001469203187725</v>
      </c>
    </row>
    <row r="456" spans="1:1" x14ac:dyDescent="0.25">
      <c r="A456">
        <f>'ARCH(5)'!A456</f>
        <v>-1.48634289065999</v>
      </c>
    </row>
    <row r="457" spans="1:1" x14ac:dyDescent="0.25">
      <c r="A457">
        <f>'ARCH(5)'!A457</f>
        <v>-10.72943930539472</v>
      </c>
    </row>
    <row r="458" spans="1:1" x14ac:dyDescent="0.25">
      <c r="A458">
        <f>'ARCH(5)'!A458</f>
        <v>-2.3442122466094681</v>
      </c>
    </row>
    <row r="459" spans="1:1" x14ac:dyDescent="0.25">
      <c r="A459">
        <f>'ARCH(5)'!A459</f>
        <v>0.18902520700936118</v>
      </c>
    </row>
    <row r="460" spans="1:1" x14ac:dyDescent="0.25">
      <c r="A460">
        <f>'ARCH(5)'!A460</f>
        <v>-1.4059485862778129</v>
      </c>
    </row>
    <row r="461" spans="1:1" x14ac:dyDescent="0.25">
      <c r="A461">
        <f>'ARCH(5)'!A461</f>
        <v>2.2768038569024016</v>
      </c>
    </row>
    <row r="462" spans="1:1" x14ac:dyDescent="0.25">
      <c r="A462">
        <f>'ARCH(5)'!A462</f>
        <v>6.2648132106979366</v>
      </c>
    </row>
    <row r="463" spans="1:1" x14ac:dyDescent="0.25">
      <c r="A463">
        <f>'ARCH(5)'!A463</f>
        <v>-8.5351894310985088</v>
      </c>
    </row>
    <row r="464" spans="1:1" x14ac:dyDescent="0.25">
      <c r="A464">
        <f>'ARCH(5)'!A464</f>
        <v>-1.4857863557389419</v>
      </c>
    </row>
    <row r="465" spans="1:1" x14ac:dyDescent="0.25">
      <c r="A465">
        <f>'ARCH(5)'!A465</f>
        <v>-1.7641014311736092</v>
      </c>
    </row>
    <row r="466" spans="1:1" x14ac:dyDescent="0.25">
      <c r="A466">
        <f>'ARCH(5)'!A466</f>
        <v>5.3952369315986406</v>
      </c>
    </row>
    <row r="467" spans="1:1" x14ac:dyDescent="0.25">
      <c r="A467">
        <f>'ARCH(5)'!A467</f>
        <v>0.47228132485424634</v>
      </c>
    </row>
    <row r="468" spans="1:1" x14ac:dyDescent="0.25">
      <c r="A468">
        <f>'ARCH(5)'!A468</f>
        <v>-4.2474854452473565</v>
      </c>
    </row>
    <row r="469" spans="1:1" x14ac:dyDescent="0.25">
      <c r="A469">
        <f>'ARCH(5)'!A469</f>
        <v>2.2989855675369038</v>
      </c>
    </row>
    <row r="470" spans="1:1" x14ac:dyDescent="0.25">
      <c r="A470">
        <f>'ARCH(5)'!A470</f>
        <v>0.68140210838272519</v>
      </c>
    </row>
    <row r="471" spans="1:1" x14ac:dyDescent="0.25">
      <c r="A471">
        <f>'ARCH(5)'!A471</f>
        <v>12.24349090328135</v>
      </c>
    </row>
    <row r="472" spans="1:1" x14ac:dyDescent="0.25">
      <c r="A472">
        <f>'ARCH(5)'!A472</f>
        <v>0.59738480917771852</v>
      </c>
    </row>
    <row r="473" spans="1:1" x14ac:dyDescent="0.25">
      <c r="A473">
        <f>'ARCH(5)'!A473</f>
        <v>2.1399485781158551</v>
      </c>
    </row>
    <row r="474" spans="1:1" x14ac:dyDescent="0.25">
      <c r="A474">
        <f>'ARCH(5)'!A474</f>
        <v>3.2470317645805933</v>
      </c>
    </row>
    <row r="475" spans="1:1" x14ac:dyDescent="0.25">
      <c r="A475">
        <f>'ARCH(5)'!A475</f>
        <v>-3.544864960951486</v>
      </c>
    </row>
    <row r="476" spans="1:1" x14ac:dyDescent="0.25">
      <c r="A476">
        <f>'ARCH(5)'!A476</f>
        <v>-1.1583539773594296</v>
      </c>
    </row>
    <row r="477" spans="1:1" x14ac:dyDescent="0.25">
      <c r="A477">
        <f>'ARCH(5)'!A477</f>
        <v>3.3813048842053739</v>
      </c>
    </row>
    <row r="478" spans="1:1" x14ac:dyDescent="0.25">
      <c r="A478">
        <f>'ARCH(5)'!A478</f>
        <v>1.0004806088665232</v>
      </c>
    </row>
    <row r="479" spans="1:1" x14ac:dyDescent="0.25">
      <c r="A479">
        <f>'ARCH(5)'!A479</f>
        <v>2.7808134800691322</v>
      </c>
    </row>
    <row r="480" spans="1:1" x14ac:dyDescent="0.25">
      <c r="A480">
        <f>'ARCH(5)'!A480</f>
        <v>3.118974784626555</v>
      </c>
    </row>
    <row r="481" spans="1:1" x14ac:dyDescent="0.25">
      <c r="A481">
        <f>'ARCH(5)'!A481</f>
        <v>1.5514339454381947</v>
      </c>
    </row>
    <row r="482" spans="1:1" x14ac:dyDescent="0.25">
      <c r="A482">
        <f>'ARCH(5)'!A482</f>
        <v>0.24217306200989952</v>
      </c>
    </row>
    <row r="483" spans="1:1" x14ac:dyDescent="0.25">
      <c r="A483">
        <f>'ARCH(5)'!A483</f>
        <v>5.5903475153531996</v>
      </c>
    </row>
    <row r="484" spans="1:1" x14ac:dyDescent="0.25">
      <c r="A484">
        <f>'ARCH(5)'!A484</f>
        <v>-3.295698771681097</v>
      </c>
    </row>
    <row r="485" spans="1:1" x14ac:dyDescent="0.25">
      <c r="A485">
        <f>'ARCH(5)'!A485</f>
        <v>-0.73740577626489601</v>
      </c>
    </row>
    <row r="486" spans="1:1" x14ac:dyDescent="0.25">
      <c r="A486">
        <f>'ARCH(5)'!A486</f>
        <v>-1.1779615430360872</v>
      </c>
    </row>
    <row r="487" spans="1:1" x14ac:dyDescent="0.25">
      <c r="A487">
        <f>'ARCH(5)'!A487</f>
        <v>3.2575108847857677</v>
      </c>
    </row>
    <row r="488" spans="1:1" x14ac:dyDescent="0.25">
      <c r="A488">
        <f>'ARCH(5)'!A488</f>
        <v>0.38430260596447469</v>
      </c>
    </row>
    <row r="489" spans="1:1" x14ac:dyDescent="0.25">
      <c r="A489">
        <f>'ARCH(5)'!A489</f>
        <v>-1.0411015161019717</v>
      </c>
    </row>
    <row r="490" spans="1:1" x14ac:dyDescent="0.25">
      <c r="A490">
        <f>'ARCH(5)'!A490</f>
        <v>-1.6220968220076915</v>
      </c>
    </row>
    <row r="491" spans="1:1" x14ac:dyDescent="0.25">
      <c r="A491">
        <f>'ARCH(5)'!A491</f>
        <v>1.652414158125699</v>
      </c>
    </row>
    <row r="492" spans="1:1" x14ac:dyDescent="0.25">
      <c r="A492">
        <f>'ARCH(5)'!A492</f>
        <v>4.5416879872863749</v>
      </c>
    </row>
    <row r="493" spans="1:1" x14ac:dyDescent="0.25">
      <c r="A493">
        <f>'ARCH(5)'!A493</f>
        <v>0.62712682594108204</v>
      </c>
    </row>
    <row r="494" spans="1:1" x14ac:dyDescent="0.25">
      <c r="A494">
        <f>'ARCH(5)'!A494</f>
        <v>0.63568209936927467</v>
      </c>
    </row>
    <row r="495" spans="1:1" x14ac:dyDescent="0.25">
      <c r="A495">
        <f>'ARCH(5)'!A495</f>
        <v>-2.4560918250827548</v>
      </c>
    </row>
    <row r="496" spans="1:1" x14ac:dyDescent="0.25">
      <c r="A496">
        <f>'ARCH(5)'!A496</f>
        <v>-1.5502354378113945</v>
      </c>
    </row>
    <row r="497" spans="1:1" x14ac:dyDescent="0.25">
      <c r="A497">
        <f>'ARCH(5)'!A497</f>
        <v>-2.2100792519587174</v>
      </c>
    </row>
    <row r="498" spans="1:1" x14ac:dyDescent="0.25">
      <c r="A498">
        <f>'ARCH(5)'!A498</f>
        <v>0.6550899441594854</v>
      </c>
    </row>
    <row r="499" spans="1:1" x14ac:dyDescent="0.25">
      <c r="A499">
        <f>'ARCH(5)'!A499</f>
        <v>-1.57538253946234</v>
      </c>
    </row>
    <row r="500" spans="1:1" x14ac:dyDescent="0.25">
      <c r="A500">
        <f>'ARCH(5)'!A500</f>
        <v>-8.131544130575115</v>
      </c>
    </row>
    <row r="501" spans="1:1" x14ac:dyDescent="0.25">
      <c r="A501">
        <f>'ARCH(5)'!A501</f>
        <v>0.23642260627813774</v>
      </c>
    </row>
    <row r="502" spans="1:1" x14ac:dyDescent="0.25">
      <c r="A502">
        <f>'ARCH(5)'!A502</f>
        <v>2.9169643918745747</v>
      </c>
    </row>
    <row r="503" spans="1:1" x14ac:dyDescent="0.25">
      <c r="A503">
        <f>'ARCH(5)'!A503</f>
        <v>0.75886128868388947</v>
      </c>
    </row>
    <row r="504" spans="1:1" x14ac:dyDescent="0.25">
      <c r="A504">
        <f>'ARCH(5)'!A504</f>
        <v>-2.7546230883886862</v>
      </c>
    </row>
    <row r="505" spans="1:1" x14ac:dyDescent="0.25">
      <c r="A505">
        <f>'ARCH(5)'!A505</f>
        <v>-2.6048020906985254</v>
      </c>
    </row>
    <row r="506" spans="1:1" x14ac:dyDescent="0.25">
      <c r="A506">
        <f>'ARCH(5)'!A506</f>
        <v>-1.4315543433332274</v>
      </c>
    </row>
    <row r="507" spans="1:1" x14ac:dyDescent="0.25">
      <c r="A507">
        <f>'ARCH(5)'!A507</f>
        <v>0.88831918623293815</v>
      </c>
    </row>
    <row r="508" spans="1:1" x14ac:dyDescent="0.25">
      <c r="A508">
        <f>'ARCH(5)'!A508</f>
        <v>-0.25465302263745632</v>
      </c>
    </row>
    <row r="509" spans="1:1" x14ac:dyDescent="0.25">
      <c r="A509">
        <f>'ARCH(5)'!A509</f>
        <v>3.8489450941381822</v>
      </c>
    </row>
    <row r="510" spans="1:1" x14ac:dyDescent="0.25">
      <c r="A510">
        <f>'ARCH(5)'!A510</f>
        <v>-1.5568838220280801</v>
      </c>
    </row>
    <row r="511" spans="1:1" x14ac:dyDescent="0.25">
      <c r="A511">
        <f>'ARCH(5)'!A511</f>
        <v>-4.0158524518206224</v>
      </c>
    </row>
    <row r="512" spans="1:1" x14ac:dyDescent="0.25">
      <c r="A512">
        <f>'ARCH(5)'!A512</f>
        <v>-5.5547598491525951</v>
      </c>
    </row>
    <row r="513" spans="1:1" x14ac:dyDescent="0.25">
      <c r="A513">
        <f>'ARCH(5)'!A513</f>
        <v>-1.4135475191188955</v>
      </c>
    </row>
    <row r="514" spans="1:1" x14ac:dyDescent="0.25">
      <c r="A514">
        <f>'ARCH(5)'!A514</f>
        <v>-1.0747380924395176</v>
      </c>
    </row>
    <row r="515" spans="1:1" x14ac:dyDescent="0.25">
      <c r="A515">
        <f>'ARCH(5)'!A515</f>
        <v>0.40418110028207899</v>
      </c>
    </row>
    <row r="516" spans="1:1" x14ac:dyDescent="0.25">
      <c r="A516">
        <f>'ARCH(5)'!A516</f>
        <v>-1.8555084819451833</v>
      </c>
    </row>
    <row r="517" spans="1:1" x14ac:dyDescent="0.25">
      <c r="A517">
        <f>'ARCH(5)'!A517</f>
        <v>-2.3820163276128552</v>
      </c>
    </row>
    <row r="518" spans="1:1" x14ac:dyDescent="0.25">
      <c r="A518">
        <f>'ARCH(5)'!A518</f>
        <v>4.555647514952792</v>
      </c>
    </row>
    <row r="519" spans="1:1" x14ac:dyDescent="0.25">
      <c r="A519">
        <f>'ARCH(5)'!A519</f>
        <v>-2.0593252432326952</v>
      </c>
    </row>
    <row r="520" spans="1:1" x14ac:dyDescent="0.25">
      <c r="A520">
        <f>'ARCH(5)'!A520</f>
        <v>2.7625591939737268</v>
      </c>
    </row>
    <row r="521" spans="1:1" x14ac:dyDescent="0.25">
      <c r="A521">
        <f>'ARCH(5)'!A521</f>
        <v>-1.3862264945769316</v>
      </c>
    </row>
    <row r="522" spans="1:1" x14ac:dyDescent="0.25">
      <c r="A522">
        <f>'ARCH(5)'!A522</f>
        <v>2.4350983513760243</v>
      </c>
    </row>
    <row r="523" spans="1:1" x14ac:dyDescent="0.25">
      <c r="A523">
        <f>'ARCH(5)'!A523</f>
        <v>0.81878329020561114</v>
      </c>
    </row>
    <row r="524" spans="1:1" x14ac:dyDescent="0.25">
      <c r="A524">
        <f>'ARCH(5)'!A524</f>
        <v>-2.0179229100176435</v>
      </c>
    </row>
    <row r="525" spans="1:1" x14ac:dyDescent="0.25">
      <c r="A525">
        <f>'ARCH(5)'!A525</f>
        <v>0.7387014499189315</v>
      </c>
    </row>
    <row r="526" spans="1:1" x14ac:dyDescent="0.25">
      <c r="A526">
        <f>'ARCH(5)'!A526</f>
        <v>0.89973806158825764</v>
      </c>
    </row>
    <row r="527" spans="1:1" x14ac:dyDescent="0.25">
      <c r="A527">
        <f>'ARCH(5)'!A527</f>
        <v>5.707301591650879E-2</v>
      </c>
    </row>
    <row r="528" spans="1:1" x14ac:dyDescent="0.25">
      <c r="A528">
        <f>'ARCH(5)'!A528</f>
        <v>-0.1431350197705937</v>
      </c>
    </row>
    <row r="529" spans="1:1" x14ac:dyDescent="0.25">
      <c r="A529">
        <f>'ARCH(5)'!A529</f>
        <v>-0.41635870343575798</v>
      </c>
    </row>
    <row r="530" spans="1:1" x14ac:dyDescent="0.25">
      <c r="A530">
        <f>'ARCH(5)'!A530</f>
        <v>-12.306946535235632</v>
      </c>
    </row>
    <row r="531" spans="1:1" x14ac:dyDescent="0.25">
      <c r="A531">
        <f>'ARCH(5)'!A531</f>
        <v>0.46574444642509727</v>
      </c>
    </row>
    <row r="532" spans="1:1" x14ac:dyDescent="0.25">
      <c r="A532">
        <f>'ARCH(5)'!A532</f>
        <v>-3.4945129696031425</v>
      </c>
    </row>
    <row r="533" spans="1:1" x14ac:dyDescent="0.25">
      <c r="A533">
        <f>'ARCH(5)'!A533</f>
        <v>-4.0553835193837138</v>
      </c>
    </row>
    <row r="534" spans="1:1" x14ac:dyDescent="0.25">
      <c r="A534">
        <f>'ARCH(5)'!A534</f>
        <v>5.7104165712357231</v>
      </c>
    </row>
    <row r="535" spans="1:1" x14ac:dyDescent="0.25">
      <c r="A535">
        <f>'ARCH(5)'!A535</f>
        <v>-2.6203701620331739</v>
      </c>
    </row>
    <row r="536" spans="1:1" x14ac:dyDescent="0.25">
      <c r="A536">
        <f>'ARCH(5)'!A536</f>
        <v>0.80975832737291853</v>
      </c>
    </row>
    <row r="537" spans="1:1" x14ac:dyDescent="0.25">
      <c r="A537">
        <f>'ARCH(5)'!A537</f>
        <v>-0.31265272254944415</v>
      </c>
    </row>
    <row r="538" spans="1:1" x14ac:dyDescent="0.25">
      <c r="A538">
        <f>'ARCH(5)'!A538</f>
        <v>3.1110579187000766</v>
      </c>
    </row>
    <row r="539" spans="1:1" x14ac:dyDescent="0.25">
      <c r="A539">
        <f>'ARCH(5)'!A539</f>
        <v>1.4276685156410625E-2</v>
      </c>
    </row>
    <row r="540" spans="1:1" x14ac:dyDescent="0.25">
      <c r="A540">
        <f>'ARCH(5)'!A540</f>
        <v>-5.1167558505079237E-2</v>
      </c>
    </row>
    <row r="541" spans="1:1" x14ac:dyDescent="0.25">
      <c r="A541">
        <f>'ARCH(5)'!A541</f>
        <v>-0.11686131233552351</v>
      </c>
    </row>
    <row r="542" spans="1:1" x14ac:dyDescent="0.25">
      <c r="A542">
        <f>'ARCH(5)'!A542</f>
        <v>-10.840149830222586</v>
      </c>
    </row>
    <row r="543" spans="1:1" x14ac:dyDescent="0.25">
      <c r="A543">
        <f>'ARCH(5)'!A543</f>
        <v>3.3281036860977031</v>
      </c>
    </row>
    <row r="544" spans="1:1" x14ac:dyDescent="0.25">
      <c r="A544">
        <f>'ARCH(5)'!A544</f>
        <v>-0.98077178614738481</v>
      </c>
    </row>
    <row r="545" spans="1:1" x14ac:dyDescent="0.25">
      <c r="A545">
        <f>'ARCH(5)'!A545</f>
        <v>1.78331068265055</v>
      </c>
    </row>
    <row r="546" spans="1:1" x14ac:dyDescent="0.25">
      <c r="A546">
        <f>'ARCH(5)'!A546</f>
        <v>-0.63327507332632582</v>
      </c>
    </row>
    <row r="547" spans="1:1" x14ac:dyDescent="0.25">
      <c r="A547">
        <f>'ARCH(5)'!A547</f>
        <v>-1.7358416922535183</v>
      </c>
    </row>
    <row r="548" spans="1:1" x14ac:dyDescent="0.25">
      <c r="A548">
        <f>'ARCH(5)'!A548</f>
        <v>-3.1962975264357563</v>
      </c>
    </row>
    <row r="549" spans="1:1" x14ac:dyDescent="0.25">
      <c r="A549">
        <f>'ARCH(5)'!A549</f>
        <v>-0.28248296693396119</v>
      </c>
    </row>
    <row r="550" spans="1:1" x14ac:dyDescent="0.25">
      <c r="A550">
        <f>'ARCH(5)'!A550</f>
        <v>6.7320300438868301</v>
      </c>
    </row>
    <row r="551" spans="1:1" x14ac:dyDescent="0.25">
      <c r="A551">
        <f>'ARCH(5)'!A551</f>
        <v>0.34974521928909624</v>
      </c>
    </row>
    <row r="552" spans="1:1" x14ac:dyDescent="0.25">
      <c r="A552">
        <f>'ARCH(5)'!A552</f>
        <v>4.5142855777682307</v>
      </c>
    </row>
    <row r="553" spans="1:1" x14ac:dyDescent="0.25">
      <c r="A553">
        <f>'ARCH(5)'!A553</f>
        <v>-0.60066854307829798</v>
      </c>
    </row>
    <row r="554" spans="1:1" x14ac:dyDescent="0.25">
      <c r="A554">
        <f>'ARCH(5)'!A554</f>
        <v>1.2720237601558004</v>
      </c>
    </row>
    <row r="555" spans="1:1" x14ac:dyDescent="0.25">
      <c r="A555">
        <f>'ARCH(5)'!A555</f>
        <v>-2.9490967673522968</v>
      </c>
    </row>
    <row r="556" spans="1:1" x14ac:dyDescent="0.25">
      <c r="A556">
        <f>'ARCH(5)'!A556</f>
        <v>1.3600516488711341</v>
      </c>
    </row>
    <row r="557" spans="1:1" x14ac:dyDescent="0.25">
      <c r="A557">
        <f>'ARCH(5)'!A557</f>
        <v>-0.82100152767645485</v>
      </c>
    </row>
    <row r="558" spans="1:1" x14ac:dyDescent="0.25">
      <c r="A558">
        <f>'ARCH(5)'!A558</f>
        <v>3.3244371313891166</v>
      </c>
    </row>
    <row r="559" spans="1:1" x14ac:dyDescent="0.25">
      <c r="A559">
        <f>'ARCH(5)'!A559</f>
        <v>-0.54548706867143415</v>
      </c>
    </row>
    <row r="560" spans="1:1" x14ac:dyDescent="0.25">
      <c r="A560">
        <f>'ARCH(5)'!A560</f>
        <v>-5.227343820841587</v>
      </c>
    </row>
    <row r="561" spans="1:1" x14ac:dyDescent="0.25">
      <c r="A561">
        <f>'ARCH(5)'!A561</f>
        <v>-2.2428434957847774E-2</v>
      </c>
    </row>
    <row r="562" spans="1:1" x14ac:dyDescent="0.25">
      <c r="A562">
        <f>'ARCH(5)'!A562</f>
        <v>-3.1741816747364133</v>
      </c>
    </row>
    <row r="563" spans="1:1" x14ac:dyDescent="0.25">
      <c r="A563">
        <f>'ARCH(5)'!A563</f>
        <v>0.85290219867444839</v>
      </c>
    </row>
    <row r="564" spans="1:1" x14ac:dyDescent="0.25">
      <c r="A564">
        <f>'ARCH(5)'!A564</f>
        <v>0.73722099410184105</v>
      </c>
    </row>
    <row r="565" spans="1:1" x14ac:dyDescent="0.25">
      <c r="A565">
        <f>'ARCH(5)'!A565</f>
        <v>1.7866727920948808</v>
      </c>
    </row>
    <row r="566" spans="1:1" x14ac:dyDescent="0.25">
      <c r="A566">
        <f>'ARCH(5)'!A566</f>
        <v>4.461257983047247</v>
      </c>
    </row>
    <row r="567" spans="1:1" x14ac:dyDescent="0.25">
      <c r="A567">
        <f>'ARCH(5)'!A567</f>
        <v>9.7871192461673981</v>
      </c>
    </row>
    <row r="568" spans="1:1" x14ac:dyDescent="0.25">
      <c r="A568">
        <f>'ARCH(5)'!A568</f>
        <v>-0.36829849294647843</v>
      </c>
    </row>
    <row r="569" spans="1:1" x14ac:dyDescent="0.25">
      <c r="A569">
        <f>'ARCH(5)'!A569</f>
        <v>1.3839908932511877</v>
      </c>
    </row>
    <row r="570" spans="1:1" x14ac:dyDescent="0.25">
      <c r="A570">
        <f>'ARCH(5)'!A570</f>
        <v>-1.9132393925586471</v>
      </c>
    </row>
    <row r="571" spans="1:1" x14ac:dyDescent="0.25">
      <c r="A571">
        <f>'ARCH(5)'!A571</f>
        <v>1.4612338281802104</v>
      </c>
    </row>
    <row r="572" spans="1:1" x14ac:dyDescent="0.25">
      <c r="A572">
        <f>'ARCH(5)'!A572</f>
        <v>-0.47060311220682344</v>
      </c>
    </row>
    <row r="573" spans="1:1" x14ac:dyDescent="0.25">
      <c r="A573">
        <f>'ARCH(5)'!A573</f>
        <v>4.9991101749808999</v>
      </c>
    </row>
    <row r="574" spans="1:1" x14ac:dyDescent="0.25">
      <c r="A574">
        <f>'ARCH(5)'!A574</f>
        <v>6.2504484230441042</v>
      </c>
    </row>
    <row r="575" spans="1:1" x14ac:dyDescent="0.25">
      <c r="A575">
        <f>'ARCH(5)'!A575</f>
        <v>0.38913214199846691</v>
      </c>
    </row>
    <row r="576" spans="1:1" x14ac:dyDescent="0.25">
      <c r="A576">
        <f>'ARCH(5)'!A576</f>
        <v>-3.8579959238276706</v>
      </c>
    </row>
    <row r="577" spans="1:1" x14ac:dyDescent="0.25">
      <c r="A577">
        <f>'ARCH(5)'!A577</f>
        <v>3.5572983623616805</v>
      </c>
    </row>
    <row r="578" spans="1:1" x14ac:dyDescent="0.25">
      <c r="A578">
        <f>'ARCH(5)'!A578</f>
        <v>-1.0502579740676419</v>
      </c>
    </row>
    <row r="579" spans="1:1" x14ac:dyDescent="0.25">
      <c r="A579">
        <f>'ARCH(5)'!A579</f>
        <v>0.24651250025703622</v>
      </c>
    </row>
    <row r="580" spans="1:1" x14ac:dyDescent="0.25">
      <c r="A580">
        <f>'ARCH(5)'!A580</f>
        <v>-0.72870243274237911</v>
      </c>
    </row>
    <row r="581" spans="1:1" x14ac:dyDescent="0.25">
      <c r="A581">
        <f>'ARCH(5)'!A581</f>
        <v>-5.2205229288683652</v>
      </c>
    </row>
    <row r="582" spans="1:1" x14ac:dyDescent="0.25">
      <c r="A582">
        <f>'ARCH(5)'!A582</f>
        <v>-3.0869027791542689</v>
      </c>
    </row>
    <row r="583" spans="1:1" x14ac:dyDescent="0.25">
      <c r="A583">
        <f>'ARCH(5)'!A583</f>
        <v>0.69343474761888868</v>
      </c>
    </row>
    <row r="584" spans="1:1" x14ac:dyDescent="0.25">
      <c r="A584">
        <f>'ARCH(5)'!A584</f>
        <v>-1.6023647519737096</v>
      </c>
    </row>
    <row r="585" spans="1:1" x14ac:dyDescent="0.25">
      <c r="A585">
        <f>'ARCH(5)'!A585</f>
        <v>-5.8311245851495075</v>
      </c>
    </row>
    <row r="586" spans="1:1" x14ac:dyDescent="0.25">
      <c r="A586">
        <f>'ARCH(5)'!A586</f>
        <v>0.91892757699001404</v>
      </c>
    </row>
    <row r="587" spans="1:1" x14ac:dyDescent="0.25">
      <c r="A587">
        <f>'ARCH(5)'!A587</f>
        <v>-2.6857230866923638</v>
      </c>
    </row>
    <row r="588" spans="1:1" x14ac:dyDescent="0.25">
      <c r="A588">
        <f>'ARCH(5)'!A588</f>
        <v>-1.7951668942758889</v>
      </c>
    </row>
    <row r="589" spans="1:1" x14ac:dyDescent="0.25">
      <c r="A589">
        <f>'ARCH(5)'!A589</f>
        <v>-6.854737329584518</v>
      </c>
    </row>
    <row r="590" spans="1:1" x14ac:dyDescent="0.25">
      <c r="A590">
        <f>'ARCH(5)'!A590</f>
        <v>4.484216216583838</v>
      </c>
    </row>
    <row r="591" spans="1:1" x14ac:dyDescent="0.25">
      <c r="A591">
        <f>'ARCH(5)'!A591</f>
        <v>-8.1822023682055747</v>
      </c>
    </row>
    <row r="592" spans="1:1" x14ac:dyDescent="0.25">
      <c r="A592">
        <f>'ARCH(5)'!A592</f>
        <v>5.1159224125726208</v>
      </c>
    </row>
    <row r="593" spans="1:1" x14ac:dyDescent="0.25">
      <c r="A593">
        <f>'ARCH(5)'!A593</f>
        <v>-0.30933761470248217</v>
      </c>
    </row>
    <row r="594" spans="1:1" x14ac:dyDescent="0.25">
      <c r="A594">
        <f>'ARCH(5)'!A594</f>
        <v>-1.9518671719077447</v>
      </c>
    </row>
    <row r="595" spans="1:1" x14ac:dyDescent="0.25">
      <c r="A595">
        <f>'ARCH(5)'!A595</f>
        <v>-2.1808438266364605</v>
      </c>
    </row>
    <row r="596" spans="1:1" x14ac:dyDescent="0.25">
      <c r="A596">
        <f>'ARCH(5)'!A596</f>
        <v>4.7410776560449808</v>
      </c>
    </row>
    <row r="597" spans="1:1" x14ac:dyDescent="0.25">
      <c r="A597">
        <f>'ARCH(5)'!A597</f>
        <v>-1.9933419616218726</v>
      </c>
    </row>
    <row r="598" spans="1:1" x14ac:dyDescent="0.25">
      <c r="A598">
        <f>'ARCH(5)'!A598</f>
        <v>3.7083030463117699</v>
      </c>
    </row>
    <row r="599" spans="1:1" x14ac:dyDescent="0.25">
      <c r="A599">
        <f>'ARCH(5)'!A599</f>
        <v>-1.7676751588525119</v>
      </c>
    </row>
    <row r="600" spans="1:1" x14ac:dyDescent="0.25">
      <c r="A600">
        <f>'ARCH(5)'!A600</f>
        <v>1.6159795210363224</v>
      </c>
    </row>
    <row r="601" spans="1:1" x14ac:dyDescent="0.25">
      <c r="A601">
        <f>'ARCH(5)'!A601</f>
        <v>-1.272123576670122</v>
      </c>
    </row>
    <row r="602" spans="1:1" x14ac:dyDescent="0.25">
      <c r="A602">
        <f>'ARCH(5)'!A602</f>
        <v>0.57588888820639073</v>
      </c>
    </row>
    <row r="603" spans="1:1" x14ac:dyDescent="0.25">
      <c r="A603">
        <f>'ARCH(5)'!A603</f>
        <v>-1.3905672006062566</v>
      </c>
    </row>
    <row r="604" spans="1:1" x14ac:dyDescent="0.25">
      <c r="A604">
        <f>'ARCH(5)'!A604</f>
        <v>1.6494485369392593</v>
      </c>
    </row>
    <row r="605" spans="1:1" x14ac:dyDescent="0.25">
      <c r="A605">
        <f>'ARCH(5)'!A605</f>
        <v>3.3106273045784382</v>
      </c>
    </row>
    <row r="606" spans="1:1" x14ac:dyDescent="0.25">
      <c r="A606">
        <f>'ARCH(5)'!A606</f>
        <v>0.19921705520696306</v>
      </c>
    </row>
    <row r="607" spans="1:1" x14ac:dyDescent="0.25">
      <c r="A607">
        <f>'ARCH(5)'!A607</f>
        <v>-0.2930774160959807</v>
      </c>
    </row>
    <row r="608" spans="1:1" x14ac:dyDescent="0.25">
      <c r="A608">
        <f>'ARCH(5)'!A608</f>
        <v>0.70915266914257835</v>
      </c>
    </row>
    <row r="609" spans="1:1" x14ac:dyDescent="0.25">
      <c r="A609">
        <f>'ARCH(5)'!A609</f>
        <v>4.759671195972345</v>
      </c>
    </row>
    <row r="610" spans="1:1" x14ac:dyDescent="0.25">
      <c r="A610">
        <f>'ARCH(5)'!A610</f>
        <v>-4.2978525536795556E-2</v>
      </c>
    </row>
    <row r="611" spans="1:1" x14ac:dyDescent="0.25">
      <c r="A611">
        <f>'ARCH(5)'!A611</f>
        <v>-1.717489236774622</v>
      </c>
    </row>
    <row r="612" spans="1:1" x14ac:dyDescent="0.25">
      <c r="A612">
        <f>'ARCH(5)'!A612</f>
        <v>1.2665164449199049</v>
      </c>
    </row>
    <row r="613" spans="1:1" x14ac:dyDescent="0.25">
      <c r="A613">
        <f>'ARCH(5)'!A613</f>
        <v>2.1896423846547148</v>
      </c>
    </row>
    <row r="614" spans="1:1" x14ac:dyDescent="0.25">
      <c r="A614">
        <f>'ARCH(5)'!A614</f>
        <v>1.2442061358046652</v>
      </c>
    </row>
    <row r="615" spans="1:1" x14ac:dyDescent="0.25">
      <c r="A615">
        <f>'ARCH(5)'!A615</f>
        <v>0.45231688850244578</v>
      </c>
    </row>
    <row r="616" spans="1:1" x14ac:dyDescent="0.25">
      <c r="A616">
        <f>'ARCH(5)'!A616</f>
        <v>0.6808370060868435</v>
      </c>
    </row>
    <row r="617" spans="1:1" x14ac:dyDescent="0.25">
      <c r="A617">
        <f>'ARCH(5)'!A617</f>
        <v>-5.9715727257730196</v>
      </c>
    </row>
    <row r="618" spans="1:1" x14ac:dyDescent="0.25">
      <c r="A618">
        <f>'ARCH(5)'!A618</f>
        <v>-7.3889142583023846</v>
      </c>
    </row>
    <row r="619" spans="1:1" x14ac:dyDescent="0.25">
      <c r="A619">
        <f>'ARCH(5)'!A619</f>
        <v>-0.23199236476275148</v>
      </c>
    </row>
    <row r="620" spans="1:1" x14ac:dyDescent="0.25">
      <c r="A620">
        <f>'ARCH(5)'!A620</f>
        <v>-3.7164623020543219</v>
      </c>
    </row>
    <row r="621" spans="1:1" x14ac:dyDescent="0.25">
      <c r="A621">
        <f>'ARCH(5)'!A621</f>
        <v>2.8720076007750266</v>
      </c>
    </row>
    <row r="622" spans="1:1" x14ac:dyDescent="0.25">
      <c r="A622">
        <f>'ARCH(5)'!A622</f>
        <v>-1.0840398247641871</v>
      </c>
    </row>
    <row r="623" spans="1:1" x14ac:dyDescent="0.25">
      <c r="A623">
        <f>'ARCH(5)'!A623</f>
        <v>6.62269517189739E-2</v>
      </c>
    </row>
    <row r="624" spans="1:1" x14ac:dyDescent="0.25">
      <c r="A624">
        <f>'ARCH(5)'!A624</f>
        <v>-3.4533942614503474E-2</v>
      </c>
    </row>
    <row r="625" spans="1:1" x14ac:dyDescent="0.25">
      <c r="A625">
        <f>'ARCH(5)'!A625</f>
        <v>2.4493422159294265</v>
      </c>
    </row>
    <row r="626" spans="1:1" x14ac:dyDescent="0.25">
      <c r="A626">
        <f>'ARCH(5)'!A626</f>
        <v>0.75241422881322739</v>
      </c>
    </row>
    <row r="627" spans="1:1" x14ac:dyDescent="0.25">
      <c r="A627">
        <f>'ARCH(5)'!A627</f>
        <v>-0.11192578754581346</v>
      </c>
    </row>
    <row r="628" spans="1:1" x14ac:dyDescent="0.25">
      <c r="A628">
        <f>'ARCH(5)'!A628</f>
        <v>-0.10636107818713561</v>
      </c>
    </row>
    <row r="629" spans="1:1" x14ac:dyDescent="0.25">
      <c r="A629">
        <f>'ARCH(5)'!A629</f>
        <v>-3.8949969145006094</v>
      </c>
    </row>
    <row r="630" spans="1:1" x14ac:dyDescent="0.25">
      <c r="A630">
        <f>'ARCH(5)'!A630</f>
        <v>1.2809597855426971</v>
      </c>
    </row>
    <row r="631" spans="1:1" x14ac:dyDescent="0.25">
      <c r="A631">
        <f>'ARCH(5)'!A631</f>
        <v>1.0377075314329716</v>
      </c>
    </row>
    <row r="632" spans="1:1" x14ac:dyDescent="0.25">
      <c r="A632">
        <f>'ARCH(5)'!A632</f>
        <v>1.9117816319894201</v>
      </c>
    </row>
    <row r="633" spans="1:1" x14ac:dyDescent="0.25">
      <c r="A633">
        <f>'ARCH(5)'!A633</f>
        <v>3.0887345899784209</v>
      </c>
    </row>
    <row r="634" spans="1:1" x14ac:dyDescent="0.25">
      <c r="A634">
        <f>'ARCH(5)'!A634</f>
        <v>-0.49743082276190564</v>
      </c>
    </row>
    <row r="635" spans="1:1" x14ac:dyDescent="0.25">
      <c r="A635">
        <f>'ARCH(5)'!A635</f>
        <v>-0.23789402586275968</v>
      </c>
    </row>
    <row r="636" spans="1:1" x14ac:dyDescent="0.25">
      <c r="A636">
        <f>'ARCH(5)'!A636</f>
        <v>-0.88263949727482482</v>
      </c>
    </row>
    <row r="637" spans="1:1" x14ac:dyDescent="0.25">
      <c r="A637">
        <f>'ARCH(5)'!A637</f>
        <v>-3.4742986582768887</v>
      </c>
    </row>
    <row r="638" spans="1:1" x14ac:dyDescent="0.25">
      <c r="A638">
        <f>'ARCH(5)'!A638</f>
        <v>1.2621900160289528</v>
      </c>
    </row>
    <row r="639" spans="1:1" x14ac:dyDescent="0.25">
      <c r="A639">
        <f>'ARCH(5)'!A639</f>
        <v>3.6319335295830304</v>
      </c>
    </row>
    <row r="640" spans="1:1" x14ac:dyDescent="0.25">
      <c r="A640">
        <f>'ARCH(5)'!A640</f>
        <v>-1.0112184245664422</v>
      </c>
    </row>
    <row r="641" spans="1:1" x14ac:dyDescent="0.25">
      <c r="A641">
        <f>'ARCH(5)'!A641</f>
        <v>-0.79296042008237189</v>
      </c>
    </row>
    <row r="642" spans="1:1" x14ac:dyDescent="0.25">
      <c r="A642">
        <f>'ARCH(5)'!A642</f>
        <v>-0.20670853726709928</v>
      </c>
    </row>
    <row r="643" spans="1:1" x14ac:dyDescent="0.25">
      <c r="A643">
        <f>'ARCH(5)'!A643</f>
        <v>0.16606836298616698</v>
      </c>
    </row>
    <row r="644" spans="1:1" x14ac:dyDescent="0.25">
      <c r="A644">
        <f>'ARCH(5)'!A644</f>
        <v>-0.6325018214509498</v>
      </c>
    </row>
    <row r="645" spans="1:1" x14ac:dyDescent="0.25">
      <c r="A645">
        <f>'ARCH(5)'!A645</f>
        <v>-1.6187583715615148</v>
      </c>
    </row>
    <row r="646" spans="1:1" x14ac:dyDescent="0.25">
      <c r="A646">
        <f>'ARCH(5)'!A646</f>
        <v>2.0575375929018773</v>
      </c>
    </row>
    <row r="647" spans="1:1" x14ac:dyDescent="0.25">
      <c r="A647">
        <f>'ARCH(5)'!A647</f>
        <v>0.16732796989935025</v>
      </c>
    </row>
    <row r="648" spans="1:1" x14ac:dyDescent="0.25">
      <c r="A648">
        <f>'ARCH(5)'!A648</f>
        <v>3.9589333239619204E-2</v>
      </c>
    </row>
    <row r="649" spans="1:1" x14ac:dyDescent="0.25">
      <c r="A649">
        <f>'ARCH(5)'!A649</f>
        <v>-0.31958857423201803</v>
      </c>
    </row>
    <row r="650" spans="1:1" x14ac:dyDescent="0.25">
      <c r="A650">
        <f>'ARCH(5)'!A650</f>
        <v>1.3246828208629182</v>
      </c>
    </row>
    <row r="651" spans="1:1" x14ac:dyDescent="0.25">
      <c r="A651">
        <f>'ARCH(5)'!A651</f>
        <v>-0.56807598414345228</v>
      </c>
    </row>
    <row r="652" spans="1:1" x14ac:dyDescent="0.25">
      <c r="A652">
        <f>'ARCH(5)'!A652</f>
        <v>-0.84397259733579677</v>
      </c>
    </row>
    <row r="653" spans="1:1" x14ac:dyDescent="0.25">
      <c r="A653">
        <f>'ARCH(5)'!A653</f>
        <v>-4.8926989620458459</v>
      </c>
    </row>
    <row r="654" spans="1:1" x14ac:dyDescent="0.25">
      <c r="A654">
        <f>'ARCH(5)'!A654</f>
        <v>0.19697137025199096</v>
      </c>
    </row>
    <row r="655" spans="1:1" x14ac:dyDescent="0.25">
      <c r="A655">
        <f>'ARCH(5)'!A655</f>
        <v>-0.10043407842523205</v>
      </c>
    </row>
    <row r="656" spans="1:1" x14ac:dyDescent="0.25">
      <c r="A656">
        <f>'ARCH(5)'!A656</f>
        <v>0.57759248154919218</v>
      </c>
    </row>
    <row r="657" spans="1:1" x14ac:dyDescent="0.25">
      <c r="A657">
        <f>'ARCH(5)'!A657</f>
        <v>3.8568797630370342</v>
      </c>
    </row>
    <row r="658" spans="1:1" x14ac:dyDescent="0.25">
      <c r="A658">
        <f>'ARCH(5)'!A658</f>
        <v>0.49635912864475279</v>
      </c>
    </row>
    <row r="659" spans="1:1" x14ac:dyDescent="0.25">
      <c r="A659">
        <f>'ARCH(5)'!A659</f>
        <v>-0.13406061820748896</v>
      </c>
    </row>
    <row r="660" spans="1:1" x14ac:dyDescent="0.25">
      <c r="A660">
        <f>'ARCH(5)'!A660</f>
        <v>-1.6037157158863724</v>
      </c>
    </row>
    <row r="661" spans="1:1" x14ac:dyDescent="0.25">
      <c r="A661">
        <f>'ARCH(5)'!A661</f>
        <v>4.9966084433402357E-2</v>
      </c>
    </row>
    <row r="662" spans="1:1" x14ac:dyDescent="0.25">
      <c r="A662">
        <f>'ARCH(5)'!A662</f>
        <v>-0.49534793011843331</v>
      </c>
    </row>
    <row r="663" spans="1:1" x14ac:dyDescent="0.25">
      <c r="A663">
        <f>'ARCH(5)'!A663</f>
        <v>1.5505406008779647</v>
      </c>
    </row>
    <row r="664" spans="1:1" x14ac:dyDescent="0.25">
      <c r="A664">
        <f>'ARCH(5)'!A664</f>
        <v>-0.78660842927905905</v>
      </c>
    </row>
    <row r="665" spans="1:1" x14ac:dyDescent="0.25">
      <c r="A665">
        <f>'ARCH(5)'!A665</f>
        <v>-0.15420489148338257</v>
      </c>
    </row>
    <row r="666" spans="1:1" x14ac:dyDescent="0.25">
      <c r="A666">
        <f>'ARCH(5)'!A666</f>
        <v>0.28260459128457277</v>
      </c>
    </row>
    <row r="667" spans="1:1" x14ac:dyDescent="0.25">
      <c r="A667">
        <f>'ARCH(5)'!A667</f>
        <v>-0.32694970203580237</v>
      </c>
    </row>
    <row r="668" spans="1:1" x14ac:dyDescent="0.25">
      <c r="A668">
        <f>'ARCH(5)'!A668</f>
        <v>-0.19894500768182963</v>
      </c>
    </row>
    <row r="669" spans="1:1" x14ac:dyDescent="0.25">
      <c r="A669">
        <f>'ARCH(5)'!A669</f>
        <v>0.31478801785014843</v>
      </c>
    </row>
    <row r="670" spans="1:1" x14ac:dyDescent="0.25">
      <c r="A670">
        <f>'ARCH(5)'!A670</f>
        <v>-0.27422433696051968</v>
      </c>
    </row>
    <row r="671" spans="1:1" x14ac:dyDescent="0.25">
      <c r="A671">
        <f>'ARCH(5)'!A671</f>
        <v>-2.3262817114088485</v>
      </c>
    </row>
    <row r="672" spans="1:1" x14ac:dyDescent="0.25">
      <c r="A672">
        <f>'ARCH(5)'!A672</f>
        <v>-3.1692004689457397E-2</v>
      </c>
    </row>
    <row r="673" spans="1:1" x14ac:dyDescent="0.25">
      <c r="A673">
        <f>'ARCH(5)'!A673</f>
        <v>0.64658478828496346</v>
      </c>
    </row>
    <row r="674" spans="1:1" x14ac:dyDescent="0.25">
      <c r="A674">
        <f>'ARCH(5)'!A674</f>
        <v>0.45309727497536295</v>
      </c>
    </row>
    <row r="675" spans="1:1" x14ac:dyDescent="0.25">
      <c r="A675">
        <f>'ARCH(5)'!A675</f>
        <v>0.20841936934088107</v>
      </c>
    </row>
    <row r="676" spans="1:1" x14ac:dyDescent="0.25">
      <c r="A676">
        <f>'ARCH(5)'!A676</f>
        <v>-0.2800806357313661</v>
      </c>
    </row>
    <row r="677" spans="1:1" x14ac:dyDescent="0.25">
      <c r="A677">
        <f>'ARCH(5)'!A677</f>
        <v>1.1362757200264246</v>
      </c>
    </row>
    <row r="678" spans="1:1" x14ac:dyDescent="0.25">
      <c r="A678">
        <f>'ARCH(5)'!A678</f>
        <v>-0.23104344669548729</v>
      </c>
    </row>
    <row r="679" spans="1:1" x14ac:dyDescent="0.25">
      <c r="A679">
        <f>'ARCH(5)'!A679</f>
        <v>0.54754987922444232</v>
      </c>
    </row>
    <row r="680" spans="1:1" x14ac:dyDescent="0.25">
      <c r="A680">
        <f>'ARCH(5)'!A680</f>
        <v>0.93512914434495631</v>
      </c>
    </row>
    <row r="681" spans="1:1" x14ac:dyDescent="0.25">
      <c r="A681">
        <f>'ARCH(5)'!A681</f>
        <v>-1.2486888741952424</v>
      </c>
    </row>
    <row r="682" spans="1:1" x14ac:dyDescent="0.25">
      <c r="A682">
        <f>'ARCH(5)'!A682</f>
        <v>-1.0984460398207472</v>
      </c>
    </row>
    <row r="683" spans="1:1" x14ac:dyDescent="0.25">
      <c r="A683">
        <f>'ARCH(5)'!A683</f>
        <v>0.52312621205061405</v>
      </c>
    </row>
    <row r="684" spans="1:1" x14ac:dyDescent="0.25">
      <c r="A684">
        <f>'ARCH(5)'!A684</f>
        <v>-0.69779737491305016</v>
      </c>
    </row>
    <row r="685" spans="1:1" x14ac:dyDescent="0.25">
      <c r="A685">
        <f>'ARCH(5)'!A685</f>
        <v>0.11098998069498554</v>
      </c>
    </row>
    <row r="686" spans="1:1" x14ac:dyDescent="0.25">
      <c r="A686">
        <f>'ARCH(5)'!A686</f>
        <v>-0.2611086497707672</v>
      </c>
    </row>
    <row r="687" spans="1:1" x14ac:dyDescent="0.25">
      <c r="A687">
        <f>'ARCH(5)'!A687</f>
        <v>-11.910098484461484</v>
      </c>
    </row>
    <row r="688" spans="1:1" x14ac:dyDescent="0.25">
      <c r="A688">
        <f>'ARCH(5)'!A688</f>
        <v>-1.4572896180491701</v>
      </c>
    </row>
    <row r="689" spans="1:1" x14ac:dyDescent="0.25">
      <c r="A689">
        <f>'ARCH(5)'!A689</f>
        <v>-0.91327145105091434</v>
      </c>
    </row>
    <row r="690" spans="1:1" x14ac:dyDescent="0.25">
      <c r="A690">
        <f>'ARCH(5)'!A690</f>
        <v>0.93232937821743544</v>
      </c>
    </row>
    <row r="691" spans="1:1" x14ac:dyDescent="0.25">
      <c r="A691">
        <f>'ARCH(5)'!A691</f>
        <v>0.78218851760708896</v>
      </c>
    </row>
    <row r="692" spans="1:1" x14ac:dyDescent="0.25">
      <c r="A692">
        <f>'ARCH(5)'!A692</f>
        <v>-14.100508927610175</v>
      </c>
    </row>
    <row r="693" spans="1:1" x14ac:dyDescent="0.25">
      <c r="A693">
        <f>'ARCH(5)'!A693</f>
        <v>-11.734668732028902</v>
      </c>
    </row>
    <row r="694" spans="1:1" x14ac:dyDescent="0.25">
      <c r="A694">
        <f>'ARCH(5)'!A694</f>
        <v>4.4246490533446847</v>
      </c>
    </row>
    <row r="695" spans="1:1" x14ac:dyDescent="0.25">
      <c r="A695">
        <f>'ARCH(5)'!A695</f>
        <v>-1.2529332856689537</v>
      </c>
    </row>
    <row r="696" spans="1:1" x14ac:dyDescent="0.25">
      <c r="A696">
        <f>'ARCH(5)'!A696</f>
        <v>-2.0057373535037777</v>
      </c>
    </row>
    <row r="697" spans="1:1" x14ac:dyDescent="0.25">
      <c r="A697">
        <f>'ARCH(5)'!A697</f>
        <v>-14.259857759571887</v>
      </c>
    </row>
    <row r="698" spans="1:1" x14ac:dyDescent="0.25">
      <c r="A698">
        <f>'ARCH(5)'!A698</f>
        <v>5.2179193758618334</v>
      </c>
    </row>
    <row r="699" spans="1:1" x14ac:dyDescent="0.25">
      <c r="A699">
        <f>'ARCH(5)'!A699</f>
        <v>-7.7604947470007666</v>
      </c>
    </row>
    <row r="700" spans="1:1" x14ac:dyDescent="0.25">
      <c r="A700">
        <f>'ARCH(5)'!A700</f>
        <v>3.8232993580120547</v>
      </c>
    </row>
    <row r="701" spans="1:1" x14ac:dyDescent="0.25">
      <c r="A701">
        <f>'ARCH(5)'!A701</f>
        <v>9.5188010969442658</v>
      </c>
    </row>
    <row r="702" spans="1:1" x14ac:dyDescent="0.25">
      <c r="A702">
        <f>'ARCH(5)'!A702</f>
        <v>0.7240496292858094</v>
      </c>
    </row>
    <row r="703" spans="1:1" x14ac:dyDescent="0.25">
      <c r="A703">
        <f>'ARCH(5)'!A703</f>
        <v>-6.7353768552492115</v>
      </c>
    </row>
    <row r="704" spans="1:1" x14ac:dyDescent="0.25">
      <c r="A704">
        <f>'ARCH(5)'!A704</f>
        <v>6.0432250398159457</v>
      </c>
    </row>
    <row r="705" spans="1:1" x14ac:dyDescent="0.25">
      <c r="A705">
        <f>'ARCH(5)'!A705</f>
        <v>-1.6146898594627999</v>
      </c>
    </row>
    <row r="706" spans="1:1" x14ac:dyDescent="0.25">
      <c r="A706">
        <f>'ARCH(5)'!A706</f>
        <v>-7.0430316131311139</v>
      </c>
    </row>
    <row r="707" spans="1:1" x14ac:dyDescent="0.25">
      <c r="A707">
        <f>'ARCH(5)'!A707</f>
        <v>1.5485321589088974</v>
      </c>
    </row>
    <row r="708" spans="1:1" x14ac:dyDescent="0.25">
      <c r="A708">
        <f>'ARCH(5)'!A708</f>
        <v>-4.9281348735815387</v>
      </c>
    </row>
    <row r="709" spans="1:1" x14ac:dyDescent="0.25">
      <c r="A709">
        <f>'ARCH(5)'!A709</f>
        <v>-3.3660111101136856</v>
      </c>
    </row>
    <row r="710" spans="1:1" x14ac:dyDescent="0.25">
      <c r="A710">
        <f>'ARCH(5)'!A710</f>
        <v>-5.7385390982055196</v>
      </c>
    </row>
    <row r="711" spans="1:1" x14ac:dyDescent="0.25">
      <c r="A711">
        <f>'ARCH(5)'!A711</f>
        <v>3.4423943459895514</v>
      </c>
    </row>
    <row r="712" spans="1:1" x14ac:dyDescent="0.25">
      <c r="A712">
        <f>'ARCH(5)'!A712</f>
        <v>1.2002274303768741</v>
      </c>
    </row>
    <row r="713" spans="1:1" x14ac:dyDescent="0.25">
      <c r="A713">
        <f>'ARCH(5)'!A713</f>
        <v>-3.1202481499293842</v>
      </c>
    </row>
    <row r="714" spans="1:1" x14ac:dyDescent="0.25">
      <c r="A714">
        <f>'ARCH(5)'!A714</f>
        <v>-1.8615066488328957</v>
      </c>
    </row>
    <row r="715" spans="1:1" x14ac:dyDescent="0.25">
      <c r="A715">
        <f>'ARCH(5)'!A715</f>
        <v>1.487985573728003</v>
      </c>
    </row>
    <row r="716" spans="1:1" x14ac:dyDescent="0.25">
      <c r="A716">
        <f>'ARCH(5)'!A716</f>
        <v>-4.6728601198807524</v>
      </c>
    </row>
    <row r="717" spans="1:1" x14ac:dyDescent="0.25">
      <c r="A717">
        <f>'ARCH(5)'!A717</f>
        <v>-1.5099902632481919</v>
      </c>
    </row>
    <row r="718" spans="1:1" x14ac:dyDescent="0.25">
      <c r="A718">
        <f>'ARCH(5)'!A718</f>
        <v>-0.40812679961009479</v>
      </c>
    </row>
    <row r="719" spans="1:1" x14ac:dyDescent="0.25">
      <c r="A719">
        <f>'ARCH(5)'!A719</f>
        <v>0.39462100130479449</v>
      </c>
    </row>
    <row r="720" spans="1:1" x14ac:dyDescent="0.25">
      <c r="A720">
        <f>'ARCH(5)'!A720</f>
        <v>7.9353911636218317</v>
      </c>
    </row>
    <row r="721" spans="1:1" x14ac:dyDescent="0.25">
      <c r="A721">
        <f>'ARCH(5)'!A721</f>
        <v>2.2558296113300607</v>
      </c>
    </row>
    <row r="722" spans="1:1" x14ac:dyDescent="0.25">
      <c r="A722">
        <f>'ARCH(5)'!A722</f>
        <v>4.3939603483608289</v>
      </c>
    </row>
    <row r="723" spans="1:1" x14ac:dyDescent="0.25">
      <c r="A723">
        <f>'ARCH(5)'!A723</f>
        <v>9.0286350407920111</v>
      </c>
    </row>
    <row r="724" spans="1:1" x14ac:dyDescent="0.25">
      <c r="A724">
        <f>'ARCH(5)'!A724</f>
        <v>-6.0345136428255159</v>
      </c>
    </row>
    <row r="725" spans="1:1" x14ac:dyDescent="0.25">
      <c r="A725">
        <f>'ARCH(5)'!A725</f>
        <v>1.0560128049832758</v>
      </c>
    </row>
    <row r="726" spans="1:1" x14ac:dyDescent="0.25">
      <c r="A726">
        <f>'ARCH(5)'!A726</f>
        <v>2.2262668848270675</v>
      </c>
    </row>
    <row r="727" spans="1:1" x14ac:dyDescent="0.25">
      <c r="A727">
        <f>'ARCH(5)'!A727</f>
        <v>2.3103224007258434</v>
      </c>
    </row>
    <row r="728" spans="1:1" x14ac:dyDescent="0.25">
      <c r="A728">
        <f>'ARCH(5)'!A728</f>
        <v>-7.2238673180116963</v>
      </c>
    </row>
    <row r="729" spans="1:1" x14ac:dyDescent="0.25">
      <c r="A729">
        <f>'ARCH(5)'!A729</f>
        <v>0.77897485273072209</v>
      </c>
    </row>
    <row r="730" spans="1:1" x14ac:dyDescent="0.25">
      <c r="A730">
        <f>'ARCH(5)'!A730</f>
        <v>-5.423112688755551</v>
      </c>
    </row>
    <row r="731" spans="1:1" x14ac:dyDescent="0.25">
      <c r="A731">
        <f>'ARCH(5)'!A731</f>
        <v>7.4518540948018659</v>
      </c>
    </row>
    <row r="732" spans="1:1" x14ac:dyDescent="0.25">
      <c r="A732">
        <f>'ARCH(5)'!A732</f>
        <v>0.72945183777839562</v>
      </c>
    </row>
    <row r="733" spans="1:1" x14ac:dyDescent="0.25">
      <c r="A733">
        <f>'ARCH(5)'!A733</f>
        <v>-1.8593090441067599</v>
      </c>
    </row>
    <row r="734" spans="1:1" x14ac:dyDescent="0.25">
      <c r="A734">
        <f>'ARCH(5)'!A734</f>
        <v>-3.7168845195124112</v>
      </c>
    </row>
    <row r="735" spans="1:1" x14ac:dyDescent="0.25">
      <c r="A735">
        <f>'ARCH(5)'!A735</f>
        <v>0.99641623172021832</v>
      </c>
    </row>
    <row r="736" spans="1:1" x14ac:dyDescent="0.25">
      <c r="A736">
        <f>'ARCH(5)'!A736</f>
        <v>4.6426608063509969</v>
      </c>
    </row>
    <row r="737" spans="1:1" x14ac:dyDescent="0.25">
      <c r="A737">
        <f>'ARCH(5)'!A737</f>
        <v>-2.9837738879930202</v>
      </c>
    </row>
    <row r="738" spans="1:1" x14ac:dyDescent="0.25">
      <c r="A738">
        <f>'ARCH(5)'!A738</f>
        <v>0.67892126329123148</v>
      </c>
    </row>
    <row r="739" spans="1:1" x14ac:dyDescent="0.25">
      <c r="A739">
        <f>'ARCH(5)'!A739</f>
        <v>-8.1155199549717602E-2</v>
      </c>
    </row>
    <row r="740" spans="1:1" x14ac:dyDescent="0.25">
      <c r="A740">
        <f>'ARCH(5)'!A740</f>
        <v>5.5713307252826665</v>
      </c>
    </row>
    <row r="741" spans="1:1" x14ac:dyDescent="0.25">
      <c r="A741">
        <f>'ARCH(5)'!A741</f>
        <v>-1.1706368440846968</v>
      </c>
    </row>
    <row r="742" spans="1:1" x14ac:dyDescent="0.25">
      <c r="A742">
        <f>'ARCH(5)'!A742</f>
        <v>0.19058619038487784</v>
      </c>
    </row>
    <row r="743" spans="1:1" x14ac:dyDescent="0.25">
      <c r="A743">
        <f>'ARCH(5)'!A743</f>
        <v>6.9145875599566356E-3</v>
      </c>
    </row>
    <row r="744" spans="1:1" x14ac:dyDescent="0.25">
      <c r="A744">
        <f>'ARCH(5)'!A744</f>
        <v>-9.937914492863209</v>
      </c>
    </row>
    <row r="745" spans="1:1" x14ac:dyDescent="0.25">
      <c r="A745">
        <f>'ARCH(5)'!A745</f>
        <v>-0.37627364506845928</v>
      </c>
    </row>
    <row r="746" spans="1:1" x14ac:dyDescent="0.25">
      <c r="A746">
        <f>'ARCH(5)'!A746</f>
        <v>0.41472296538457171</v>
      </c>
    </row>
    <row r="747" spans="1:1" x14ac:dyDescent="0.25">
      <c r="A747">
        <f>'ARCH(5)'!A747</f>
        <v>-3.529796166282309</v>
      </c>
    </row>
    <row r="748" spans="1:1" x14ac:dyDescent="0.25">
      <c r="A748">
        <f>'ARCH(5)'!A748</f>
        <v>4.4281797008100279</v>
      </c>
    </row>
    <row r="749" spans="1:1" x14ac:dyDescent="0.25">
      <c r="A749">
        <f>'ARCH(5)'!A749</f>
        <v>-2.3970697695881507</v>
      </c>
    </row>
    <row r="750" spans="1:1" x14ac:dyDescent="0.25">
      <c r="A750">
        <f>'ARCH(5)'!A750</f>
        <v>0.12999011693068943</v>
      </c>
    </row>
    <row r="751" spans="1:1" x14ac:dyDescent="0.25">
      <c r="A751">
        <f>'ARCH(5)'!A751</f>
        <v>1.4967538542405399</v>
      </c>
    </row>
    <row r="752" spans="1:1" x14ac:dyDescent="0.25">
      <c r="A752">
        <f>'ARCH(5)'!A752</f>
        <v>-0.66577941989999168</v>
      </c>
    </row>
    <row r="753" spans="1:1" x14ac:dyDescent="0.25">
      <c r="A753">
        <f>'ARCH(5)'!A753</f>
        <v>2.374950466571665</v>
      </c>
    </row>
    <row r="754" spans="1:1" x14ac:dyDescent="0.25">
      <c r="A754">
        <f>'ARCH(5)'!A754</f>
        <v>-4.302012066250974</v>
      </c>
    </row>
    <row r="755" spans="1:1" x14ac:dyDescent="0.25">
      <c r="A755">
        <f>'ARCH(5)'!A755</f>
        <v>-0.27142601981016129</v>
      </c>
    </row>
    <row r="756" spans="1:1" x14ac:dyDescent="0.25">
      <c r="A756">
        <f>'ARCH(5)'!A756</f>
        <v>1.0197570500615369</v>
      </c>
    </row>
    <row r="757" spans="1:1" x14ac:dyDescent="0.25">
      <c r="A757">
        <f>'ARCH(5)'!A757</f>
        <v>-0.95561165911722346</v>
      </c>
    </row>
    <row r="758" spans="1:1" x14ac:dyDescent="0.25">
      <c r="A758">
        <f>'ARCH(5)'!A758</f>
        <v>0.57908374235449633</v>
      </c>
    </row>
    <row r="759" spans="1:1" x14ac:dyDescent="0.25">
      <c r="A759">
        <f>'ARCH(5)'!A759</f>
        <v>-0.17945321756891802</v>
      </c>
    </row>
    <row r="760" spans="1:1" x14ac:dyDescent="0.25">
      <c r="A760">
        <f>'ARCH(5)'!A760</f>
        <v>0.57678081270494452</v>
      </c>
    </row>
    <row r="761" spans="1:1" x14ac:dyDescent="0.25">
      <c r="A761">
        <f>'ARCH(5)'!A761</f>
        <v>-0.95009282170288289</v>
      </c>
    </row>
    <row r="762" spans="1:1" x14ac:dyDescent="0.25">
      <c r="A762">
        <f>'ARCH(5)'!A762</f>
        <v>-3.3858112510054004</v>
      </c>
    </row>
    <row r="763" spans="1:1" x14ac:dyDescent="0.25">
      <c r="A763">
        <f>'ARCH(5)'!A763</f>
        <v>-0.97280966456313323</v>
      </c>
    </row>
    <row r="764" spans="1:1" x14ac:dyDescent="0.25">
      <c r="A764">
        <f>'ARCH(5)'!A764</f>
        <v>1.4878168902199549</v>
      </c>
    </row>
    <row r="765" spans="1:1" x14ac:dyDescent="0.25">
      <c r="A765">
        <f>'ARCH(5)'!A765</f>
        <v>-0.69210230473024181</v>
      </c>
    </row>
    <row r="766" spans="1:1" x14ac:dyDescent="0.25">
      <c r="A766">
        <f>'ARCH(5)'!A766</f>
        <v>0.59842575290149269</v>
      </c>
    </row>
    <row r="767" spans="1:1" x14ac:dyDescent="0.25">
      <c r="A767">
        <f>'ARCH(5)'!A767</f>
        <v>2.0183904269943691E-2</v>
      </c>
    </row>
    <row r="768" spans="1:1" x14ac:dyDescent="0.25">
      <c r="A768">
        <f>'ARCH(5)'!A768</f>
        <v>-0.91146030646749254</v>
      </c>
    </row>
    <row r="769" spans="1:1" x14ac:dyDescent="0.25">
      <c r="A769">
        <f>'ARCH(5)'!A769</f>
        <v>-0.11644867822060581</v>
      </c>
    </row>
    <row r="770" spans="1:1" x14ac:dyDescent="0.25">
      <c r="A770">
        <f>'ARCH(5)'!A770</f>
        <v>0.21241685905000868</v>
      </c>
    </row>
    <row r="771" spans="1:1" x14ac:dyDescent="0.25">
      <c r="A771">
        <f>'ARCH(5)'!A771</f>
        <v>-1.3340378294430122</v>
      </c>
    </row>
    <row r="772" spans="1:1" x14ac:dyDescent="0.25">
      <c r="A772">
        <f>'ARCH(5)'!A772</f>
        <v>-0.48605280440239551</v>
      </c>
    </row>
    <row r="773" spans="1:1" x14ac:dyDescent="0.25">
      <c r="A773">
        <f>'ARCH(5)'!A773</f>
        <v>7.1638086310773232</v>
      </c>
    </row>
    <row r="774" spans="1:1" x14ac:dyDescent="0.25">
      <c r="A774">
        <f>'ARCH(5)'!A774</f>
        <v>0.49174456409587103</v>
      </c>
    </row>
    <row r="775" spans="1:1" x14ac:dyDescent="0.25">
      <c r="A775">
        <f>'ARCH(5)'!A775</f>
        <v>0.27218054092368771</v>
      </c>
    </row>
    <row r="776" spans="1:1" x14ac:dyDescent="0.25">
      <c r="A776">
        <f>'ARCH(5)'!A776</f>
        <v>-1.0652772773750363</v>
      </c>
    </row>
    <row r="777" spans="1:1" x14ac:dyDescent="0.25">
      <c r="A777">
        <f>'ARCH(5)'!A777</f>
        <v>-0.2002994093538818</v>
      </c>
    </row>
    <row r="778" spans="1:1" x14ac:dyDescent="0.25">
      <c r="A778">
        <f>'ARCH(5)'!A778</f>
        <v>-0.25454902025943843</v>
      </c>
    </row>
    <row r="779" spans="1:1" x14ac:dyDescent="0.25">
      <c r="A779">
        <f>'ARCH(5)'!A779</f>
        <v>-0.30364311367757568</v>
      </c>
    </row>
    <row r="780" spans="1:1" x14ac:dyDescent="0.25">
      <c r="A780">
        <f>'ARCH(5)'!A780</f>
        <v>2.8401338952059985E-2</v>
      </c>
    </row>
    <row r="781" spans="1:1" x14ac:dyDescent="0.25">
      <c r="A781">
        <f>'ARCH(5)'!A781</f>
        <v>0.89578071587137353</v>
      </c>
    </row>
    <row r="782" spans="1:1" x14ac:dyDescent="0.25">
      <c r="A782">
        <f>'ARCH(5)'!A782</f>
        <v>0.7351074179871675</v>
      </c>
    </row>
    <row r="783" spans="1:1" x14ac:dyDescent="0.25">
      <c r="A783">
        <f>'ARCH(5)'!A783</f>
        <v>6.640188075986865</v>
      </c>
    </row>
    <row r="784" spans="1:1" x14ac:dyDescent="0.25">
      <c r="A784">
        <f>'ARCH(5)'!A784</f>
        <v>1.0306530590168819</v>
      </c>
    </row>
    <row r="785" spans="1:1" x14ac:dyDescent="0.25">
      <c r="A785">
        <f>'ARCH(5)'!A785</f>
        <v>0.352242775861489</v>
      </c>
    </row>
    <row r="786" spans="1:1" x14ac:dyDescent="0.25">
      <c r="A786">
        <f>'ARCH(5)'!A786</f>
        <v>-0.76200753145246125</v>
      </c>
    </row>
    <row r="787" spans="1:1" x14ac:dyDescent="0.25">
      <c r="A787">
        <f>'ARCH(5)'!A787</f>
        <v>1.5907304296218636</v>
      </c>
    </row>
    <row r="788" spans="1:1" x14ac:dyDescent="0.25">
      <c r="A788">
        <f>'ARCH(5)'!A788</f>
        <v>4.0481989973555921</v>
      </c>
    </row>
    <row r="789" spans="1:1" x14ac:dyDescent="0.25">
      <c r="A789">
        <f>'ARCH(5)'!A789</f>
        <v>-8.9478625419862574</v>
      </c>
    </row>
    <row r="790" spans="1:1" x14ac:dyDescent="0.25">
      <c r="A790">
        <f>'ARCH(5)'!A790</f>
        <v>1.3275954695927485</v>
      </c>
    </row>
    <row r="791" spans="1:1" x14ac:dyDescent="0.25">
      <c r="A791">
        <f>'ARCH(5)'!A791</f>
        <v>-0.77569102718078242</v>
      </c>
    </row>
    <row r="792" spans="1:1" x14ac:dyDescent="0.25">
      <c r="A792">
        <f>'ARCH(5)'!A792</f>
        <v>-0.37670855179376911</v>
      </c>
    </row>
    <row r="793" spans="1:1" x14ac:dyDescent="0.25">
      <c r="A793">
        <f>'ARCH(5)'!A793</f>
        <v>0.59980762783036656</v>
      </c>
    </row>
    <row r="794" spans="1:1" x14ac:dyDescent="0.25">
      <c r="A794">
        <f>'ARCH(5)'!A794</f>
        <v>0.23667785429331073</v>
      </c>
    </row>
    <row r="795" spans="1:1" x14ac:dyDescent="0.25">
      <c r="A795">
        <f>'ARCH(5)'!A795</f>
        <v>0.16250553725044256</v>
      </c>
    </row>
    <row r="796" spans="1:1" x14ac:dyDescent="0.25">
      <c r="A796">
        <f>'ARCH(5)'!A796</f>
        <v>-0.87527625146442745</v>
      </c>
    </row>
    <row r="797" spans="1:1" x14ac:dyDescent="0.25">
      <c r="A797">
        <f>'ARCH(5)'!A797</f>
        <v>-2.3021873601508882</v>
      </c>
    </row>
    <row r="798" spans="1:1" x14ac:dyDescent="0.25">
      <c r="A798">
        <f>'ARCH(5)'!A798</f>
        <v>3.7138847430928186</v>
      </c>
    </row>
    <row r="799" spans="1:1" x14ac:dyDescent="0.25">
      <c r="A799">
        <f>'ARCH(5)'!A799</f>
        <v>0.30700871746898323</v>
      </c>
    </row>
    <row r="800" spans="1:1" x14ac:dyDescent="0.25">
      <c r="A800">
        <f>'ARCH(5)'!A800</f>
        <v>0.33281844219555329</v>
      </c>
    </row>
    <row r="801" spans="1:1" x14ac:dyDescent="0.25">
      <c r="A801">
        <f>'ARCH(5)'!A801</f>
        <v>-0.8857513322067212</v>
      </c>
    </row>
    <row r="802" spans="1:1" x14ac:dyDescent="0.25">
      <c r="A802">
        <f>'ARCH(5)'!A802</f>
        <v>1.9353967432894896</v>
      </c>
    </row>
    <row r="803" spans="1:1" x14ac:dyDescent="0.25">
      <c r="A803">
        <f>'ARCH(5)'!A803</f>
        <v>0.10784387085539615</v>
      </c>
    </row>
    <row r="804" spans="1:1" x14ac:dyDescent="0.25">
      <c r="A804">
        <f>'ARCH(5)'!A804</f>
        <v>-1.3654998192488483</v>
      </c>
    </row>
    <row r="805" spans="1:1" x14ac:dyDescent="0.25">
      <c r="A805">
        <f>'ARCH(5)'!A805</f>
        <v>0.36707295079586427</v>
      </c>
    </row>
    <row r="806" spans="1:1" x14ac:dyDescent="0.25">
      <c r="A806">
        <f>'ARCH(5)'!A806</f>
        <v>-0.44983104280191766</v>
      </c>
    </row>
    <row r="807" spans="1:1" x14ac:dyDescent="0.25">
      <c r="A807">
        <f>'ARCH(5)'!A807</f>
        <v>0.13814969270663052</v>
      </c>
    </row>
    <row r="808" spans="1:1" x14ac:dyDescent="0.25">
      <c r="A808">
        <f>'ARCH(5)'!A808</f>
        <v>0.99234775318600632</v>
      </c>
    </row>
    <row r="809" spans="1:1" x14ac:dyDescent="0.25">
      <c r="A809">
        <f>'ARCH(5)'!A809</f>
        <v>2.5940502179670641</v>
      </c>
    </row>
    <row r="810" spans="1:1" x14ac:dyDescent="0.25">
      <c r="A810">
        <f>'ARCH(5)'!A810</f>
        <v>-0.52969102362888909</v>
      </c>
    </row>
    <row r="811" spans="1:1" x14ac:dyDescent="0.25">
      <c r="A811">
        <f>'ARCH(5)'!A811</f>
        <v>-0.26840617213113288</v>
      </c>
    </row>
    <row r="812" spans="1:1" x14ac:dyDescent="0.25">
      <c r="A812">
        <f>'ARCH(5)'!A812</f>
        <v>0.63146986763622992</v>
      </c>
    </row>
    <row r="813" spans="1:1" x14ac:dyDescent="0.25">
      <c r="A813">
        <f>'ARCH(5)'!A813</f>
        <v>0.95495384323927013</v>
      </c>
    </row>
    <row r="814" spans="1:1" x14ac:dyDescent="0.25">
      <c r="A814">
        <f>'ARCH(5)'!A814</f>
        <v>-1.405239306228528</v>
      </c>
    </row>
    <row r="815" spans="1:1" x14ac:dyDescent="0.25">
      <c r="A815">
        <f>'ARCH(5)'!A815</f>
        <v>0.11319864820651772</v>
      </c>
    </row>
    <row r="816" spans="1:1" x14ac:dyDescent="0.25">
      <c r="A816">
        <f>'ARCH(5)'!A816</f>
        <v>-3.5719950971353991E-2</v>
      </c>
    </row>
    <row r="817" spans="1:1" x14ac:dyDescent="0.25">
      <c r="A817">
        <f>'ARCH(5)'!A817</f>
        <v>-0.28546822006658307</v>
      </c>
    </row>
    <row r="818" spans="1:1" x14ac:dyDescent="0.25">
      <c r="A818">
        <f>'ARCH(5)'!A818</f>
        <v>-1.7163725435364188</v>
      </c>
    </row>
    <row r="819" spans="1:1" x14ac:dyDescent="0.25">
      <c r="A819">
        <f>'ARCH(5)'!A819</f>
        <v>0.23854359765781477</v>
      </c>
    </row>
    <row r="820" spans="1:1" x14ac:dyDescent="0.25">
      <c r="A820">
        <f>'ARCH(5)'!A820</f>
        <v>2.4976062353837643</v>
      </c>
    </row>
    <row r="821" spans="1:1" x14ac:dyDescent="0.25">
      <c r="A821">
        <f>'ARCH(5)'!A821</f>
        <v>3.5706581548609659E-2</v>
      </c>
    </row>
    <row r="822" spans="1:1" x14ac:dyDescent="0.25">
      <c r="A822">
        <f>'ARCH(5)'!A822</f>
        <v>1.7105484563035904</v>
      </c>
    </row>
    <row r="823" spans="1:1" x14ac:dyDescent="0.25">
      <c r="A823">
        <f>'ARCH(5)'!A823</f>
        <v>0.15196164919274932</v>
      </c>
    </row>
    <row r="824" spans="1:1" x14ac:dyDescent="0.25">
      <c r="A824">
        <f>'ARCH(5)'!A824</f>
        <v>8.1973099415079714E-2</v>
      </c>
    </row>
    <row r="825" spans="1:1" x14ac:dyDescent="0.25">
      <c r="A825">
        <f>'ARCH(5)'!A825</f>
        <v>0.85029626057928531</v>
      </c>
    </row>
    <row r="826" spans="1:1" x14ac:dyDescent="0.25">
      <c r="A826">
        <f>'ARCH(5)'!A826</f>
        <v>14.691924603367735</v>
      </c>
    </row>
    <row r="827" spans="1:1" x14ac:dyDescent="0.25">
      <c r="A827">
        <f>'ARCH(5)'!A827</f>
        <v>7.5314035303595119</v>
      </c>
    </row>
    <row r="828" spans="1:1" x14ac:dyDescent="0.25">
      <c r="A828">
        <f>'ARCH(5)'!A828</f>
        <v>-4.757578726175824</v>
      </c>
    </row>
    <row r="829" spans="1:1" x14ac:dyDescent="0.25">
      <c r="A829">
        <f>'ARCH(5)'!A829</f>
        <v>1.6046325372061589</v>
      </c>
    </row>
    <row r="830" spans="1:1" x14ac:dyDescent="0.25">
      <c r="A830">
        <f>'ARCH(5)'!A830</f>
        <v>7.8066659346258671E-2</v>
      </c>
    </row>
    <row r="831" spans="1:1" x14ac:dyDescent="0.25">
      <c r="A831">
        <f>'ARCH(5)'!A831</f>
        <v>2.8683024221549887</v>
      </c>
    </row>
    <row r="832" spans="1:1" x14ac:dyDescent="0.25">
      <c r="A832">
        <f>'ARCH(5)'!A832</f>
        <v>2.2068349104850031</v>
      </c>
    </row>
    <row r="833" spans="1:1" x14ac:dyDescent="0.25">
      <c r="A833">
        <f>'ARCH(5)'!A833</f>
        <v>-1.0909212937344235</v>
      </c>
    </row>
    <row r="834" spans="1:1" x14ac:dyDescent="0.25">
      <c r="A834">
        <f>'ARCH(5)'!A834</f>
        <v>1.3400038994299628</v>
      </c>
    </row>
    <row r="835" spans="1:1" x14ac:dyDescent="0.25">
      <c r="A835">
        <f>'ARCH(5)'!A835</f>
        <v>-5.1390555097842041</v>
      </c>
    </row>
    <row r="836" spans="1:1" x14ac:dyDescent="0.25">
      <c r="A836">
        <f>'ARCH(5)'!A836</f>
        <v>0.73073878813813953</v>
      </c>
    </row>
    <row r="837" spans="1:1" x14ac:dyDescent="0.25">
      <c r="A837">
        <f>'ARCH(5)'!A837</f>
        <v>0.38017956145180692</v>
      </c>
    </row>
    <row r="838" spans="1:1" x14ac:dyDescent="0.25">
      <c r="A838">
        <f>'ARCH(5)'!A838</f>
        <v>0.49261038514043359</v>
      </c>
    </row>
    <row r="839" spans="1:1" x14ac:dyDescent="0.25">
      <c r="A839">
        <f>'ARCH(5)'!A839</f>
        <v>-1.6627599628466088</v>
      </c>
    </row>
    <row r="840" spans="1:1" x14ac:dyDescent="0.25">
      <c r="A840">
        <f>'ARCH(5)'!A840</f>
        <v>3.5924103120840036</v>
      </c>
    </row>
    <row r="841" spans="1:1" x14ac:dyDescent="0.25">
      <c r="A841">
        <f>'ARCH(5)'!A841</f>
        <v>0.5789168249780926</v>
      </c>
    </row>
    <row r="842" spans="1:1" x14ac:dyDescent="0.25">
      <c r="A842">
        <f>'ARCH(5)'!A842</f>
        <v>1.1009222870177173</v>
      </c>
    </row>
    <row r="843" spans="1:1" x14ac:dyDescent="0.25">
      <c r="A843">
        <f>'ARCH(5)'!A843</f>
        <v>-0.42792862352693711</v>
      </c>
    </row>
    <row r="844" spans="1:1" x14ac:dyDescent="0.25">
      <c r="A844">
        <f>'ARCH(5)'!A844</f>
        <v>0.10223420472836818</v>
      </c>
    </row>
    <row r="845" spans="1:1" x14ac:dyDescent="0.25">
      <c r="A845">
        <f>'ARCH(5)'!A845</f>
        <v>-3.1605712380462357E-2</v>
      </c>
    </row>
    <row r="846" spans="1:1" x14ac:dyDescent="0.25">
      <c r="A846">
        <f>'ARCH(5)'!A846</f>
        <v>2.1206363984731027</v>
      </c>
    </row>
    <row r="847" spans="1:1" x14ac:dyDescent="0.25">
      <c r="A847">
        <f>'ARCH(5)'!A847</f>
        <v>3.3271224113424807</v>
      </c>
    </row>
    <row r="848" spans="1:1" x14ac:dyDescent="0.25">
      <c r="A848">
        <f>'ARCH(5)'!A848</f>
        <v>-2.4213458526679363</v>
      </c>
    </row>
    <row r="849" spans="1:1" x14ac:dyDescent="0.25">
      <c r="A849">
        <f>'ARCH(5)'!A849</f>
        <v>-0.75726516340744088</v>
      </c>
    </row>
    <row r="850" spans="1:1" x14ac:dyDescent="0.25">
      <c r="A850">
        <f>'ARCH(5)'!A850</f>
        <v>-3.5884261311934216</v>
      </c>
    </row>
    <row r="851" spans="1:1" x14ac:dyDescent="0.25">
      <c r="A851">
        <f>'ARCH(5)'!A851</f>
        <v>1.027542550268012</v>
      </c>
    </row>
    <row r="852" spans="1:1" x14ac:dyDescent="0.25">
      <c r="A852">
        <f>'ARCH(5)'!A852</f>
        <v>-0.19401339096039066</v>
      </c>
    </row>
    <row r="853" spans="1:1" x14ac:dyDescent="0.25">
      <c r="A853">
        <f>'ARCH(5)'!A853</f>
        <v>-0.85405380381898521</v>
      </c>
    </row>
    <row r="854" spans="1:1" x14ac:dyDescent="0.25">
      <c r="A854">
        <f>'ARCH(5)'!A854</f>
        <v>2.5892008448955206</v>
      </c>
    </row>
    <row r="855" spans="1:1" x14ac:dyDescent="0.25">
      <c r="A855">
        <f>'ARCH(5)'!A855</f>
        <v>0.43033283315189308</v>
      </c>
    </row>
    <row r="856" spans="1:1" x14ac:dyDescent="0.25">
      <c r="A856">
        <f>'ARCH(5)'!A856</f>
        <v>2.5247633479626419</v>
      </c>
    </row>
    <row r="857" spans="1:1" x14ac:dyDescent="0.25">
      <c r="A857">
        <f>'ARCH(5)'!A857</f>
        <v>5.0074649028610159</v>
      </c>
    </row>
    <row r="858" spans="1:1" x14ac:dyDescent="0.25">
      <c r="A858">
        <f>'ARCH(5)'!A858</f>
        <v>0.96651808751434709</v>
      </c>
    </row>
    <row r="859" spans="1:1" x14ac:dyDescent="0.25">
      <c r="A859">
        <f>'ARCH(5)'!A859</f>
        <v>-0.40326918098775372</v>
      </c>
    </row>
    <row r="860" spans="1:1" x14ac:dyDescent="0.25">
      <c r="A860">
        <f>'ARCH(5)'!A860</f>
        <v>-1.1541700658710141</v>
      </c>
    </row>
    <row r="861" spans="1:1" x14ac:dyDescent="0.25">
      <c r="A861">
        <f>'ARCH(5)'!A861</f>
        <v>3.3469183228970216</v>
      </c>
    </row>
    <row r="862" spans="1:1" x14ac:dyDescent="0.25">
      <c r="A862">
        <f>'ARCH(5)'!A862</f>
        <v>4.2814293240168243E-2</v>
      </c>
    </row>
    <row r="863" spans="1:1" x14ac:dyDescent="0.25">
      <c r="A863">
        <f>'ARCH(5)'!A863</f>
        <v>3.0409669812108495</v>
      </c>
    </row>
    <row r="864" spans="1:1" x14ac:dyDescent="0.25">
      <c r="A864">
        <f>'ARCH(5)'!A864</f>
        <v>3.3255266207696672</v>
      </c>
    </row>
    <row r="865" spans="1:1" x14ac:dyDescent="0.25">
      <c r="A865">
        <f>'ARCH(5)'!A865</f>
        <v>10.492301654195504</v>
      </c>
    </row>
    <row r="866" spans="1:1" x14ac:dyDescent="0.25">
      <c r="A866">
        <f>'ARCH(5)'!A866</f>
        <v>1.2908495812940137</v>
      </c>
    </row>
    <row r="867" spans="1:1" x14ac:dyDescent="0.25">
      <c r="A867">
        <f>'ARCH(5)'!A867</f>
        <v>12.293207897082528</v>
      </c>
    </row>
    <row r="868" spans="1:1" x14ac:dyDescent="0.25">
      <c r="A868">
        <f>'ARCH(5)'!A868</f>
        <v>-3.8134825230090237</v>
      </c>
    </row>
    <row r="869" spans="1:1" x14ac:dyDescent="0.25">
      <c r="A869">
        <f>'ARCH(5)'!A869</f>
        <v>4.5201443169969293</v>
      </c>
    </row>
    <row r="870" spans="1:1" x14ac:dyDescent="0.25">
      <c r="A870">
        <f>'ARCH(5)'!A870</f>
        <v>-2.5857637649787319</v>
      </c>
    </row>
    <row r="871" spans="1:1" x14ac:dyDescent="0.25">
      <c r="A871">
        <f>'ARCH(5)'!A871</f>
        <v>-8.719133623949606</v>
      </c>
    </row>
    <row r="872" spans="1:1" x14ac:dyDescent="0.25">
      <c r="A872">
        <f>'ARCH(5)'!A872</f>
        <v>1.0368803818852741</v>
      </c>
    </row>
    <row r="873" spans="1:1" x14ac:dyDescent="0.25">
      <c r="A873">
        <f>'ARCH(5)'!A873</f>
        <v>9.5717544316375331</v>
      </c>
    </row>
    <row r="874" spans="1:1" x14ac:dyDescent="0.25">
      <c r="A874">
        <f>'ARCH(5)'!A874</f>
        <v>-0.37667023542882699</v>
      </c>
    </row>
    <row r="875" spans="1:1" x14ac:dyDescent="0.25">
      <c r="A875">
        <f>'ARCH(5)'!A875</f>
        <v>-0.66363829490539328</v>
      </c>
    </row>
    <row r="876" spans="1:1" x14ac:dyDescent="0.25">
      <c r="A876">
        <f>'ARCH(5)'!A876</f>
        <v>-4.0508801509768091</v>
      </c>
    </row>
    <row r="877" spans="1:1" x14ac:dyDescent="0.25">
      <c r="A877">
        <f>'ARCH(5)'!A877</f>
        <v>3.0121491646171039</v>
      </c>
    </row>
    <row r="878" spans="1:1" x14ac:dyDescent="0.25">
      <c r="A878">
        <f>'ARCH(5)'!A878</f>
        <v>1.8620413295023359</v>
      </c>
    </row>
    <row r="879" spans="1:1" x14ac:dyDescent="0.25">
      <c r="A879">
        <f>'ARCH(5)'!A879</f>
        <v>-0.20242695638131103</v>
      </c>
    </row>
    <row r="880" spans="1:1" x14ac:dyDescent="0.25">
      <c r="A880">
        <f>'ARCH(5)'!A880</f>
        <v>7.2014108072231746</v>
      </c>
    </row>
    <row r="881" spans="1:1" x14ac:dyDescent="0.25">
      <c r="A881">
        <f>'ARCH(5)'!A881</f>
        <v>1.8520745769113802</v>
      </c>
    </row>
    <row r="882" spans="1:1" x14ac:dyDescent="0.25">
      <c r="A882">
        <f>'ARCH(5)'!A882</f>
        <v>-1.1070086815561568</v>
      </c>
    </row>
    <row r="883" spans="1:1" x14ac:dyDescent="0.25">
      <c r="A883">
        <f>'ARCH(5)'!A883</f>
        <v>-0.55276525549550937</v>
      </c>
    </row>
    <row r="884" spans="1:1" x14ac:dyDescent="0.25">
      <c r="A884">
        <f>'ARCH(5)'!A884</f>
        <v>-5.2594276606965682</v>
      </c>
    </row>
    <row r="885" spans="1:1" x14ac:dyDescent="0.25">
      <c r="A885">
        <f>'ARCH(5)'!A885</f>
        <v>3.6656483433834137</v>
      </c>
    </row>
    <row r="886" spans="1:1" x14ac:dyDescent="0.25">
      <c r="A886">
        <f>'ARCH(5)'!A886</f>
        <v>0.81513412273883301</v>
      </c>
    </row>
    <row r="887" spans="1:1" x14ac:dyDescent="0.25">
      <c r="A887">
        <f>'ARCH(5)'!A887</f>
        <v>1.318550028115415</v>
      </c>
    </row>
    <row r="888" spans="1:1" x14ac:dyDescent="0.25">
      <c r="A888">
        <f>'ARCH(5)'!A888</f>
        <v>-2.6511807688367237</v>
      </c>
    </row>
    <row r="889" spans="1:1" x14ac:dyDescent="0.25">
      <c r="A889">
        <f>'ARCH(5)'!A889</f>
        <v>-12.216678789830768</v>
      </c>
    </row>
    <row r="890" spans="1:1" x14ac:dyDescent="0.25">
      <c r="A890">
        <f>'ARCH(5)'!A890</f>
        <v>3.1080566809731005</v>
      </c>
    </row>
    <row r="891" spans="1:1" x14ac:dyDescent="0.25">
      <c r="A891">
        <f>'ARCH(5)'!A891</f>
        <v>2.2600927767418094E-2</v>
      </c>
    </row>
    <row r="892" spans="1:1" x14ac:dyDescent="0.25">
      <c r="A892">
        <f>'ARCH(5)'!A892</f>
        <v>2.7198064060374447</v>
      </c>
    </row>
    <row r="893" spans="1:1" x14ac:dyDescent="0.25">
      <c r="A893">
        <f>'ARCH(5)'!A893</f>
        <v>-0.79220352148647366</v>
      </c>
    </row>
    <row r="894" spans="1:1" x14ac:dyDescent="0.25">
      <c r="A894">
        <f>'ARCH(5)'!A894</f>
        <v>-3.1560756681834152</v>
      </c>
    </row>
    <row r="895" spans="1:1" x14ac:dyDescent="0.25">
      <c r="A895">
        <f>'ARCH(5)'!A895</f>
        <v>3.8517190124828793</v>
      </c>
    </row>
    <row r="896" spans="1:1" x14ac:dyDescent="0.25">
      <c r="A896">
        <f>'ARCH(5)'!A896</f>
        <v>-0.44995571952767671</v>
      </c>
    </row>
    <row r="897" spans="1:1" x14ac:dyDescent="0.25">
      <c r="A897">
        <f>'ARCH(5)'!A897</f>
        <v>2.9851736738925552</v>
      </c>
    </row>
    <row r="898" spans="1:1" x14ac:dyDescent="0.25">
      <c r="A898">
        <f>'ARCH(5)'!A898</f>
        <v>1.9191952461565254</v>
      </c>
    </row>
    <row r="899" spans="1:1" x14ac:dyDescent="0.25">
      <c r="A899">
        <f>'ARCH(5)'!A899</f>
        <v>3.5925880480958452</v>
      </c>
    </row>
    <row r="900" spans="1:1" x14ac:dyDescent="0.25">
      <c r="A900">
        <f>'ARCH(5)'!A900</f>
        <v>2.3684581208037065</v>
      </c>
    </row>
    <row r="901" spans="1:1" x14ac:dyDescent="0.25">
      <c r="A901">
        <f>'ARCH(5)'!A901</f>
        <v>2.412955830209417</v>
      </c>
    </row>
    <row r="902" spans="1:1" x14ac:dyDescent="0.25">
      <c r="A902">
        <f>'ARCH(5)'!A902</f>
        <v>2.744287254130541</v>
      </c>
    </row>
    <row r="903" spans="1:1" x14ac:dyDescent="0.25">
      <c r="A903">
        <f>'ARCH(5)'!A903</f>
        <v>-3.0273866426059044</v>
      </c>
    </row>
    <row r="904" spans="1:1" x14ac:dyDescent="0.25">
      <c r="A904">
        <f>'ARCH(5)'!A904</f>
        <v>2.3563087888350616</v>
      </c>
    </row>
    <row r="905" spans="1:1" x14ac:dyDescent="0.25">
      <c r="A905">
        <f>'ARCH(5)'!A905</f>
        <v>3.145658470252914</v>
      </c>
    </row>
    <row r="906" spans="1:1" x14ac:dyDescent="0.25">
      <c r="A906">
        <f>'ARCH(5)'!A906</f>
        <v>4.1716524828076631</v>
      </c>
    </row>
    <row r="907" spans="1:1" x14ac:dyDescent="0.25">
      <c r="A907">
        <f>'ARCH(5)'!A907</f>
        <v>6.4989115183160555</v>
      </c>
    </row>
    <row r="908" spans="1:1" x14ac:dyDescent="0.25">
      <c r="A908">
        <f>'ARCH(5)'!A908</f>
        <v>3.2985800119418531</v>
      </c>
    </row>
    <row r="909" spans="1:1" x14ac:dyDescent="0.25">
      <c r="A909">
        <f>'ARCH(5)'!A909</f>
        <v>-8.8718219503929621E-2</v>
      </c>
    </row>
    <row r="910" spans="1:1" x14ac:dyDescent="0.25">
      <c r="A910">
        <f>'ARCH(5)'!A910</f>
        <v>5.4416773360619271</v>
      </c>
    </row>
    <row r="911" spans="1:1" x14ac:dyDescent="0.25">
      <c r="A911">
        <f>'ARCH(5)'!A911</f>
        <v>7.3424971126421585</v>
      </c>
    </row>
    <row r="912" spans="1:1" x14ac:dyDescent="0.25">
      <c r="A912">
        <f>'ARCH(5)'!A912</f>
        <v>-14.561592017709179</v>
      </c>
    </row>
    <row r="913" spans="1:1" x14ac:dyDescent="0.25">
      <c r="A913">
        <f>'ARCH(5)'!A913</f>
        <v>13.279418344899648</v>
      </c>
    </row>
    <row r="914" spans="1:1" x14ac:dyDescent="0.25">
      <c r="A914">
        <f>'ARCH(5)'!A914</f>
        <v>-2.7177540373963089</v>
      </c>
    </row>
    <row r="915" spans="1:1" x14ac:dyDescent="0.25">
      <c r="A915">
        <f>'ARCH(5)'!A915</f>
        <v>-5.6734233047195657</v>
      </c>
    </row>
    <row r="916" spans="1:1" x14ac:dyDescent="0.25">
      <c r="A916">
        <f>'ARCH(5)'!A916</f>
        <v>-6.4254186872673964</v>
      </c>
    </row>
    <row r="917" spans="1:1" x14ac:dyDescent="0.25">
      <c r="A917">
        <f>'ARCH(5)'!A917</f>
        <v>0.99903335242592062</v>
      </c>
    </row>
    <row r="918" spans="1:1" x14ac:dyDescent="0.25">
      <c r="A918">
        <f>'ARCH(5)'!A918</f>
        <v>6.5216819036291227</v>
      </c>
    </row>
    <row r="919" spans="1:1" x14ac:dyDescent="0.25">
      <c r="A919">
        <f>'ARCH(5)'!A919</f>
        <v>1.5063188986416123</v>
      </c>
    </row>
    <row r="920" spans="1:1" x14ac:dyDescent="0.25">
      <c r="A920">
        <f>'ARCH(5)'!A920</f>
        <v>-4.4541984752730714</v>
      </c>
    </row>
    <row r="921" spans="1:1" x14ac:dyDescent="0.25">
      <c r="A921">
        <f>'ARCH(5)'!A921</f>
        <v>1.0410105509501368</v>
      </c>
    </row>
    <row r="922" spans="1:1" x14ac:dyDescent="0.25">
      <c r="A922">
        <f>'ARCH(5)'!A922</f>
        <v>3.0254923044476647</v>
      </c>
    </row>
    <row r="923" spans="1:1" x14ac:dyDescent="0.25">
      <c r="A923">
        <f>'ARCH(5)'!A923</f>
        <v>6.7139685529549116</v>
      </c>
    </row>
    <row r="924" spans="1:1" x14ac:dyDescent="0.25">
      <c r="A924">
        <f>'ARCH(5)'!A924</f>
        <v>1.7272088849404035</v>
      </c>
    </row>
    <row r="925" spans="1:1" x14ac:dyDescent="0.25">
      <c r="A925">
        <f>'ARCH(5)'!A925</f>
        <v>-5.0571354740343599</v>
      </c>
    </row>
    <row r="926" spans="1:1" x14ac:dyDescent="0.25">
      <c r="A926">
        <f>'ARCH(5)'!A926</f>
        <v>-5.4482367294666867</v>
      </c>
    </row>
    <row r="927" spans="1:1" x14ac:dyDescent="0.25">
      <c r="A927">
        <f>'ARCH(5)'!A927</f>
        <v>4.3118000606968385</v>
      </c>
    </row>
    <row r="928" spans="1:1" x14ac:dyDescent="0.25">
      <c r="A928">
        <f>'ARCH(5)'!A928</f>
        <v>-6.8003753009429717</v>
      </c>
    </row>
    <row r="929" spans="1:1" x14ac:dyDescent="0.25">
      <c r="A929">
        <f>'ARCH(5)'!A929</f>
        <v>-3.3225273774647346</v>
      </c>
    </row>
    <row r="930" spans="1:1" x14ac:dyDescent="0.25">
      <c r="A930">
        <f>'ARCH(5)'!A930</f>
        <v>0.79658179584066124</v>
      </c>
    </row>
    <row r="931" spans="1:1" x14ac:dyDescent="0.25">
      <c r="A931">
        <f>'ARCH(5)'!A931</f>
        <v>-10.844131127457251</v>
      </c>
    </row>
    <row r="932" spans="1:1" x14ac:dyDescent="0.25">
      <c r="A932">
        <f>'ARCH(5)'!A932</f>
        <v>1.8448837104543356</v>
      </c>
    </row>
    <row r="933" spans="1:1" x14ac:dyDescent="0.25">
      <c r="A933">
        <f>'ARCH(5)'!A933</f>
        <v>7.5574210685572769</v>
      </c>
    </row>
    <row r="934" spans="1:1" x14ac:dyDescent="0.25">
      <c r="A934">
        <f>'ARCH(5)'!A934</f>
        <v>-0.30899478480486137</v>
      </c>
    </row>
    <row r="935" spans="1:1" x14ac:dyDescent="0.25">
      <c r="A935">
        <f>'ARCH(5)'!A935</f>
        <v>3.6697409511598118</v>
      </c>
    </row>
    <row r="936" spans="1:1" x14ac:dyDescent="0.25">
      <c r="A936">
        <f>'ARCH(5)'!A936</f>
        <v>-3.6208090984346999</v>
      </c>
    </row>
    <row r="937" spans="1:1" x14ac:dyDescent="0.25">
      <c r="A937">
        <f>'ARCH(5)'!A937</f>
        <v>-2.8590061815421919</v>
      </c>
    </row>
    <row r="938" spans="1:1" x14ac:dyDescent="0.25">
      <c r="A938">
        <f>'ARCH(5)'!A938</f>
        <v>-1.4237576171466928</v>
      </c>
    </row>
    <row r="939" spans="1:1" x14ac:dyDescent="0.25">
      <c r="A939">
        <f>'ARCH(5)'!A939</f>
        <v>-3.4863626265483054</v>
      </c>
    </row>
    <row r="940" spans="1:1" x14ac:dyDescent="0.25">
      <c r="A940">
        <f>'ARCH(5)'!A940</f>
        <v>1.2277163959593749</v>
      </c>
    </row>
    <row r="941" spans="1:1" x14ac:dyDescent="0.25">
      <c r="A941">
        <f>'ARCH(5)'!A941</f>
        <v>-0.64791004532309981</v>
      </c>
    </row>
    <row r="942" spans="1:1" x14ac:dyDescent="0.25">
      <c r="A942">
        <f>'ARCH(5)'!A942</f>
        <v>-3.3760687994575322</v>
      </c>
    </row>
    <row r="943" spans="1:1" x14ac:dyDescent="0.25">
      <c r="A943">
        <f>'ARCH(5)'!A943</f>
        <v>-0.54509150466524181</v>
      </c>
    </row>
    <row r="944" spans="1:1" x14ac:dyDescent="0.25">
      <c r="A944">
        <f>'ARCH(5)'!A944</f>
        <v>0.50406793447134801</v>
      </c>
    </row>
    <row r="945" spans="1:1" x14ac:dyDescent="0.25">
      <c r="A945">
        <f>'ARCH(5)'!A945</f>
        <v>0.85286911529381026</v>
      </c>
    </row>
    <row r="946" spans="1:1" x14ac:dyDescent="0.25">
      <c r="A946">
        <f>'ARCH(5)'!A946</f>
        <v>4.7278963693146983</v>
      </c>
    </row>
    <row r="947" spans="1:1" x14ac:dyDescent="0.25">
      <c r="A947">
        <f>'ARCH(5)'!A947</f>
        <v>3.6059290272840889</v>
      </c>
    </row>
    <row r="948" spans="1:1" x14ac:dyDescent="0.25">
      <c r="A948">
        <f>'ARCH(5)'!A948</f>
        <v>8.1354167556075677E-2</v>
      </c>
    </row>
    <row r="949" spans="1:1" x14ac:dyDescent="0.25">
      <c r="A949">
        <f>'ARCH(5)'!A949</f>
        <v>3.8329391341233325</v>
      </c>
    </row>
    <row r="950" spans="1:1" x14ac:dyDescent="0.25">
      <c r="A950">
        <f>'ARCH(5)'!A950</f>
        <v>1.2008547435920236</v>
      </c>
    </row>
    <row r="951" spans="1:1" x14ac:dyDescent="0.25">
      <c r="A951">
        <f>'ARCH(5)'!A951</f>
        <v>6.7885276085718527</v>
      </c>
    </row>
    <row r="952" spans="1:1" x14ac:dyDescent="0.25">
      <c r="A952">
        <f>'ARCH(5)'!A952</f>
        <v>-3.1433545513704684</v>
      </c>
    </row>
    <row r="953" spans="1:1" x14ac:dyDescent="0.25">
      <c r="A953">
        <f>'ARCH(5)'!A953</f>
        <v>4.8476681431886739</v>
      </c>
    </row>
    <row r="954" spans="1:1" x14ac:dyDescent="0.25">
      <c r="A954">
        <f>'ARCH(5)'!A954</f>
        <v>-1.8360415964129417</v>
      </c>
    </row>
    <row r="955" spans="1:1" x14ac:dyDescent="0.25">
      <c r="A955">
        <f>'ARCH(5)'!A955</f>
        <v>1.6682874790179114</v>
      </c>
    </row>
    <row r="956" spans="1:1" x14ac:dyDescent="0.25">
      <c r="A956">
        <f>'ARCH(5)'!A956</f>
        <v>-5.2950829406251687</v>
      </c>
    </row>
    <row r="957" spans="1:1" x14ac:dyDescent="0.25">
      <c r="A957">
        <f>'ARCH(5)'!A957</f>
        <v>1.7644088991415563</v>
      </c>
    </row>
    <row r="958" spans="1:1" x14ac:dyDescent="0.25">
      <c r="A958">
        <f>'ARCH(5)'!A958</f>
        <v>-0.97161239848580527</v>
      </c>
    </row>
    <row r="959" spans="1:1" x14ac:dyDescent="0.25">
      <c r="A959">
        <f>'ARCH(5)'!A959</f>
        <v>-4.6612386847022993</v>
      </c>
    </row>
    <row r="960" spans="1:1" x14ac:dyDescent="0.25">
      <c r="A960">
        <f>'ARCH(5)'!A960</f>
        <v>-6.4696271327138826</v>
      </c>
    </row>
    <row r="961" spans="1:1" x14ac:dyDescent="0.25">
      <c r="A961">
        <f>'ARCH(5)'!A961</f>
        <v>1.43868734845497</v>
      </c>
    </row>
    <row r="962" spans="1:1" x14ac:dyDescent="0.25">
      <c r="A962">
        <f>'ARCH(5)'!A962</f>
        <v>1.0250895372879461</v>
      </c>
    </row>
    <row r="963" spans="1:1" x14ac:dyDescent="0.25">
      <c r="A963">
        <f>'ARCH(5)'!A963</f>
        <v>-2.9590503865252198</v>
      </c>
    </row>
    <row r="964" spans="1:1" x14ac:dyDescent="0.25">
      <c r="A964">
        <f>'ARCH(5)'!A964</f>
        <v>2.7384691779490464</v>
      </c>
    </row>
    <row r="965" spans="1:1" x14ac:dyDescent="0.25">
      <c r="A965">
        <f>'ARCH(5)'!A965</f>
        <v>2.8202159439084244</v>
      </c>
    </row>
    <row r="966" spans="1:1" x14ac:dyDescent="0.25">
      <c r="A966">
        <f>'ARCH(5)'!A966</f>
        <v>0.68210165818813084</v>
      </c>
    </row>
    <row r="967" spans="1:1" x14ac:dyDescent="0.25">
      <c r="A967">
        <f>'ARCH(5)'!A967</f>
        <v>-7.1184349091270356</v>
      </c>
    </row>
    <row r="968" spans="1:1" x14ac:dyDescent="0.25">
      <c r="A968">
        <f>'ARCH(5)'!A968</f>
        <v>0.86374589528557721</v>
      </c>
    </row>
    <row r="969" spans="1:1" x14ac:dyDescent="0.25">
      <c r="A969">
        <f>'ARCH(5)'!A969</f>
        <v>2.7459440754179156</v>
      </c>
    </row>
    <row r="970" spans="1:1" x14ac:dyDescent="0.25">
      <c r="A970">
        <f>'ARCH(5)'!A970</f>
        <v>-3.3917132716770029</v>
      </c>
    </row>
    <row r="971" spans="1:1" x14ac:dyDescent="0.25">
      <c r="A971">
        <f>'ARCH(5)'!A971</f>
        <v>-0.72371266298817338</v>
      </c>
    </row>
    <row r="972" spans="1:1" x14ac:dyDescent="0.25">
      <c r="A972">
        <f>'ARCH(5)'!A972</f>
        <v>2.6273206382227938</v>
      </c>
    </row>
    <row r="973" spans="1:1" x14ac:dyDescent="0.25">
      <c r="A973">
        <f>'ARCH(5)'!A973</f>
        <v>-1.2330921727575499</v>
      </c>
    </row>
    <row r="974" spans="1:1" x14ac:dyDescent="0.25">
      <c r="A974">
        <f>'ARCH(5)'!A974</f>
        <v>-4.1802893212415126</v>
      </c>
    </row>
    <row r="975" spans="1:1" x14ac:dyDescent="0.25">
      <c r="A975">
        <f>'ARCH(5)'!A975</f>
        <v>-2.1737840512960007</v>
      </c>
    </row>
    <row r="976" spans="1:1" x14ac:dyDescent="0.25">
      <c r="A976">
        <f>'ARCH(5)'!A976</f>
        <v>0.82696757272418242</v>
      </c>
    </row>
    <row r="977" spans="1:1" x14ac:dyDescent="0.25">
      <c r="A977">
        <f>'ARCH(5)'!A977</f>
        <v>0.80602754008658861</v>
      </c>
    </row>
    <row r="978" spans="1:1" x14ac:dyDescent="0.25">
      <c r="A978">
        <f>'ARCH(5)'!A978</f>
        <v>0.36836747559675254</v>
      </c>
    </row>
    <row r="979" spans="1:1" x14ac:dyDescent="0.25">
      <c r="A979">
        <f>'ARCH(5)'!A979</f>
        <v>6.8314785366695467</v>
      </c>
    </row>
    <row r="980" spans="1:1" x14ac:dyDescent="0.25">
      <c r="A980">
        <f>'ARCH(5)'!A980</f>
        <v>2.8449052805399715</v>
      </c>
    </row>
    <row r="981" spans="1:1" x14ac:dyDescent="0.25">
      <c r="A981">
        <f>'ARCH(5)'!A981</f>
        <v>-0.29795539423088985</v>
      </c>
    </row>
    <row r="982" spans="1:1" x14ac:dyDescent="0.25">
      <c r="A982">
        <f>'ARCH(5)'!A982</f>
        <v>-1.0094938145242678</v>
      </c>
    </row>
    <row r="983" spans="1:1" x14ac:dyDescent="0.25">
      <c r="A983">
        <f>'ARCH(5)'!A983</f>
        <v>-1.269799033321692</v>
      </c>
    </row>
    <row r="984" spans="1:1" x14ac:dyDescent="0.25">
      <c r="A984">
        <f>'ARCH(5)'!A984</f>
        <v>1.0023902907276112</v>
      </c>
    </row>
    <row r="985" spans="1:1" x14ac:dyDescent="0.25">
      <c r="A985">
        <f>'ARCH(5)'!A985</f>
        <v>-1.0304956582224416</v>
      </c>
    </row>
    <row r="986" spans="1:1" x14ac:dyDescent="0.25">
      <c r="A986">
        <f>'ARCH(5)'!A986</f>
        <v>-1.2975733406807168</v>
      </c>
    </row>
    <row r="987" spans="1:1" x14ac:dyDescent="0.25">
      <c r="A987">
        <f>'ARCH(5)'!A987</f>
        <v>-1.7929855218915776</v>
      </c>
    </row>
    <row r="988" spans="1:1" x14ac:dyDescent="0.25">
      <c r="A988">
        <f>'ARCH(5)'!A988</f>
        <v>0.6758967967462528</v>
      </c>
    </row>
    <row r="989" spans="1:1" x14ac:dyDescent="0.25">
      <c r="A989">
        <f>'ARCH(5)'!A989</f>
        <v>2.3694658862928386</v>
      </c>
    </row>
    <row r="990" spans="1:1" x14ac:dyDescent="0.25">
      <c r="A990">
        <f>'ARCH(5)'!A990</f>
        <v>-1.0690521108965501</v>
      </c>
    </row>
    <row r="991" spans="1:1" x14ac:dyDescent="0.25">
      <c r="A991">
        <f>'ARCH(5)'!A991</f>
        <v>0.8770045847305169</v>
      </c>
    </row>
    <row r="992" spans="1:1" x14ac:dyDescent="0.25">
      <c r="A992">
        <f>'ARCH(5)'!A992</f>
        <v>-0.90358918212072092</v>
      </c>
    </row>
    <row r="993" spans="1:1" x14ac:dyDescent="0.25">
      <c r="A993">
        <f>'ARCH(5)'!A993</f>
        <v>0.11405042147962913</v>
      </c>
    </row>
    <row r="994" spans="1:1" x14ac:dyDescent="0.25">
      <c r="A994">
        <f>'ARCH(5)'!A994</f>
        <v>-0.89298390647753745</v>
      </c>
    </row>
    <row r="995" spans="1:1" x14ac:dyDescent="0.25">
      <c r="A995">
        <f>'ARCH(5)'!A995</f>
        <v>-0.23312327558363044</v>
      </c>
    </row>
    <row r="996" spans="1:1" x14ac:dyDescent="0.25">
      <c r="A996">
        <f>'ARCH(5)'!A996</f>
        <v>0.73200441515823644</v>
      </c>
    </row>
    <row r="997" spans="1:1" x14ac:dyDescent="0.25">
      <c r="A997">
        <f>'ARCH(5)'!A997</f>
        <v>-1.5367765427006881</v>
      </c>
    </row>
    <row r="998" spans="1:1" x14ac:dyDescent="0.25">
      <c r="A998">
        <f>'ARCH(5)'!A998</f>
        <v>-1.2735136485257286</v>
      </c>
    </row>
    <row r="999" spans="1:1" x14ac:dyDescent="0.25">
      <c r="A999">
        <f>'ARCH(5)'!A999</f>
        <v>0.73947148304699839</v>
      </c>
    </row>
    <row r="1000" spans="1:1" x14ac:dyDescent="0.25">
      <c r="A1000">
        <f>'ARCH(5)'!A1000</f>
        <v>-3.1164366686063967</v>
      </c>
    </row>
    <row r="1001" spans="1:1" x14ac:dyDescent="0.25">
      <c r="A1001">
        <f>'ARCH(5)'!A1001</f>
        <v>-11.795408046189088</v>
      </c>
    </row>
    <row r="1002" spans="1:1" x14ac:dyDescent="0.25">
      <c r="A1002">
        <f>'ARCH(5)'!A1002</f>
        <v>-0.81924248808953293</v>
      </c>
    </row>
    <row r="1003" spans="1:1" x14ac:dyDescent="0.25">
      <c r="A1003">
        <f>'ARCH(5)'!A1003</f>
        <v>-6.1055420818587951</v>
      </c>
    </row>
    <row r="1004" spans="1:1" x14ac:dyDescent="0.25">
      <c r="A1004">
        <f>'ARCH(5)'!A1004</f>
        <v>1.8581033444234876</v>
      </c>
    </row>
    <row r="1005" spans="1:1" x14ac:dyDescent="0.25">
      <c r="A1005">
        <f>'ARCH(5)'!A1005</f>
        <v>-1.0454750157022255</v>
      </c>
    </row>
    <row r="1006" spans="1:1" x14ac:dyDescent="0.25">
      <c r="A1006">
        <f>'ARCH(5)'!A1006</f>
        <v>-1.1941349669319954</v>
      </c>
    </row>
    <row r="1007" spans="1:1" x14ac:dyDescent="0.25">
      <c r="A1007">
        <f>'ARCH(5)'!A1007</f>
        <v>2.5489681239755169</v>
      </c>
    </row>
    <row r="1008" spans="1:1" x14ac:dyDescent="0.25">
      <c r="A1008">
        <f>'ARCH(5)'!A1008</f>
        <v>0.69876163641337463</v>
      </c>
    </row>
    <row r="1009" spans="1:1" x14ac:dyDescent="0.25">
      <c r="A1009">
        <f>'ARCH(5)'!A1009</f>
        <v>-0.53671280142418265</v>
      </c>
    </row>
    <row r="1010" spans="1:1" x14ac:dyDescent="0.25">
      <c r="A1010">
        <f>'ARCH(5)'!A1010</f>
        <v>-1.0412645458514733</v>
      </c>
    </row>
    <row r="1011" spans="1:1" x14ac:dyDescent="0.25">
      <c r="A1011">
        <f>'ARCH(5)'!A1011</f>
        <v>-2.5868990789947918E-2</v>
      </c>
    </row>
    <row r="1012" spans="1:1" x14ac:dyDescent="0.25">
      <c r="A1012">
        <f>'ARCH(5)'!A1012</f>
        <v>-0.28904032525493634</v>
      </c>
    </row>
    <row r="1013" spans="1:1" x14ac:dyDescent="0.25">
      <c r="A1013">
        <f>'ARCH(5)'!A1013</f>
        <v>-2.8391662581422241</v>
      </c>
    </row>
    <row r="1014" spans="1:1" x14ac:dyDescent="0.25">
      <c r="A1014">
        <f>'ARCH(5)'!A1014</f>
        <v>3.368944246370245</v>
      </c>
    </row>
    <row r="1015" spans="1:1" x14ac:dyDescent="0.25">
      <c r="A1015">
        <f>'ARCH(5)'!A1015</f>
        <v>-0.4796096172317964</v>
      </c>
    </row>
    <row r="1016" spans="1:1" x14ac:dyDescent="0.25">
      <c r="A1016">
        <f>'ARCH(5)'!A1016</f>
        <v>4.7022781636710604</v>
      </c>
    </row>
    <row r="1017" spans="1:1" x14ac:dyDescent="0.25">
      <c r="A1017">
        <f>'ARCH(5)'!A1017</f>
        <v>9.4258850161553082E-2</v>
      </c>
    </row>
    <row r="1018" spans="1:1" x14ac:dyDescent="0.25">
      <c r="A1018">
        <f>'ARCH(5)'!A1018</f>
        <v>-2.9428904356711252</v>
      </c>
    </row>
    <row r="1019" spans="1:1" x14ac:dyDescent="0.25">
      <c r="A1019">
        <f>'ARCH(5)'!A1019</f>
        <v>0.3933426932733089</v>
      </c>
    </row>
    <row r="1020" spans="1:1" x14ac:dyDescent="0.25">
      <c r="A1020">
        <f>'ARCH(5)'!A1020</f>
        <v>1.2257868644251713</v>
      </c>
    </row>
    <row r="1021" spans="1:1" x14ac:dyDescent="0.25">
      <c r="A1021">
        <f>'ARCH(5)'!A1021</f>
        <v>-1.6627297315887655</v>
      </c>
    </row>
    <row r="1022" spans="1:1" x14ac:dyDescent="0.25">
      <c r="A1022">
        <f>'ARCH(5)'!A1022</f>
        <v>-1.9382092559388857</v>
      </c>
    </row>
    <row r="1023" spans="1:1" x14ac:dyDescent="0.25">
      <c r="A1023">
        <f>'ARCH(5)'!A1023</f>
        <v>-2.1619672895333979</v>
      </c>
    </row>
    <row r="1024" spans="1:1" x14ac:dyDescent="0.25">
      <c r="A1024">
        <f>'ARCH(5)'!A1024</f>
        <v>1.2104998459734446</v>
      </c>
    </row>
    <row r="1025" spans="1:1" x14ac:dyDescent="0.25">
      <c r="A1025">
        <f>'ARCH(5)'!A1025</f>
        <v>-1.5192575586954966</v>
      </c>
    </row>
    <row r="1026" spans="1:1" x14ac:dyDescent="0.25">
      <c r="A1026">
        <f>'ARCH(5)'!A1026</f>
        <v>0.12447020219805231</v>
      </c>
    </row>
    <row r="1027" spans="1:1" x14ac:dyDescent="0.25">
      <c r="A1027">
        <f>'ARCH(5)'!A1027</f>
        <v>3.0429839324865258</v>
      </c>
    </row>
    <row r="1028" spans="1:1" x14ac:dyDescent="0.25">
      <c r="A1028">
        <f>'ARCH(5)'!A1028</f>
        <v>9.5804546615036665E-2</v>
      </c>
    </row>
    <row r="1029" spans="1:1" x14ac:dyDescent="0.25">
      <c r="A1029">
        <f>'ARCH(5)'!A1029</f>
        <v>-1.4022972845752344</v>
      </c>
    </row>
    <row r="1030" spans="1:1" x14ac:dyDescent="0.25">
      <c r="A1030">
        <f>'ARCH(5)'!A1030</f>
        <v>-8.582463457211043</v>
      </c>
    </row>
    <row r="1031" spans="1:1" x14ac:dyDescent="0.25">
      <c r="A1031">
        <f>'ARCH(5)'!A1031</f>
        <v>0.22265868929381896</v>
      </c>
    </row>
    <row r="1032" spans="1:1" x14ac:dyDescent="0.25">
      <c r="A1032">
        <f>'ARCH(5)'!A1032</f>
        <v>14.25659316893714</v>
      </c>
    </row>
    <row r="1033" spans="1:1" x14ac:dyDescent="0.25">
      <c r="A1033">
        <f>'ARCH(5)'!A1033</f>
        <v>7.2225740458047696</v>
      </c>
    </row>
    <row r="1034" spans="1:1" x14ac:dyDescent="0.25">
      <c r="A1034">
        <f>'ARCH(5)'!A1034</f>
        <v>3.4141435510950564</v>
      </c>
    </row>
    <row r="1035" spans="1:1" x14ac:dyDescent="0.25">
      <c r="A1035">
        <f>'ARCH(5)'!A1035</f>
        <v>-1.1243007588592515</v>
      </c>
    </row>
    <row r="1036" spans="1:1" x14ac:dyDescent="0.25">
      <c r="A1036">
        <f>'ARCH(5)'!A1036</f>
        <v>-3.3804769011198921E-3</v>
      </c>
    </row>
    <row r="1037" spans="1:1" x14ac:dyDescent="0.25">
      <c r="A1037">
        <f>'ARCH(5)'!A1037</f>
        <v>-2.4849951852508747</v>
      </c>
    </row>
    <row r="1038" spans="1:1" x14ac:dyDescent="0.25">
      <c r="A1038">
        <f>'ARCH(5)'!A1038</f>
        <v>-1.0724833264466933</v>
      </c>
    </row>
    <row r="1039" spans="1:1" x14ac:dyDescent="0.25">
      <c r="A1039">
        <f>'ARCH(5)'!A1039</f>
        <v>1.0697757955576641</v>
      </c>
    </row>
    <row r="1040" spans="1:1" x14ac:dyDescent="0.25">
      <c r="A1040">
        <f>'ARCH(5)'!A1040</f>
        <v>0.88319574867648298</v>
      </c>
    </row>
    <row r="1041" spans="1:1" x14ac:dyDescent="0.25">
      <c r="A1041">
        <f>'ARCH(5)'!A1041</f>
        <v>-0.87929692741961463</v>
      </c>
    </row>
    <row r="1042" spans="1:1" x14ac:dyDescent="0.25">
      <c r="A1042">
        <f>'ARCH(5)'!A1042</f>
        <v>1.7883819538349783</v>
      </c>
    </row>
    <row r="1043" spans="1:1" x14ac:dyDescent="0.25">
      <c r="A1043">
        <f>'ARCH(5)'!A1043</f>
        <v>-0.58840738498051104</v>
      </c>
    </row>
    <row r="1044" spans="1:1" x14ac:dyDescent="0.25">
      <c r="A1044">
        <f>'ARCH(5)'!A1044</f>
        <v>4.8783150240687925E-2</v>
      </c>
    </row>
    <row r="1045" spans="1:1" x14ac:dyDescent="0.25">
      <c r="A1045">
        <f>'ARCH(5)'!A1045</f>
        <v>-1.1990610679405456</v>
      </c>
    </row>
    <row r="1046" spans="1:1" x14ac:dyDescent="0.25">
      <c r="A1046">
        <f>'ARCH(5)'!A1046</f>
        <v>-4.6801955428927693</v>
      </c>
    </row>
    <row r="1047" spans="1:1" x14ac:dyDescent="0.25">
      <c r="A1047">
        <f>'ARCH(5)'!A1047</f>
        <v>0.15629935352100482</v>
      </c>
    </row>
    <row r="1048" spans="1:1" x14ac:dyDescent="0.25">
      <c r="A1048">
        <f>'ARCH(5)'!A1048</f>
        <v>3.005443504762277</v>
      </c>
    </row>
    <row r="1049" spans="1:1" x14ac:dyDescent="0.25">
      <c r="A1049">
        <f>'ARCH(5)'!A1049</f>
        <v>-4.2269566003616648</v>
      </c>
    </row>
    <row r="1050" spans="1:1" x14ac:dyDescent="0.25">
      <c r="A1050">
        <f>'ARCH(5)'!A1050</f>
        <v>0.64634389471439846</v>
      </c>
    </row>
    <row r="1051" spans="1:1" x14ac:dyDescent="0.25">
      <c r="A1051">
        <f>'ARCH(5)'!A1051</f>
        <v>-0.15012852656468809</v>
      </c>
    </row>
    <row r="1052" spans="1:1" x14ac:dyDescent="0.25">
      <c r="A1052">
        <f>'ARCH(5)'!A1052</f>
        <v>-1.2079416725562608</v>
      </c>
    </row>
    <row r="1053" spans="1:1" x14ac:dyDescent="0.25">
      <c r="A1053">
        <f>'ARCH(5)'!A1053</f>
        <v>-1.7053245135371837</v>
      </c>
    </row>
    <row r="1054" spans="1:1" x14ac:dyDescent="0.25">
      <c r="A1054">
        <f>'ARCH(5)'!A1054</f>
        <v>-0.21822645648648659</v>
      </c>
    </row>
    <row r="1055" spans="1:1" x14ac:dyDescent="0.25">
      <c r="A1055">
        <f>'ARCH(5)'!A1055</f>
        <v>0.70574853365608625</v>
      </c>
    </row>
    <row r="1056" spans="1:1" x14ac:dyDescent="0.25">
      <c r="A1056">
        <f>'ARCH(5)'!A1056</f>
        <v>-4.018997356920714</v>
      </c>
    </row>
    <row r="1057" spans="1:1" x14ac:dyDescent="0.25">
      <c r="A1057">
        <f>'ARCH(5)'!A1057</f>
        <v>-0.93257495180333883</v>
      </c>
    </row>
    <row r="1058" spans="1:1" x14ac:dyDescent="0.25">
      <c r="A1058">
        <f>'ARCH(5)'!A1058</f>
        <v>-0.54221098976093707</v>
      </c>
    </row>
    <row r="1059" spans="1:1" x14ac:dyDescent="0.25">
      <c r="A1059">
        <f>'ARCH(5)'!A1059</f>
        <v>-5.9418330072765668</v>
      </c>
    </row>
    <row r="1060" spans="1:1" x14ac:dyDescent="0.25">
      <c r="A1060">
        <f>'ARCH(5)'!A1060</f>
        <v>-4.6736067139116546</v>
      </c>
    </row>
    <row r="1061" spans="1:1" x14ac:dyDescent="0.25">
      <c r="A1061">
        <f>'ARCH(5)'!A1061</f>
        <v>0.60493618702713781</v>
      </c>
    </row>
    <row r="1062" spans="1:1" x14ac:dyDescent="0.25">
      <c r="A1062">
        <f>'ARCH(5)'!A1062</f>
        <v>-3.7429829119530607</v>
      </c>
    </row>
    <row r="1063" spans="1:1" x14ac:dyDescent="0.25">
      <c r="A1063">
        <f>'ARCH(5)'!A1063</f>
        <v>2.3333435036151671</v>
      </c>
    </row>
    <row r="1064" spans="1:1" x14ac:dyDescent="0.25">
      <c r="A1064">
        <f>'ARCH(5)'!A1064</f>
        <v>-0.92069530299493252</v>
      </c>
    </row>
    <row r="1065" spans="1:1" x14ac:dyDescent="0.25">
      <c r="A1065">
        <f>'ARCH(5)'!A1065</f>
        <v>5.3746818199445707</v>
      </c>
    </row>
    <row r="1066" spans="1:1" x14ac:dyDescent="0.25">
      <c r="A1066">
        <f>'ARCH(5)'!A1066</f>
        <v>-2.0025727281316046</v>
      </c>
    </row>
    <row r="1067" spans="1:1" x14ac:dyDescent="0.25">
      <c r="A1067">
        <f>'ARCH(5)'!A1067</f>
        <v>4.5906194758884116</v>
      </c>
    </row>
    <row r="1068" spans="1:1" x14ac:dyDescent="0.25">
      <c r="A1068">
        <f>'ARCH(5)'!A1068</f>
        <v>-2.4071026944729614</v>
      </c>
    </row>
    <row r="1069" spans="1:1" x14ac:dyDescent="0.25">
      <c r="A1069">
        <f>'ARCH(5)'!A1069</f>
        <v>-2.1778441413672334</v>
      </c>
    </row>
    <row r="1070" spans="1:1" x14ac:dyDescent="0.25">
      <c r="A1070">
        <f>'ARCH(5)'!A1070</f>
        <v>-0.72818191691212497</v>
      </c>
    </row>
    <row r="1071" spans="1:1" x14ac:dyDescent="0.25">
      <c r="A1071">
        <f>'ARCH(5)'!A1071</f>
        <v>-0.29006240529771221</v>
      </c>
    </row>
    <row r="1072" spans="1:1" x14ac:dyDescent="0.25">
      <c r="A1072">
        <f>'ARCH(5)'!A1072</f>
        <v>-1.4205725138514111</v>
      </c>
    </row>
    <row r="1073" spans="1:1" x14ac:dyDescent="0.25">
      <c r="A1073">
        <f>'ARCH(5)'!A1073</f>
        <v>2.5709522866805372</v>
      </c>
    </row>
    <row r="1074" spans="1:1" x14ac:dyDescent="0.25">
      <c r="A1074">
        <f>'ARCH(5)'!A1074</f>
        <v>1.6544426162778441</v>
      </c>
    </row>
    <row r="1075" spans="1:1" x14ac:dyDescent="0.25">
      <c r="A1075">
        <f>'ARCH(5)'!A1075</f>
        <v>0.13615680683304335</v>
      </c>
    </row>
    <row r="1076" spans="1:1" x14ac:dyDescent="0.25">
      <c r="A1076">
        <f>'ARCH(5)'!A1076</f>
        <v>0.3362161297077299</v>
      </c>
    </row>
    <row r="1077" spans="1:1" x14ac:dyDescent="0.25">
      <c r="A1077">
        <f>'ARCH(5)'!A1077</f>
        <v>-3.0000581343993713</v>
      </c>
    </row>
    <row r="1078" spans="1:1" x14ac:dyDescent="0.25">
      <c r="A1078">
        <f>'ARCH(5)'!A1078</f>
        <v>-1.3241924943557062</v>
      </c>
    </row>
    <row r="1079" spans="1:1" x14ac:dyDescent="0.25">
      <c r="A1079">
        <f>'ARCH(5)'!A1079</f>
        <v>-0.53764796766671696</v>
      </c>
    </row>
    <row r="1080" spans="1:1" x14ac:dyDescent="0.25">
      <c r="A1080">
        <f>'ARCH(5)'!A1080</f>
        <v>-0.14010500455192315</v>
      </c>
    </row>
    <row r="1081" spans="1:1" x14ac:dyDescent="0.25">
      <c r="A1081">
        <f>'ARCH(5)'!A1081</f>
        <v>0.65251822342213417</v>
      </c>
    </row>
    <row r="1082" spans="1:1" x14ac:dyDescent="0.25">
      <c r="A1082">
        <f>'ARCH(5)'!A1082</f>
        <v>-2.0433553954704968</v>
      </c>
    </row>
    <row r="1083" spans="1:1" x14ac:dyDescent="0.25">
      <c r="A1083">
        <f>'ARCH(5)'!A1083</f>
        <v>0.46511123899729173</v>
      </c>
    </row>
    <row r="1084" spans="1:1" x14ac:dyDescent="0.25">
      <c r="A1084">
        <f>'ARCH(5)'!A1084</f>
        <v>-3.2798462734032543</v>
      </c>
    </row>
    <row r="1085" spans="1:1" x14ac:dyDescent="0.25">
      <c r="A1085">
        <f>'ARCH(5)'!A1085</f>
        <v>-4.4698375405369264</v>
      </c>
    </row>
    <row r="1086" spans="1:1" x14ac:dyDescent="0.25">
      <c r="A1086">
        <f>'ARCH(5)'!A1086</f>
        <v>10.915862313660702</v>
      </c>
    </row>
    <row r="1087" spans="1:1" x14ac:dyDescent="0.25">
      <c r="A1087">
        <f>'ARCH(5)'!A1087</f>
        <v>-2.7916766048453709</v>
      </c>
    </row>
    <row r="1088" spans="1:1" x14ac:dyDescent="0.25">
      <c r="A1088">
        <f>'ARCH(5)'!A1088</f>
        <v>0.65916386873779043</v>
      </c>
    </row>
    <row r="1089" spans="1:1" x14ac:dyDescent="0.25">
      <c r="A1089">
        <f>'ARCH(5)'!A1089</f>
        <v>-0.61813507823242253</v>
      </c>
    </row>
    <row r="1090" spans="1:1" x14ac:dyDescent="0.25">
      <c r="A1090">
        <f>'ARCH(5)'!A1090</f>
        <v>3.4192326181172636</v>
      </c>
    </row>
    <row r="1091" spans="1:1" x14ac:dyDescent="0.25">
      <c r="A1091">
        <f>'ARCH(5)'!A1091</f>
        <v>-1.5611070081871821</v>
      </c>
    </row>
    <row r="1092" spans="1:1" x14ac:dyDescent="0.25">
      <c r="A1092">
        <f>'ARCH(5)'!A1092</f>
        <v>-0.67031526754084969</v>
      </c>
    </row>
    <row r="1093" spans="1:1" x14ac:dyDescent="0.25">
      <c r="A1093">
        <f>'ARCH(5)'!A1093</f>
        <v>-0.34985522853916312</v>
      </c>
    </row>
    <row r="1094" spans="1:1" x14ac:dyDescent="0.25">
      <c r="A1094">
        <f>'ARCH(5)'!A1094</f>
        <v>-0.24922139910963301</v>
      </c>
    </row>
    <row r="1095" spans="1:1" x14ac:dyDescent="0.25">
      <c r="A1095">
        <f>'ARCH(5)'!A1095</f>
        <v>0.55108370982017374</v>
      </c>
    </row>
    <row r="1096" spans="1:1" x14ac:dyDescent="0.25">
      <c r="A1096">
        <f>'ARCH(5)'!A1096</f>
        <v>1.0571117328728288</v>
      </c>
    </row>
    <row r="1097" spans="1:1" x14ac:dyDescent="0.25">
      <c r="A1097">
        <f>'ARCH(5)'!A1097</f>
        <v>1.1415046406179692</v>
      </c>
    </row>
    <row r="1098" spans="1:1" x14ac:dyDescent="0.25">
      <c r="A1098">
        <f>'ARCH(5)'!A1098</f>
        <v>-1.8760727667341877</v>
      </c>
    </row>
    <row r="1099" spans="1:1" x14ac:dyDescent="0.25">
      <c r="A1099">
        <f>'ARCH(5)'!A1099</f>
        <v>-1.1522595053538578</v>
      </c>
    </row>
  </sheetData>
  <mergeCells count="1">
    <mergeCell ref="V2:AC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6C200-0662-4A9B-87DE-E61A1D5677BC}">
  <dimension ref="A5:AC1104"/>
  <sheetViews>
    <sheetView topLeftCell="K104" zoomScale="111" zoomScaleNormal="100" workbookViewId="0">
      <selection activeCell="T129" sqref="T129"/>
    </sheetView>
  </sheetViews>
  <sheetFormatPr defaultRowHeight="15" x14ac:dyDescent="0.25"/>
  <cols>
    <col min="11" max="11" width="12" bestFit="1" customWidth="1"/>
    <col min="12" max="12" width="9.7109375" customWidth="1"/>
    <col min="13" max="13" width="10.140625" bestFit="1" customWidth="1"/>
    <col min="14" max="14" width="15.28515625" customWidth="1"/>
    <col min="19" max="19" width="11.28515625" customWidth="1"/>
    <col min="21" max="21" width="25.85546875" bestFit="1" customWidth="1"/>
    <col min="22" max="22" width="11" customWidth="1"/>
    <col min="30" max="30" width="9.5703125" customWidth="1"/>
  </cols>
  <sheetData>
    <row r="5" spans="1:24" x14ac:dyDescent="0.25">
      <c r="S5" t="s">
        <v>71</v>
      </c>
    </row>
    <row r="6" spans="1:24" ht="15.75" thickBot="1" x14ac:dyDescent="0.3"/>
    <row r="7" spans="1:24" x14ac:dyDescent="0.25">
      <c r="S7" s="46" t="s">
        <v>72</v>
      </c>
      <c r="T7" s="46"/>
    </row>
    <row r="8" spans="1:24" x14ac:dyDescent="0.25">
      <c r="S8" t="s">
        <v>73</v>
      </c>
      <c r="T8">
        <v>0.31727055844971253</v>
      </c>
    </row>
    <row r="9" spans="1:24" x14ac:dyDescent="0.25">
      <c r="S9" t="s">
        <v>74</v>
      </c>
      <c r="T9">
        <v>0.10066060725899244</v>
      </c>
    </row>
    <row r="10" spans="1:24" x14ac:dyDescent="0.25">
      <c r="A10" t="str">
        <f>'ARCH(5)'!A5</f>
        <v>r(t)</v>
      </c>
      <c r="C10" t="s">
        <v>2</v>
      </c>
      <c r="D10" t="s">
        <v>60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  <c r="J10" t="s">
        <v>61</v>
      </c>
      <c r="K10" t="s">
        <v>62</v>
      </c>
      <c r="S10" t="s">
        <v>75</v>
      </c>
      <c r="T10">
        <v>9.6527613726175313E-2</v>
      </c>
    </row>
    <row r="11" spans="1:24" x14ac:dyDescent="0.25">
      <c r="A11">
        <f>'ARCH(5)'!A6</f>
        <v>2.1476708581120234</v>
      </c>
      <c r="C11">
        <v>0</v>
      </c>
      <c r="D11">
        <f t="shared" ref="D11:D74" si="0">A11</f>
        <v>2.1476708581120234</v>
      </c>
      <c r="E11">
        <v>0</v>
      </c>
      <c r="F11">
        <v>0</v>
      </c>
      <c r="G11">
        <v>0</v>
      </c>
      <c r="H11">
        <v>0</v>
      </c>
      <c r="I11">
        <v>0</v>
      </c>
      <c r="J11">
        <f>D11-$T$31-$T$32*E11-$T$33*F11-$T$34*G11-$T$35*H11-$T$36*I11</f>
        <v>2.0101444531061756</v>
      </c>
      <c r="K11">
        <f>J11^2</f>
        <v>4.0406807223535255</v>
      </c>
      <c r="L11" t="s">
        <v>63</v>
      </c>
      <c r="M11" t="s">
        <v>64</v>
      </c>
      <c r="N11" t="s">
        <v>109</v>
      </c>
      <c r="O11" t="s">
        <v>60</v>
      </c>
      <c r="S11" t="s">
        <v>76</v>
      </c>
      <c r="T11">
        <v>4.0977671806866454</v>
      </c>
    </row>
    <row r="12" spans="1:24" ht="15.75" thickBot="1" x14ac:dyDescent="0.3">
      <c r="A12">
        <f>'ARCH(5)'!A7</f>
        <v>1.5851284171813231</v>
      </c>
      <c r="C12">
        <v>1</v>
      </c>
      <c r="D12">
        <f t="shared" si="0"/>
        <v>1.5851284171813231</v>
      </c>
      <c r="E12">
        <v>0</v>
      </c>
      <c r="F12">
        <v>0</v>
      </c>
      <c r="G12">
        <v>0</v>
      </c>
      <c r="H12">
        <v>0</v>
      </c>
      <c r="I12">
        <v>0</v>
      </c>
      <c r="J12">
        <f t="shared" ref="J12:J75" si="1">D12-$T$31-$T$32*E12-$T$33*F12-$T$34*G12-$T$35*H12-$T$36*I12</f>
        <v>1.4476020121754754</v>
      </c>
      <c r="K12">
        <f>$T$37+$T$38*J11^2+$T$39*K11</f>
        <v>5.2237703505668405</v>
      </c>
      <c r="L12">
        <f>LN(K12)</f>
        <v>1.6532194305497321</v>
      </c>
      <c r="M12">
        <f>J12^2/K12</f>
        <v>0.4011569125405931</v>
      </c>
      <c r="N12">
        <f>SQRT(K12)</f>
        <v>2.2855569016252559</v>
      </c>
      <c r="O12">
        <f>D12</f>
        <v>1.5851284171813231</v>
      </c>
      <c r="S12" s="8" t="s">
        <v>77</v>
      </c>
      <c r="T12" s="8">
        <v>1094</v>
      </c>
    </row>
    <row r="13" spans="1:24" x14ac:dyDescent="0.25">
      <c r="A13">
        <f>'ARCH(5)'!A8</f>
        <v>9.4236254946264655</v>
      </c>
      <c r="C13">
        <v>2</v>
      </c>
      <c r="D13">
        <f t="shared" si="0"/>
        <v>9.4236254946264655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1"/>
        <v>9.2860990896206168</v>
      </c>
      <c r="K13">
        <f t="shared" ref="K13:K76" si="2">$T$37+$T$38*J12^2+$T$39*K12</f>
        <v>5.926334242063656</v>
      </c>
      <c r="L13">
        <f t="shared" ref="L13:L76" si="3">LN(K13)</f>
        <v>1.7794058502040131</v>
      </c>
      <c r="M13">
        <f t="shared" ref="M13:M76" si="4">J13^2/K13</f>
        <v>14.550586041907998</v>
      </c>
      <c r="N13">
        <f t="shared" ref="N13:N76" si="5">SQRT(K13)</f>
        <v>2.4344063428408282</v>
      </c>
      <c r="O13">
        <f t="shared" ref="O13:O76" si="6">D13</f>
        <v>9.4236254946264655</v>
      </c>
    </row>
    <row r="14" spans="1:24" ht="15.75" thickBot="1" x14ac:dyDescent="0.3">
      <c r="A14">
        <f>'ARCH(5)'!A9</f>
        <v>-13.770093632812483</v>
      </c>
      <c r="C14">
        <v>3</v>
      </c>
      <c r="D14">
        <f t="shared" si="0"/>
        <v>-13.770093632812483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si="1"/>
        <v>-13.907620037818331</v>
      </c>
      <c r="K14">
        <f t="shared" si="2"/>
        <v>16.596590578131945</v>
      </c>
      <c r="L14">
        <f t="shared" si="3"/>
        <v>2.8091972874082067</v>
      </c>
      <c r="M14">
        <f t="shared" si="4"/>
        <v>11.654315035714816</v>
      </c>
      <c r="N14">
        <f t="shared" si="5"/>
        <v>4.0738913311638472</v>
      </c>
      <c r="O14">
        <f t="shared" si="6"/>
        <v>-13.770093632812483</v>
      </c>
      <c r="S14" t="s">
        <v>78</v>
      </c>
    </row>
    <row r="15" spans="1:24" x14ac:dyDescent="0.25">
      <c r="A15">
        <f>'ARCH(5)'!A10</f>
        <v>-11.015064062977171</v>
      </c>
      <c r="C15">
        <v>4</v>
      </c>
      <c r="D15">
        <f t="shared" si="0"/>
        <v>-11.015064062977171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1"/>
        <v>-11.152590467983019</v>
      </c>
      <c r="K15">
        <f t="shared" si="2"/>
        <v>37.927475436289377</v>
      </c>
      <c r="L15">
        <f t="shared" si="3"/>
        <v>3.6356757949908172</v>
      </c>
      <c r="M15">
        <f t="shared" si="4"/>
        <v>3.2794240248202087</v>
      </c>
      <c r="N15">
        <f t="shared" si="5"/>
        <v>6.1585286746340131</v>
      </c>
      <c r="O15">
        <f t="shared" si="6"/>
        <v>-11.015064062977171</v>
      </c>
      <c r="S15" s="45"/>
      <c r="T15" s="45" t="s">
        <v>83</v>
      </c>
      <c r="U15" s="45" t="s">
        <v>84</v>
      </c>
      <c r="V15" s="45" t="s">
        <v>85</v>
      </c>
      <c r="W15" s="45" t="s">
        <v>86</v>
      </c>
      <c r="X15" s="45" t="s">
        <v>87</v>
      </c>
    </row>
    <row r="16" spans="1:24" x14ac:dyDescent="0.25">
      <c r="A16">
        <f>'ARCH(5)'!A11</f>
        <v>0.30534718912916953</v>
      </c>
      <c r="C16">
        <v>5</v>
      </c>
      <c r="D16">
        <f t="shared" si="0"/>
        <v>0.30534718912916953</v>
      </c>
      <c r="E16">
        <v>0</v>
      </c>
      <c r="F16" s="18">
        <v>0</v>
      </c>
      <c r="G16" s="18">
        <v>0</v>
      </c>
      <c r="H16" s="18">
        <v>0</v>
      </c>
      <c r="I16" s="18">
        <v>0</v>
      </c>
      <c r="J16">
        <f t="shared" si="1"/>
        <v>0.16782078412332166</v>
      </c>
      <c r="K16">
        <f t="shared" si="2"/>
        <v>46.510802832037307</v>
      </c>
      <c r="L16">
        <f>LN(K16)</f>
        <v>3.8396846045799822</v>
      </c>
      <c r="M16">
        <f t="shared" si="4"/>
        <v>6.0553277666423964E-4</v>
      </c>
      <c r="N16">
        <f t="shared" si="5"/>
        <v>6.8198829045693525</v>
      </c>
      <c r="O16">
        <f t="shared" si="6"/>
        <v>0.30534718912916953</v>
      </c>
      <c r="S16" t="s">
        <v>79</v>
      </c>
      <c r="T16">
        <v>5</v>
      </c>
      <c r="U16">
        <v>2044.8402465074141</v>
      </c>
      <c r="V16">
        <v>408.96804930148284</v>
      </c>
      <c r="W16">
        <v>24.355374974511555</v>
      </c>
      <c r="X16">
        <v>2.6954341788247511E-23</v>
      </c>
    </row>
    <row r="17" spans="1:27" x14ac:dyDescent="0.25">
      <c r="A17">
        <f>'ARCH(5)'!A12</f>
        <v>1.3398869527313906</v>
      </c>
      <c r="C17">
        <v>6</v>
      </c>
      <c r="D17">
        <f t="shared" si="0"/>
        <v>1.3398869527313906</v>
      </c>
      <c r="E17">
        <v>0</v>
      </c>
      <c r="F17" s="18">
        <v>0</v>
      </c>
      <c r="G17" s="18">
        <v>0</v>
      </c>
      <c r="H17" s="18">
        <v>0</v>
      </c>
      <c r="I17" s="18">
        <v>0</v>
      </c>
      <c r="J17">
        <f t="shared" si="1"/>
        <v>1.2023605477255428</v>
      </c>
      <c r="K17">
        <f t="shared" si="2"/>
        <v>38.35568763565162</v>
      </c>
      <c r="L17">
        <f t="shared" si="3"/>
        <v>3.6469028254385747</v>
      </c>
      <c r="M17">
        <f t="shared" si="4"/>
        <v>3.7691173743502795E-2</v>
      </c>
      <c r="N17">
        <f t="shared" si="5"/>
        <v>6.1931968833270288</v>
      </c>
      <c r="O17">
        <f t="shared" si="6"/>
        <v>1.3398869527313906</v>
      </c>
      <c r="S17" t="s">
        <v>80</v>
      </c>
      <c r="T17">
        <v>1088</v>
      </c>
      <c r="U17">
        <v>18269.365103418488</v>
      </c>
      <c r="V17">
        <v>16.79169586711258</v>
      </c>
    </row>
    <row r="18" spans="1:27" ht="15.75" thickBot="1" x14ac:dyDescent="0.3">
      <c r="A18">
        <f>'ARCH(5)'!A13</f>
        <v>-0.11995736288296849</v>
      </c>
      <c r="C18">
        <v>7</v>
      </c>
      <c r="D18">
        <f t="shared" si="0"/>
        <v>-0.11995736288296849</v>
      </c>
      <c r="E18">
        <v>0</v>
      </c>
      <c r="F18" s="18">
        <v>0</v>
      </c>
      <c r="G18" s="18">
        <v>0</v>
      </c>
      <c r="H18" s="18">
        <v>0</v>
      </c>
      <c r="I18" s="18">
        <v>0</v>
      </c>
      <c r="J18">
        <f t="shared" si="1"/>
        <v>-0.25748376788881633</v>
      </c>
      <c r="K18">
        <f t="shared" si="2"/>
        <v>32.071475199997067</v>
      </c>
      <c r="L18">
        <f t="shared" si="3"/>
        <v>3.4679670120233976</v>
      </c>
      <c r="M18">
        <f t="shared" si="4"/>
        <v>2.0671918055776839E-3</v>
      </c>
      <c r="N18">
        <f t="shared" si="5"/>
        <v>5.6631683005184534</v>
      </c>
      <c r="O18">
        <f t="shared" si="6"/>
        <v>-0.11995736288296849</v>
      </c>
      <c r="S18" s="8" t="s">
        <v>81</v>
      </c>
      <c r="T18" s="8">
        <v>1093</v>
      </c>
      <c r="U18" s="8">
        <v>20314.205349925902</v>
      </c>
      <c r="V18" s="8"/>
      <c r="W18" s="8"/>
      <c r="X18" s="8"/>
    </row>
    <row r="19" spans="1:27" ht="15.75" thickBot="1" x14ac:dyDescent="0.3">
      <c r="A19">
        <f>'ARCH(5)'!A14</f>
        <v>0.50882796919840589</v>
      </c>
      <c r="C19">
        <v>8</v>
      </c>
      <c r="D19">
        <f t="shared" si="0"/>
        <v>0.50882796919840589</v>
      </c>
      <c r="E19">
        <v>0</v>
      </c>
      <c r="F19" s="18">
        <v>0</v>
      </c>
      <c r="G19" s="18">
        <v>0</v>
      </c>
      <c r="H19" s="18">
        <v>0</v>
      </c>
      <c r="I19" s="18">
        <v>0</v>
      </c>
      <c r="J19">
        <f t="shared" si="1"/>
        <v>0.371301564192558</v>
      </c>
      <c r="K19">
        <f t="shared" si="2"/>
        <v>26.931826376104773</v>
      </c>
      <c r="L19">
        <f t="shared" si="3"/>
        <v>3.2933087239113545</v>
      </c>
      <c r="M19">
        <f t="shared" si="4"/>
        <v>5.1190309059084343E-3</v>
      </c>
      <c r="N19">
        <f t="shared" si="5"/>
        <v>5.1895882665298965</v>
      </c>
      <c r="O19">
        <f t="shared" si="6"/>
        <v>0.50882796919840589</v>
      </c>
    </row>
    <row r="20" spans="1:27" x14ac:dyDescent="0.25">
      <c r="A20">
        <f>'ARCH(5)'!A15</f>
        <v>-14.100723017899819</v>
      </c>
      <c r="C20">
        <v>9</v>
      </c>
      <c r="D20">
        <f t="shared" si="0"/>
        <v>-14.100723017899819</v>
      </c>
      <c r="E20">
        <v>0</v>
      </c>
      <c r="F20" s="18">
        <v>0</v>
      </c>
      <c r="G20" s="18">
        <v>0</v>
      </c>
      <c r="H20" s="18">
        <v>0</v>
      </c>
      <c r="I20" s="18">
        <v>0</v>
      </c>
      <c r="J20">
        <f t="shared" si="1"/>
        <v>-14.238249422905668</v>
      </c>
      <c r="K20">
        <f t="shared" si="2"/>
        <v>22.872498071197999</v>
      </c>
      <c r="L20">
        <f t="shared" si="3"/>
        <v>3.1299352312431203</v>
      </c>
      <c r="M20">
        <f t="shared" si="4"/>
        <v>8.863384576438408</v>
      </c>
      <c r="N20">
        <f t="shared" si="5"/>
        <v>4.7825200544480726</v>
      </c>
      <c r="O20">
        <f t="shared" si="6"/>
        <v>-14.100723017899819</v>
      </c>
      <c r="S20" s="45"/>
      <c r="T20" s="45" t="s">
        <v>88</v>
      </c>
      <c r="U20" s="45" t="s">
        <v>76</v>
      </c>
      <c r="V20" s="45" t="s">
        <v>89</v>
      </c>
      <c r="W20" s="45" t="s">
        <v>90</v>
      </c>
      <c r="X20" s="45" t="s">
        <v>91</v>
      </c>
      <c r="Y20" s="45" t="s">
        <v>92</v>
      </c>
      <c r="Z20" s="45" t="s">
        <v>93</v>
      </c>
      <c r="AA20" s="45" t="s">
        <v>94</v>
      </c>
    </row>
    <row r="21" spans="1:27" x14ac:dyDescent="0.25">
      <c r="A21">
        <f>'ARCH(5)'!A16</f>
        <v>3.0938702403860527</v>
      </c>
      <c r="C21">
        <v>10</v>
      </c>
      <c r="D21">
        <f t="shared" si="0"/>
        <v>3.0938702403860527</v>
      </c>
      <c r="E21">
        <v>0</v>
      </c>
      <c r="F21" s="18">
        <v>0</v>
      </c>
      <c r="G21" s="18">
        <v>0</v>
      </c>
      <c r="H21" s="18">
        <v>0</v>
      </c>
      <c r="I21" s="18">
        <v>0</v>
      </c>
      <c r="J21">
        <f t="shared" si="1"/>
        <v>2.956343835380205</v>
      </c>
      <c r="K21">
        <f t="shared" si="2"/>
        <v>44.013411132461265</v>
      </c>
      <c r="L21">
        <f t="shared" si="3"/>
        <v>3.7844943859416742</v>
      </c>
      <c r="M21">
        <f t="shared" si="4"/>
        <v>0.19857513080926689</v>
      </c>
      <c r="N21">
        <f t="shared" si="5"/>
        <v>6.6342604058373578</v>
      </c>
      <c r="O21">
        <f t="shared" si="6"/>
        <v>3.0938702403860527</v>
      </c>
      <c r="S21" t="s">
        <v>82</v>
      </c>
      <c r="T21">
        <v>0.19478946725585805</v>
      </c>
      <c r="U21">
        <v>0.12417476305111047</v>
      </c>
      <c r="V21">
        <v>1.5686719464540673</v>
      </c>
      <c r="W21">
        <v>0.11701516727321391</v>
      </c>
      <c r="X21">
        <v>-4.8859642640111556E-2</v>
      </c>
      <c r="Y21">
        <v>0.43843857715182766</v>
      </c>
      <c r="Z21">
        <v>-4.8859642640111556E-2</v>
      </c>
      <c r="AA21">
        <v>0.43843857715182766</v>
      </c>
    </row>
    <row r="22" spans="1:27" x14ac:dyDescent="0.25">
      <c r="A22">
        <f>'ARCH(5)'!A17</f>
        <v>1.8007263579917012</v>
      </c>
      <c r="C22">
        <v>11</v>
      </c>
      <c r="D22">
        <f t="shared" si="0"/>
        <v>1.8007263579917012</v>
      </c>
      <c r="E22">
        <v>0</v>
      </c>
      <c r="F22" s="18">
        <v>0</v>
      </c>
      <c r="G22" s="18">
        <v>0</v>
      </c>
      <c r="H22" s="18">
        <v>0</v>
      </c>
      <c r="I22" s="18">
        <v>0</v>
      </c>
      <c r="J22">
        <f t="shared" si="1"/>
        <v>1.6631999529858534</v>
      </c>
      <c r="K22">
        <f t="shared" si="2"/>
        <v>37.426316912331984</v>
      </c>
      <c r="L22">
        <f t="shared" si="3"/>
        <v>3.6223741177248705</v>
      </c>
      <c r="M22">
        <f t="shared" si="4"/>
        <v>7.3911469570778682E-2</v>
      </c>
      <c r="N22">
        <f t="shared" si="5"/>
        <v>6.1177051998549246</v>
      </c>
      <c r="O22">
        <f t="shared" si="6"/>
        <v>1.8007263579917012</v>
      </c>
      <c r="S22" t="s">
        <v>95</v>
      </c>
      <c r="T22">
        <v>22.567003091530619</v>
      </c>
      <c r="U22">
        <v>4.0996481847704782</v>
      </c>
      <c r="V22">
        <v>5.5046194391419592</v>
      </c>
      <c r="W22">
        <v>4.6132312894830367E-8</v>
      </c>
      <c r="X22">
        <v>14.522891658881328</v>
      </c>
      <c r="Y22">
        <v>30.611114524179911</v>
      </c>
      <c r="Z22">
        <v>14.522891658881328</v>
      </c>
      <c r="AA22">
        <v>30.611114524179911</v>
      </c>
    </row>
    <row r="23" spans="1:27" x14ac:dyDescent="0.25">
      <c r="A23">
        <f>'ARCH(5)'!A18</f>
        <v>-0.63242855792701813</v>
      </c>
      <c r="C23">
        <v>12</v>
      </c>
      <c r="D23">
        <f t="shared" si="0"/>
        <v>-0.63242855792701813</v>
      </c>
      <c r="E23">
        <v>0</v>
      </c>
      <c r="F23" s="18">
        <v>0</v>
      </c>
      <c r="G23" s="18">
        <v>0</v>
      </c>
      <c r="H23" s="18">
        <v>0</v>
      </c>
      <c r="I23" s="18">
        <v>0</v>
      </c>
      <c r="J23">
        <f t="shared" si="1"/>
        <v>-0.76995496293286603</v>
      </c>
      <c r="K23">
        <f t="shared" si="2"/>
        <v>31.494644362988723</v>
      </c>
      <c r="L23">
        <f t="shared" si="3"/>
        <v>3.4498175111539306</v>
      </c>
      <c r="M23">
        <f t="shared" si="4"/>
        <v>1.8823220802633434E-2</v>
      </c>
      <c r="N23">
        <f t="shared" si="5"/>
        <v>5.6120089418129693</v>
      </c>
      <c r="O23">
        <f t="shared" si="6"/>
        <v>-0.63242855792701813</v>
      </c>
      <c r="S23" t="s">
        <v>96</v>
      </c>
      <c r="T23">
        <v>-17.875383876952004</v>
      </c>
      <c r="U23">
        <v>4.0996481847703556</v>
      </c>
      <c r="V23">
        <v>-4.3602238707596088</v>
      </c>
      <c r="W23">
        <v>1.4225039086599409E-5</v>
      </c>
      <c r="X23">
        <v>-25.919495309601054</v>
      </c>
      <c r="Y23">
        <v>-9.831272444302952</v>
      </c>
      <c r="Z23">
        <v>-25.919495309601054</v>
      </c>
      <c r="AA23">
        <v>-9.831272444302952</v>
      </c>
    </row>
    <row r="24" spans="1:27" x14ac:dyDescent="0.25">
      <c r="A24">
        <f>'ARCH(5)'!A19</f>
        <v>0.18771336569955491</v>
      </c>
      <c r="C24">
        <v>13</v>
      </c>
      <c r="D24">
        <f t="shared" si="0"/>
        <v>0.18771336569955491</v>
      </c>
      <c r="E24">
        <v>0</v>
      </c>
      <c r="F24" s="18">
        <v>0</v>
      </c>
      <c r="G24" s="18">
        <v>0</v>
      </c>
      <c r="H24" s="18">
        <v>0</v>
      </c>
      <c r="I24" s="18">
        <v>0</v>
      </c>
      <c r="J24">
        <f t="shared" si="1"/>
        <v>5.0186960693707039E-2</v>
      </c>
      <c r="K24">
        <f t="shared" si="2"/>
        <v>26.538571753191231</v>
      </c>
      <c r="L24">
        <f t="shared" si="3"/>
        <v>3.2785992125799992</v>
      </c>
      <c r="M24">
        <f t="shared" si="4"/>
        <v>9.4908311083802808E-5</v>
      </c>
      <c r="N24">
        <f t="shared" si="5"/>
        <v>5.1515601280768557</v>
      </c>
      <c r="O24">
        <f t="shared" si="6"/>
        <v>0.18771336569955491</v>
      </c>
      <c r="S24" t="s">
        <v>97</v>
      </c>
      <c r="T24">
        <v>20.141360868638934</v>
      </c>
      <c r="U24">
        <v>4.0996481847704551</v>
      </c>
      <c r="V24">
        <v>4.9129486143374219</v>
      </c>
      <c r="W24">
        <v>1.034800381766974E-6</v>
      </c>
      <c r="X24">
        <v>12.097249435989688</v>
      </c>
      <c r="Y24">
        <v>28.185472301288179</v>
      </c>
      <c r="Z24">
        <v>12.097249435989688</v>
      </c>
      <c r="AA24">
        <v>28.185472301288179</v>
      </c>
    </row>
    <row r="25" spans="1:27" x14ac:dyDescent="0.25">
      <c r="A25">
        <f>'ARCH(5)'!A20</f>
        <v>0.74855825087625938</v>
      </c>
      <c r="C25">
        <v>14</v>
      </c>
      <c r="D25">
        <f t="shared" si="0"/>
        <v>0.74855825087625938</v>
      </c>
      <c r="E25">
        <v>0</v>
      </c>
      <c r="F25" s="18">
        <v>0</v>
      </c>
      <c r="G25" s="18">
        <v>0</v>
      </c>
      <c r="H25" s="18">
        <v>0</v>
      </c>
      <c r="I25" s="18">
        <v>0</v>
      </c>
      <c r="J25">
        <f t="shared" si="1"/>
        <v>0.61103184587041148</v>
      </c>
      <c r="K25">
        <f t="shared" si="2"/>
        <v>22.544974461658853</v>
      </c>
      <c r="L25">
        <f t="shared" si="3"/>
        <v>3.1155121791005653</v>
      </c>
      <c r="M25">
        <f t="shared" si="4"/>
        <v>1.6560671528049738E-2</v>
      </c>
      <c r="N25">
        <f t="shared" si="5"/>
        <v>4.7481548481129856</v>
      </c>
      <c r="O25">
        <f t="shared" si="6"/>
        <v>0.74855825087625938</v>
      </c>
      <c r="S25" t="s">
        <v>98</v>
      </c>
      <c r="T25">
        <v>-19.111443123205643</v>
      </c>
      <c r="U25">
        <v>4.0996481847704844</v>
      </c>
      <c r="V25">
        <v>-4.6617276073106702</v>
      </c>
      <c r="W25">
        <v>3.5242047068687801E-6</v>
      </c>
      <c r="X25">
        <v>-27.155554555854948</v>
      </c>
      <c r="Y25">
        <v>-11.067331690556339</v>
      </c>
      <c r="Z25">
        <v>-27.155554555854948</v>
      </c>
      <c r="AA25">
        <v>-11.067331690556339</v>
      </c>
    </row>
    <row r="26" spans="1:27" ht="15.75" thickBot="1" x14ac:dyDescent="0.3">
      <c r="A26">
        <f>'ARCH(5)'!A21</f>
        <v>8.3801179088826707</v>
      </c>
      <c r="C26">
        <v>15</v>
      </c>
      <c r="D26">
        <f t="shared" si="0"/>
        <v>8.3801179088826707</v>
      </c>
      <c r="E26">
        <v>0</v>
      </c>
      <c r="F26" s="18">
        <v>0</v>
      </c>
      <c r="G26" s="18">
        <v>0</v>
      </c>
      <c r="H26" s="18">
        <v>0</v>
      </c>
      <c r="I26" s="18">
        <v>0</v>
      </c>
      <c r="J26">
        <f t="shared" si="1"/>
        <v>8.242591503876822</v>
      </c>
      <c r="K26">
        <f t="shared" si="2"/>
        <v>19.428699969863629</v>
      </c>
      <c r="L26">
        <f t="shared" si="3"/>
        <v>2.9667513527547746</v>
      </c>
      <c r="M26">
        <f t="shared" si="4"/>
        <v>3.4969048266310354</v>
      </c>
      <c r="N26">
        <f t="shared" si="5"/>
        <v>4.4077999012958413</v>
      </c>
      <c r="O26">
        <f t="shared" si="6"/>
        <v>8.3801179088826707</v>
      </c>
      <c r="S26" s="8" t="s">
        <v>99</v>
      </c>
      <c r="T26" s="8">
        <v>-21.102982104735464</v>
      </c>
      <c r="U26" s="8">
        <v>4.0996481847703787</v>
      </c>
      <c r="V26" s="8">
        <v>-5.147510506664962</v>
      </c>
      <c r="W26" s="8">
        <v>3.1307045817905308E-7</v>
      </c>
      <c r="X26" s="8">
        <v>-29.14709353738456</v>
      </c>
      <c r="Y26" s="8">
        <v>-13.058870672086368</v>
      </c>
      <c r="Z26" s="8">
        <v>-29.14709353738456</v>
      </c>
      <c r="AA26" s="8">
        <v>-13.058870672086368</v>
      </c>
    </row>
    <row r="27" spans="1:27" x14ac:dyDescent="0.25">
      <c r="A27">
        <f>'ARCH(5)'!A22</f>
        <v>-3.1193087183619754</v>
      </c>
      <c r="C27">
        <v>16</v>
      </c>
      <c r="D27">
        <f t="shared" si="0"/>
        <v>-3.1193087183619754</v>
      </c>
      <c r="E27">
        <v>0</v>
      </c>
      <c r="F27" s="18">
        <v>0</v>
      </c>
      <c r="G27" s="18">
        <v>0</v>
      </c>
      <c r="H27" s="18">
        <v>0</v>
      </c>
      <c r="I27" s="18">
        <v>0</v>
      </c>
      <c r="J27">
        <f t="shared" si="1"/>
        <v>-3.2568351233678232</v>
      </c>
      <c r="K27">
        <f t="shared" si="2"/>
        <v>25.084607484536484</v>
      </c>
      <c r="L27">
        <f t="shared" si="3"/>
        <v>3.2222544103964723</v>
      </c>
      <c r="M27">
        <f t="shared" si="4"/>
        <v>0.4228479567535996</v>
      </c>
      <c r="N27">
        <f t="shared" si="5"/>
        <v>5.008453602114777</v>
      </c>
      <c r="O27">
        <f t="shared" si="6"/>
        <v>-3.1193087183619754</v>
      </c>
    </row>
    <row r="28" spans="1:27" x14ac:dyDescent="0.25">
      <c r="A28">
        <f>'ARCH(5)'!A23</f>
        <v>2.6234500636526645</v>
      </c>
      <c r="C28">
        <v>17</v>
      </c>
      <c r="D28">
        <f t="shared" si="0"/>
        <v>2.6234500636526645</v>
      </c>
      <c r="E28">
        <v>0</v>
      </c>
      <c r="F28" s="18">
        <v>0</v>
      </c>
      <c r="G28" s="18">
        <v>0</v>
      </c>
      <c r="H28" s="18">
        <v>0</v>
      </c>
      <c r="I28" s="18">
        <v>0</v>
      </c>
      <c r="J28">
        <f t="shared" si="1"/>
        <v>2.4859236586468167</v>
      </c>
      <c r="K28">
        <f t="shared" si="2"/>
        <v>22.668976068503415</v>
      </c>
      <c r="L28">
        <f t="shared" si="3"/>
        <v>3.1209972966931852</v>
      </c>
      <c r="M28">
        <f t="shared" si="4"/>
        <v>0.2726111853462273</v>
      </c>
      <c r="N28">
        <f t="shared" si="5"/>
        <v>4.7611948152226891</v>
      </c>
      <c r="O28">
        <f t="shared" si="6"/>
        <v>2.6234500636526645</v>
      </c>
    </row>
    <row r="29" spans="1:27" x14ac:dyDescent="0.25">
      <c r="A29">
        <f>'ARCH(5)'!A24</f>
        <v>-0.25725357005551902</v>
      </c>
      <c r="C29">
        <v>18</v>
      </c>
      <c r="D29">
        <f t="shared" si="0"/>
        <v>-0.25725357005551902</v>
      </c>
      <c r="E29">
        <v>0</v>
      </c>
      <c r="F29" s="18">
        <v>0</v>
      </c>
      <c r="G29" s="18">
        <v>0</v>
      </c>
      <c r="H29" s="18">
        <v>0</v>
      </c>
      <c r="I29" s="18">
        <v>0</v>
      </c>
      <c r="J29">
        <f t="shared" si="1"/>
        <v>-0.39477997506136686</v>
      </c>
      <c r="K29">
        <f t="shared" si="2"/>
        <v>20.224852206189382</v>
      </c>
      <c r="L29">
        <f t="shared" si="3"/>
        <v>3.0069121554364902</v>
      </c>
      <c r="M29">
        <f t="shared" si="4"/>
        <v>7.705926704461085E-3</v>
      </c>
      <c r="N29">
        <f t="shared" si="5"/>
        <v>4.4972049326430952</v>
      </c>
      <c r="O29">
        <f t="shared" si="6"/>
        <v>-0.25725357005551902</v>
      </c>
    </row>
    <row r="30" spans="1:27" x14ac:dyDescent="0.25">
      <c r="A30">
        <f>'ARCH(5)'!A25</f>
        <v>2.9713949952097876</v>
      </c>
      <c r="C30">
        <v>19</v>
      </c>
      <c r="D30">
        <f t="shared" si="0"/>
        <v>2.9713949952097876</v>
      </c>
      <c r="E30">
        <v>0</v>
      </c>
      <c r="F30" s="18">
        <v>0</v>
      </c>
      <c r="G30" s="18">
        <v>0</v>
      </c>
      <c r="H30" s="18">
        <v>0</v>
      </c>
      <c r="I30" s="18">
        <v>0</v>
      </c>
      <c r="J30">
        <f t="shared" si="1"/>
        <v>2.8338685902039398</v>
      </c>
      <c r="K30">
        <f t="shared" si="2"/>
        <v>17.566221361446782</v>
      </c>
      <c r="L30">
        <f t="shared" si="3"/>
        <v>2.8659778171146471</v>
      </c>
      <c r="M30">
        <f t="shared" si="4"/>
        <v>0.45717351622187657</v>
      </c>
      <c r="N30">
        <f t="shared" si="5"/>
        <v>4.1912076256667099</v>
      </c>
      <c r="O30">
        <f t="shared" si="6"/>
        <v>2.9713949952097876</v>
      </c>
      <c r="V30" t="s">
        <v>107</v>
      </c>
      <c r="W30" t="s">
        <v>108</v>
      </c>
    </row>
    <row r="31" spans="1:27" x14ac:dyDescent="0.25">
      <c r="A31">
        <f>'ARCH(5)'!A26</f>
        <v>-0.10877369619483764</v>
      </c>
      <c r="C31">
        <v>20</v>
      </c>
      <c r="D31">
        <f t="shared" si="0"/>
        <v>-0.10877369619483764</v>
      </c>
      <c r="E31">
        <v>0</v>
      </c>
      <c r="F31" s="18">
        <v>0</v>
      </c>
      <c r="G31" s="18">
        <v>0</v>
      </c>
      <c r="H31" s="18">
        <v>0</v>
      </c>
      <c r="I31" s="18">
        <v>0</v>
      </c>
      <c r="J31">
        <f t="shared" si="1"/>
        <v>-0.24630010120068552</v>
      </c>
      <c r="K31">
        <f t="shared" si="2"/>
        <v>16.408633948707852</v>
      </c>
      <c r="L31">
        <f t="shared" si="3"/>
        <v>2.7978076565856189</v>
      </c>
      <c r="M31">
        <f t="shared" si="4"/>
        <v>3.6970621711166318E-3</v>
      </c>
      <c r="N31">
        <f t="shared" si="5"/>
        <v>4.0507572068327979</v>
      </c>
      <c r="O31">
        <f t="shared" si="6"/>
        <v>-0.10877369619483764</v>
      </c>
      <c r="S31" t="s">
        <v>65</v>
      </c>
      <c r="T31">
        <v>0.13752640500584787</v>
      </c>
      <c r="V31">
        <v>0.19478946725585805</v>
      </c>
      <c r="W31">
        <v>0.13752640500584787</v>
      </c>
    </row>
    <row r="32" spans="1:27" x14ac:dyDescent="0.25">
      <c r="A32">
        <f>'ARCH(5)'!A27</f>
        <v>0.28473637669216539</v>
      </c>
      <c r="C32">
        <v>21</v>
      </c>
      <c r="D32">
        <f t="shared" si="0"/>
        <v>0.28473637669216539</v>
      </c>
      <c r="E32">
        <v>0</v>
      </c>
      <c r="F32" s="18">
        <v>0</v>
      </c>
      <c r="G32" s="18">
        <v>0</v>
      </c>
      <c r="H32" s="18">
        <v>0</v>
      </c>
      <c r="I32" s="18">
        <v>0</v>
      </c>
      <c r="J32">
        <f t="shared" si="1"/>
        <v>0.14720997168631753</v>
      </c>
      <c r="K32">
        <f t="shared" si="2"/>
        <v>14.534316535748195</v>
      </c>
      <c r="L32">
        <f t="shared" si="3"/>
        <v>2.6765125109409236</v>
      </c>
      <c r="M32">
        <f t="shared" si="4"/>
        <v>1.4910075551599266E-3</v>
      </c>
      <c r="N32">
        <f t="shared" si="5"/>
        <v>3.812389871950165</v>
      </c>
      <c r="O32">
        <f t="shared" si="6"/>
        <v>0.28473637669216539</v>
      </c>
      <c r="S32" t="s">
        <v>66</v>
      </c>
      <c r="T32">
        <v>22.567003091530619</v>
      </c>
      <c r="V32">
        <v>22.567003091530619</v>
      </c>
      <c r="W32">
        <v>22.567003091530619</v>
      </c>
    </row>
    <row r="33" spans="1:23" x14ac:dyDescent="0.25">
      <c r="A33">
        <f>'ARCH(5)'!A28</f>
        <v>-3.0533274671736663</v>
      </c>
      <c r="C33">
        <v>22</v>
      </c>
      <c r="D33">
        <f t="shared" si="0"/>
        <v>-3.0533274671736663</v>
      </c>
      <c r="E33">
        <v>0</v>
      </c>
      <c r="F33" s="18">
        <v>0</v>
      </c>
      <c r="G33" s="18">
        <v>0</v>
      </c>
      <c r="H33" s="18">
        <v>0</v>
      </c>
      <c r="I33" s="18">
        <v>0</v>
      </c>
      <c r="J33">
        <f t="shared" si="1"/>
        <v>-3.1908538721795141</v>
      </c>
      <c r="K33">
        <f t="shared" si="2"/>
        <v>13.046143524538449</v>
      </c>
      <c r="L33">
        <f t="shared" si="3"/>
        <v>2.5684925747343956</v>
      </c>
      <c r="M33">
        <f t="shared" si="4"/>
        <v>0.78042591011301976</v>
      </c>
      <c r="N33">
        <f t="shared" si="5"/>
        <v>3.6119445627720324</v>
      </c>
      <c r="O33">
        <f t="shared" si="6"/>
        <v>-3.0533274671736663</v>
      </c>
      <c r="S33" t="s">
        <v>67</v>
      </c>
      <c r="T33">
        <v>-17.875383876952004</v>
      </c>
      <c r="V33">
        <v>-17.875383876952004</v>
      </c>
      <c r="W33">
        <v>-17.875383876952004</v>
      </c>
    </row>
    <row r="34" spans="1:23" x14ac:dyDescent="0.25">
      <c r="A34">
        <f>'ARCH(5)'!A29</f>
        <v>7.3818900989933753E-2</v>
      </c>
      <c r="C34">
        <v>23</v>
      </c>
      <c r="D34">
        <f t="shared" si="0"/>
        <v>7.3818900989933753E-2</v>
      </c>
      <c r="E34">
        <v>0</v>
      </c>
      <c r="F34" s="18">
        <v>0</v>
      </c>
      <c r="G34" s="18">
        <v>0</v>
      </c>
      <c r="H34" s="18">
        <v>0</v>
      </c>
      <c r="I34" s="18">
        <v>0</v>
      </c>
      <c r="J34">
        <f t="shared" si="1"/>
        <v>-6.3707504015914115E-2</v>
      </c>
      <c r="K34">
        <f t="shared" si="2"/>
        <v>13.089625768697744</v>
      </c>
      <c r="L34">
        <f t="shared" si="3"/>
        <v>2.5718199904144114</v>
      </c>
      <c r="M34">
        <f t="shared" si="4"/>
        <v>3.1006585976227639E-4</v>
      </c>
      <c r="N34">
        <f t="shared" si="5"/>
        <v>3.6179587848257397</v>
      </c>
      <c r="O34">
        <f t="shared" si="6"/>
        <v>7.3818900989933753E-2</v>
      </c>
      <c r="S34" t="s">
        <v>68</v>
      </c>
      <c r="T34">
        <v>20.141360868638934</v>
      </c>
      <c r="V34">
        <v>20.141360868638934</v>
      </c>
      <c r="W34">
        <v>20.141360868638934</v>
      </c>
    </row>
    <row r="35" spans="1:23" x14ac:dyDescent="0.25">
      <c r="A35">
        <f>'ARCH(5)'!A30</f>
        <v>2.3371616906330992</v>
      </c>
      <c r="C35">
        <v>24</v>
      </c>
      <c r="D35">
        <f t="shared" si="0"/>
        <v>2.3371616906330992</v>
      </c>
      <c r="E35">
        <v>0</v>
      </c>
      <c r="F35" s="18">
        <v>0</v>
      </c>
      <c r="G35" s="18">
        <v>0</v>
      </c>
      <c r="H35" s="18">
        <v>0</v>
      </c>
      <c r="I35" s="18">
        <v>0</v>
      </c>
      <c r="J35">
        <f t="shared" si="1"/>
        <v>2.1996352856272514</v>
      </c>
      <c r="K35">
        <f t="shared" si="2"/>
        <v>11.900581840638488</v>
      </c>
      <c r="L35">
        <f t="shared" si="3"/>
        <v>2.476587293093504</v>
      </c>
      <c r="M35">
        <f t="shared" si="4"/>
        <v>0.40656796907645071</v>
      </c>
      <c r="N35">
        <f t="shared" si="5"/>
        <v>3.4497219946886282</v>
      </c>
      <c r="O35">
        <f t="shared" si="6"/>
        <v>2.3371616906330992</v>
      </c>
      <c r="S35" t="s">
        <v>69</v>
      </c>
      <c r="T35">
        <v>-19.111443123205643</v>
      </c>
      <c r="V35">
        <v>-19.111443123205643</v>
      </c>
      <c r="W35">
        <v>-19.111443123205643</v>
      </c>
    </row>
    <row r="36" spans="1:23" x14ac:dyDescent="0.25">
      <c r="A36">
        <f>'ARCH(5)'!A31</f>
        <v>0.26723838828993057</v>
      </c>
      <c r="C36">
        <v>25</v>
      </c>
      <c r="D36">
        <f t="shared" si="0"/>
        <v>0.26723838828993057</v>
      </c>
      <c r="E36">
        <v>0</v>
      </c>
      <c r="F36" s="18">
        <v>0</v>
      </c>
      <c r="G36" s="18">
        <v>0</v>
      </c>
      <c r="H36" s="18">
        <v>0</v>
      </c>
      <c r="I36" s="18">
        <v>0</v>
      </c>
      <c r="J36">
        <f t="shared" si="1"/>
        <v>0.1297119832840827</v>
      </c>
      <c r="K36">
        <f t="shared" si="2"/>
        <v>11.540623477314494</v>
      </c>
      <c r="L36">
        <f t="shared" si="3"/>
        <v>2.4458732871174442</v>
      </c>
      <c r="M36">
        <f t="shared" si="4"/>
        <v>1.4579107134517987E-3</v>
      </c>
      <c r="N36">
        <f t="shared" si="5"/>
        <v>3.3971493163113236</v>
      </c>
      <c r="O36">
        <f t="shared" si="6"/>
        <v>0.26723838828993057</v>
      </c>
      <c r="S36" t="s">
        <v>70</v>
      </c>
      <c r="T36">
        <v>-21.102982104735464</v>
      </c>
      <c r="V36">
        <v>-21.102982104735464</v>
      </c>
      <c r="W36">
        <v>-21.102982104735464</v>
      </c>
    </row>
    <row r="37" spans="1:23" x14ac:dyDescent="0.25">
      <c r="A37">
        <f>'ARCH(5)'!A32</f>
        <v>5.4450810484373981E-2</v>
      </c>
      <c r="C37">
        <v>26</v>
      </c>
      <c r="D37">
        <f t="shared" si="0"/>
        <v>5.4450810484373981E-2</v>
      </c>
      <c r="E37">
        <v>0</v>
      </c>
      <c r="F37" s="18">
        <v>0</v>
      </c>
      <c r="G37" s="18">
        <v>0</v>
      </c>
      <c r="H37" s="18">
        <v>0</v>
      </c>
      <c r="I37" s="18">
        <v>0</v>
      </c>
      <c r="J37">
        <f t="shared" si="1"/>
        <v>-8.3075594521473894E-2</v>
      </c>
      <c r="K37">
        <f t="shared" si="2"/>
        <v>10.676111515876663</v>
      </c>
      <c r="L37">
        <f t="shared" si="3"/>
        <v>2.368008676961372</v>
      </c>
      <c r="M37">
        <f t="shared" si="4"/>
        <v>6.4644832482621615E-4</v>
      </c>
      <c r="N37">
        <f t="shared" si="5"/>
        <v>3.2674319451025546</v>
      </c>
      <c r="O37">
        <f t="shared" si="6"/>
        <v>5.4450810484373981E-2</v>
      </c>
      <c r="S37" t="s">
        <v>102</v>
      </c>
      <c r="T37">
        <v>1.5399111277083812</v>
      </c>
      <c r="V37">
        <v>1</v>
      </c>
      <c r="W37">
        <v>1.5399111277083812</v>
      </c>
    </row>
    <row r="38" spans="1:23" x14ac:dyDescent="0.25">
      <c r="A38">
        <f>'ARCH(5)'!A33</f>
        <v>-0.43206508902557184</v>
      </c>
      <c r="C38">
        <v>27</v>
      </c>
      <c r="D38">
        <f t="shared" si="0"/>
        <v>-0.43206508902557184</v>
      </c>
      <c r="E38">
        <v>0</v>
      </c>
      <c r="F38" s="18">
        <v>0</v>
      </c>
      <c r="G38" s="18">
        <v>0</v>
      </c>
      <c r="H38" s="18">
        <v>0</v>
      </c>
      <c r="I38" s="18">
        <v>0</v>
      </c>
      <c r="J38">
        <f t="shared" si="1"/>
        <v>-0.56959149403141973</v>
      </c>
      <c r="K38">
        <f t="shared" si="2"/>
        <v>9.9906742609687473</v>
      </c>
      <c r="L38">
        <f t="shared" si="3"/>
        <v>2.3016520839733374</v>
      </c>
      <c r="M38">
        <f t="shared" si="4"/>
        <v>3.2473731161512816E-2</v>
      </c>
      <c r="N38">
        <f t="shared" si="5"/>
        <v>3.1608027874210607</v>
      </c>
      <c r="O38">
        <f t="shared" si="6"/>
        <v>-0.43206508902557184</v>
      </c>
      <c r="S38" t="s">
        <v>100</v>
      </c>
      <c r="T38">
        <v>0.12021228215492069</v>
      </c>
      <c r="V38">
        <v>0.1</v>
      </c>
      <c r="W38">
        <v>0.12021228215492069</v>
      </c>
    </row>
    <row r="39" spans="1:23" x14ac:dyDescent="0.25">
      <c r="A39">
        <f>'ARCH(5)'!A34</f>
        <v>0.67346926445731614</v>
      </c>
      <c r="C39">
        <v>28</v>
      </c>
      <c r="D39">
        <f t="shared" si="0"/>
        <v>0.67346926445731614</v>
      </c>
      <c r="E39">
        <v>0</v>
      </c>
      <c r="F39" s="18">
        <v>0</v>
      </c>
      <c r="G39" s="18">
        <v>0</v>
      </c>
      <c r="H39" s="18">
        <v>0</v>
      </c>
      <c r="I39" s="18">
        <v>0</v>
      </c>
      <c r="J39">
        <f t="shared" si="1"/>
        <v>0.53594285945146825</v>
      </c>
      <c r="K39">
        <f t="shared" si="2"/>
        <v>9.4863354346440332</v>
      </c>
      <c r="L39">
        <f t="shared" si="3"/>
        <v>2.2498523878510803</v>
      </c>
      <c r="M39">
        <f t="shared" si="4"/>
        <v>3.0278788956590856E-2</v>
      </c>
      <c r="N39">
        <f t="shared" si="5"/>
        <v>3.07998951859321</v>
      </c>
      <c r="O39">
        <f t="shared" si="6"/>
        <v>0.67346926445731614</v>
      </c>
      <c r="S39" t="s">
        <v>101</v>
      </c>
      <c r="T39">
        <v>0.79148044389465622</v>
      </c>
      <c r="V39">
        <v>0.3</v>
      </c>
      <c r="W39">
        <v>0.79148044389465622</v>
      </c>
    </row>
    <row r="40" spans="1:23" x14ac:dyDescent="0.25">
      <c r="A40">
        <f>'ARCH(5)'!A35</f>
        <v>4.7468910820614134</v>
      </c>
      <c r="C40">
        <v>29</v>
      </c>
      <c r="D40">
        <f t="shared" si="0"/>
        <v>4.7468910820614134</v>
      </c>
      <c r="E40">
        <v>0</v>
      </c>
      <c r="F40" s="18">
        <v>0</v>
      </c>
      <c r="G40" s="18">
        <v>0</v>
      </c>
      <c r="H40" s="18">
        <v>0</v>
      </c>
      <c r="I40" s="18">
        <v>0</v>
      </c>
      <c r="J40">
        <f t="shared" si="1"/>
        <v>4.6093646770555656</v>
      </c>
      <c r="K40">
        <f t="shared" si="2"/>
        <v>9.0826892530970902</v>
      </c>
      <c r="L40">
        <f t="shared" si="3"/>
        <v>2.2063703220111415</v>
      </c>
      <c r="M40">
        <f t="shared" si="4"/>
        <v>2.3392017643720266</v>
      </c>
      <c r="N40">
        <f t="shared" si="5"/>
        <v>3.0137500316212509</v>
      </c>
      <c r="O40">
        <f t="shared" si="6"/>
        <v>4.7468910820614134</v>
      </c>
    </row>
    <row r="41" spans="1:23" x14ac:dyDescent="0.25">
      <c r="A41">
        <f>'ARCH(5)'!A36</f>
        <v>1.7393349898780397</v>
      </c>
      <c r="C41">
        <v>30</v>
      </c>
      <c r="D41">
        <f t="shared" si="0"/>
        <v>1.7393349898780397</v>
      </c>
      <c r="E41">
        <v>0</v>
      </c>
      <c r="F41" s="18">
        <v>0</v>
      </c>
      <c r="G41" s="18">
        <v>0</v>
      </c>
      <c r="H41" s="18">
        <v>0</v>
      </c>
      <c r="I41" s="18">
        <v>0</v>
      </c>
      <c r="J41">
        <f t="shared" si="1"/>
        <v>1.6018085848721919</v>
      </c>
      <c r="K41">
        <f t="shared" si="2"/>
        <v>11.282741374827259</v>
      </c>
      <c r="L41">
        <f t="shared" si="3"/>
        <v>2.4232742462262506</v>
      </c>
      <c r="M41">
        <f t="shared" si="4"/>
        <v>0.22740845130907175</v>
      </c>
      <c r="N41">
        <f t="shared" si="5"/>
        <v>3.3589792161945953</v>
      </c>
      <c r="O41">
        <f t="shared" si="6"/>
        <v>1.7393349898780397</v>
      </c>
      <c r="V41" t="s">
        <v>103</v>
      </c>
      <c r="W41">
        <v>-3046.9966504043377</v>
      </c>
    </row>
    <row r="42" spans="1:23" x14ac:dyDescent="0.25">
      <c r="A42">
        <f>'ARCH(5)'!A37</f>
        <v>2.1688324941253927</v>
      </c>
      <c r="C42">
        <v>31</v>
      </c>
      <c r="D42">
        <f t="shared" si="0"/>
        <v>2.1688324941253927</v>
      </c>
      <c r="E42">
        <v>0</v>
      </c>
      <c r="F42" s="18">
        <v>0</v>
      </c>
      <c r="G42" s="18">
        <v>0</v>
      </c>
      <c r="H42" s="18">
        <v>0</v>
      </c>
      <c r="I42" s="18">
        <v>0</v>
      </c>
      <c r="J42">
        <f t="shared" si="1"/>
        <v>2.0313060891195449</v>
      </c>
      <c r="K42">
        <f t="shared" si="2"/>
        <v>10.778419840101602</v>
      </c>
      <c r="L42">
        <f t="shared" si="3"/>
        <v>2.3775459721857071</v>
      </c>
      <c r="M42">
        <f t="shared" si="4"/>
        <v>0.38282090407560571</v>
      </c>
      <c r="N42">
        <f t="shared" si="5"/>
        <v>3.2830503864701197</v>
      </c>
      <c r="O42">
        <f t="shared" si="6"/>
        <v>2.1688324941253927</v>
      </c>
    </row>
    <row r="43" spans="1:23" x14ac:dyDescent="0.25">
      <c r="A43">
        <f>'ARCH(5)'!A38</f>
        <v>0.89738280632537337</v>
      </c>
      <c r="C43">
        <v>32</v>
      </c>
      <c r="D43">
        <f t="shared" si="0"/>
        <v>0.89738280632537337</v>
      </c>
      <c r="E43">
        <v>0</v>
      </c>
      <c r="F43" s="18">
        <v>0</v>
      </c>
      <c r="G43" s="18">
        <v>0</v>
      </c>
      <c r="H43" s="18">
        <v>0</v>
      </c>
      <c r="I43" s="18">
        <v>0</v>
      </c>
      <c r="J43">
        <f t="shared" si="1"/>
        <v>0.75985640131952548</v>
      </c>
      <c r="K43">
        <f t="shared" si="2"/>
        <v>10.566840098125818</v>
      </c>
      <c r="L43">
        <f t="shared" si="3"/>
        <v>2.357720805152276</v>
      </c>
      <c r="M43">
        <f t="shared" si="4"/>
        <v>5.4640909227789559E-2</v>
      </c>
      <c r="N43">
        <f t="shared" si="5"/>
        <v>3.2506676388283404</v>
      </c>
      <c r="O43">
        <f t="shared" si="6"/>
        <v>0.89738280632537337</v>
      </c>
    </row>
    <row r="44" spans="1:23" x14ac:dyDescent="0.25">
      <c r="A44">
        <f>'ARCH(5)'!A39</f>
        <v>1.8417339249722595</v>
      </c>
      <c r="C44">
        <v>33</v>
      </c>
      <c r="D44">
        <f t="shared" si="0"/>
        <v>1.8417339249722595</v>
      </c>
      <c r="E44">
        <v>0</v>
      </c>
      <c r="F44" s="18">
        <v>0</v>
      </c>
      <c r="G44" s="18">
        <v>0</v>
      </c>
      <c r="H44" s="18">
        <v>0</v>
      </c>
      <c r="I44" s="18">
        <v>0</v>
      </c>
      <c r="J44">
        <f t="shared" si="1"/>
        <v>1.7042075199664117</v>
      </c>
      <c r="K44">
        <f t="shared" si="2"/>
        <v>9.9727667970542413</v>
      </c>
      <c r="L44">
        <f t="shared" si="3"/>
        <v>2.2998580577164978</v>
      </c>
      <c r="M44">
        <f t="shared" si="4"/>
        <v>0.29122542722727129</v>
      </c>
      <c r="N44">
        <f t="shared" si="5"/>
        <v>3.1579687770866642</v>
      </c>
      <c r="O44">
        <f t="shared" si="6"/>
        <v>1.8417339249722595</v>
      </c>
    </row>
    <row r="45" spans="1:23" x14ac:dyDescent="0.25">
      <c r="A45">
        <f>'ARCH(5)'!A40</f>
        <v>-1.537169664569626</v>
      </c>
      <c r="C45">
        <v>34</v>
      </c>
      <c r="D45">
        <f t="shared" si="0"/>
        <v>-1.537169664569626</v>
      </c>
      <c r="E45">
        <v>0</v>
      </c>
      <c r="F45" s="18">
        <v>0</v>
      </c>
      <c r="G45" s="18">
        <v>0</v>
      </c>
      <c r="H45" s="18">
        <v>0</v>
      </c>
      <c r="I45" s="18">
        <v>0</v>
      </c>
      <c r="J45">
        <f t="shared" si="1"/>
        <v>-1.6746960695754738</v>
      </c>
      <c r="K45">
        <f t="shared" si="2"/>
        <v>9.7822963476345475</v>
      </c>
      <c r="L45">
        <f t="shared" si="3"/>
        <v>2.2805742568570637</v>
      </c>
      <c r="M45">
        <f t="shared" si="4"/>
        <v>0.28670230647119177</v>
      </c>
      <c r="N45">
        <f t="shared" si="5"/>
        <v>3.1276662781752385</v>
      </c>
      <c r="O45">
        <f t="shared" si="6"/>
        <v>-1.537169664569626</v>
      </c>
    </row>
    <row r="46" spans="1:23" x14ac:dyDescent="0.25">
      <c r="A46">
        <f>'ARCH(5)'!A41</f>
        <v>0.83889985211396711</v>
      </c>
      <c r="C46">
        <v>35</v>
      </c>
      <c r="D46">
        <f t="shared" si="0"/>
        <v>0.83889985211396711</v>
      </c>
      <c r="E46">
        <v>0</v>
      </c>
      <c r="F46" s="18">
        <v>0</v>
      </c>
      <c r="G46" s="18">
        <v>0</v>
      </c>
      <c r="H46" s="18">
        <v>0</v>
      </c>
      <c r="I46" s="18">
        <v>0</v>
      </c>
      <c r="J46">
        <f t="shared" si="1"/>
        <v>0.70137344710811922</v>
      </c>
      <c r="K46">
        <f t="shared" si="2"/>
        <v>9.619555582299272</v>
      </c>
      <c r="L46">
        <f t="shared" si="3"/>
        <v>2.2637980663443007</v>
      </c>
      <c r="M46">
        <f t="shared" si="4"/>
        <v>5.1137987415292373E-2</v>
      </c>
      <c r="N46">
        <f t="shared" si="5"/>
        <v>3.1015408400179534</v>
      </c>
      <c r="O46">
        <f t="shared" si="6"/>
        <v>0.83889985211396711</v>
      </c>
      <c r="S46" t="s">
        <v>103</v>
      </c>
      <c r="T46">
        <f>-T48/2*LN(2*PI())-1/2*SUM(L12:L1104)-1/2*SUM(M12:M1104)</f>
        <v>-3046.9966504043377</v>
      </c>
    </row>
    <row r="47" spans="1:23" x14ac:dyDescent="0.25">
      <c r="A47">
        <f>'ARCH(5)'!A42</f>
        <v>2.4000419191955547</v>
      </c>
      <c r="C47">
        <v>36</v>
      </c>
      <c r="D47">
        <f t="shared" si="0"/>
        <v>2.4000419191955547</v>
      </c>
      <c r="E47">
        <v>0</v>
      </c>
      <c r="F47" s="18">
        <v>0</v>
      </c>
      <c r="G47" s="18">
        <v>0</v>
      </c>
      <c r="H47" s="18">
        <v>0</v>
      </c>
      <c r="I47" s="18">
        <v>0</v>
      </c>
      <c r="J47">
        <f t="shared" si="1"/>
        <v>2.2625155141897069</v>
      </c>
      <c r="K47">
        <f t="shared" si="2"/>
        <v>9.2127366423709134</v>
      </c>
      <c r="L47">
        <f t="shared" si="3"/>
        <v>2.2205869442814401</v>
      </c>
      <c r="M47">
        <f t="shared" si="4"/>
        <v>0.555641244362298</v>
      </c>
      <c r="N47">
        <f t="shared" si="5"/>
        <v>3.0352490247706059</v>
      </c>
      <c r="O47">
        <f t="shared" si="6"/>
        <v>2.4000419191955547</v>
      </c>
    </row>
    <row r="48" spans="1:23" x14ac:dyDescent="0.25">
      <c r="A48">
        <f>'ARCH(5)'!A43</f>
        <v>0.56340853531114432</v>
      </c>
      <c r="C48">
        <v>37</v>
      </c>
      <c r="D48">
        <f t="shared" si="0"/>
        <v>0.56340853531114432</v>
      </c>
      <c r="E48">
        <v>0</v>
      </c>
      <c r="F48" s="18">
        <v>0</v>
      </c>
      <c r="G48" s="18">
        <v>0</v>
      </c>
      <c r="H48" s="18">
        <v>0</v>
      </c>
      <c r="I48" s="18">
        <v>0</v>
      </c>
      <c r="J48">
        <f t="shared" si="1"/>
        <v>0.42588213030529642</v>
      </c>
      <c r="K48">
        <f t="shared" si="2"/>
        <v>9.4469758564827782</v>
      </c>
      <c r="L48">
        <f t="shared" si="3"/>
        <v>2.245694675102857</v>
      </c>
      <c r="M48">
        <f t="shared" si="4"/>
        <v>1.9199328088566302E-2</v>
      </c>
      <c r="N48">
        <f t="shared" si="5"/>
        <v>3.0735933134497118</v>
      </c>
      <c r="O48">
        <f t="shared" si="6"/>
        <v>0.56340853531114432</v>
      </c>
      <c r="S48" t="s">
        <v>10</v>
      </c>
      <c r="T48">
        <f>ROWS(D11:D1104)</f>
        <v>1094</v>
      </c>
    </row>
    <row r="49" spans="1:22" x14ac:dyDescent="0.25">
      <c r="A49">
        <f>'ARCH(5)'!A44</f>
        <v>-7.5269609383230467</v>
      </c>
      <c r="C49">
        <v>38</v>
      </c>
      <c r="D49">
        <f t="shared" si="0"/>
        <v>-7.5269609383230467</v>
      </c>
      <c r="E49">
        <v>0</v>
      </c>
      <c r="F49" s="18">
        <v>0</v>
      </c>
      <c r="G49" s="18">
        <v>0</v>
      </c>
      <c r="H49" s="18">
        <v>0</v>
      </c>
      <c r="I49" s="18">
        <v>0</v>
      </c>
      <c r="J49">
        <f t="shared" si="1"/>
        <v>-7.6644873433288945</v>
      </c>
      <c r="K49">
        <f t="shared" si="2"/>
        <v>9.0388113455299397</v>
      </c>
      <c r="L49">
        <f t="shared" si="3"/>
        <v>2.2015276774324031</v>
      </c>
      <c r="M49">
        <f t="shared" si="4"/>
        <v>6.4991251604228131</v>
      </c>
      <c r="N49">
        <f t="shared" si="5"/>
        <v>3.0064615988783125</v>
      </c>
      <c r="O49">
        <f t="shared" si="6"/>
        <v>-7.5269609383230467</v>
      </c>
    </row>
    <row r="50" spans="1:22" x14ac:dyDescent="0.25">
      <c r="A50">
        <f>'ARCH(5)'!A45</f>
        <v>1.8871634695911965</v>
      </c>
      <c r="C50">
        <v>39</v>
      </c>
      <c r="D50">
        <f t="shared" si="0"/>
        <v>1.8871634695911965</v>
      </c>
      <c r="E50">
        <v>0</v>
      </c>
      <c r="F50" s="18">
        <v>0</v>
      </c>
      <c r="G50" s="18">
        <v>0</v>
      </c>
      <c r="H50" s="18">
        <v>0</v>
      </c>
      <c r="I50" s="18">
        <v>0</v>
      </c>
      <c r="J50">
        <f t="shared" si="1"/>
        <v>1.7496370645853487</v>
      </c>
      <c r="K50">
        <f t="shared" si="2"/>
        <v>15.755747872728369</v>
      </c>
      <c r="L50">
        <f t="shared" si="3"/>
        <v>2.757205242995882</v>
      </c>
      <c r="M50">
        <f t="shared" si="4"/>
        <v>0.19429289440899977</v>
      </c>
      <c r="N50">
        <f t="shared" si="5"/>
        <v>3.969351064434635</v>
      </c>
      <c r="O50">
        <f t="shared" si="6"/>
        <v>1.8871634695911965</v>
      </c>
    </row>
    <row r="51" spans="1:22" x14ac:dyDescent="0.25">
      <c r="A51">
        <f>'ARCH(5)'!A46</f>
        <v>1.0678440195585188</v>
      </c>
      <c r="C51">
        <v>40</v>
      </c>
      <c r="D51">
        <f t="shared" si="0"/>
        <v>1.0678440195585188</v>
      </c>
      <c r="E51">
        <v>0</v>
      </c>
      <c r="F51" s="18">
        <v>0</v>
      </c>
      <c r="G51" s="18">
        <v>0</v>
      </c>
      <c r="H51" s="18">
        <v>0</v>
      </c>
      <c r="I51" s="18">
        <v>0</v>
      </c>
      <c r="J51">
        <f t="shared" si="1"/>
        <v>0.93031761455267092</v>
      </c>
      <c r="K51">
        <f t="shared" si="2"/>
        <v>14.378274875311133</v>
      </c>
      <c r="L51">
        <f t="shared" si="3"/>
        <v>2.6657183781499163</v>
      </c>
      <c r="M51">
        <f t="shared" si="4"/>
        <v>6.0194346780301312E-2</v>
      </c>
      <c r="N51">
        <f t="shared" si="5"/>
        <v>3.7918695751978513</v>
      </c>
      <c r="O51">
        <f t="shared" si="6"/>
        <v>1.0678440195585188</v>
      </c>
    </row>
    <row r="52" spans="1:22" x14ac:dyDescent="0.25">
      <c r="A52">
        <f>'ARCH(5)'!A47</f>
        <v>-1.177164887160465</v>
      </c>
      <c r="C52">
        <v>41</v>
      </c>
      <c r="D52">
        <f t="shared" si="0"/>
        <v>-1.177164887160465</v>
      </c>
      <c r="E52">
        <v>0</v>
      </c>
      <c r="F52" s="18">
        <v>0</v>
      </c>
      <c r="G52" s="18">
        <v>0</v>
      </c>
      <c r="H52" s="18">
        <v>0</v>
      </c>
      <c r="I52" s="18">
        <v>0</v>
      </c>
      <c r="J52">
        <f t="shared" si="1"/>
        <v>-1.3146912921663128</v>
      </c>
      <c r="K52">
        <f t="shared" si="2"/>
        <v>13.024077140398321</v>
      </c>
      <c r="L52">
        <f t="shared" si="3"/>
        <v>2.5667997321847755</v>
      </c>
      <c r="M52">
        <f t="shared" si="4"/>
        <v>0.13270907221032235</v>
      </c>
      <c r="N52">
        <f t="shared" si="5"/>
        <v>3.6088886295365672</v>
      </c>
      <c r="O52">
        <f t="shared" si="6"/>
        <v>-1.177164887160465</v>
      </c>
      <c r="S52" t="s">
        <v>104</v>
      </c>
    </row>
    <row r="53" spans="1:22" x14ac:dyDescent="0.25">
      <c r="A53">
        <f>'ARCH(5)'!A48</f>
        <v>-0.11647289305955048</v>
      </c>
      <c r="C53">
        <v>42</v>
      </c>
      <c r="D53">
        <f t="shared" si="0"/>
        <v>-0.11647289305955048</v>
      </c>
      <c r="E53">
        <v>0</v>
      </c>
      <c r="F53" s="18">
        <v>0</v>
      </c>
      <c r="G53" s="18">
        <v>0</v>
      </c>
      <c r="H53" s="18">
        <v>0</v>
      </c>
      <c r="I53" s="18">
        <v>0</v>
      </c>
      <c r="J53">
        <f t="shared" si="1"/>
        <v>-0.25399929806539834</v>
      </c>
      <c r="K53">
        <f t="shared" si="2"/>
        <v>12.055989978630192</v>
      </c>
      <c r="L53">
        <f t="shared" si="3"/>
        <v>2.4895616300887951</v>
      </c>
      <c r="M53">
        <f t="shared" si="4"/>
        <v>5.3513351895673501E-3</v>
      </c>
      <c r="N53">
        <f t="shared" si="5"/>
        <v>3.4721736676943729</v>
      </c>
      <c r="O53">
        <f t="shared" si="6"/>
        <v>-0.11647289305955048</v>
      </c>
      <c r="S53" t="s">
        <v>105</v>
      </c>
      <c r="T53">
        <f>SUM(T38:T39)</f>
        <v>0.91169272604957685</v>
      </c>
      <c r="U53" s="5" t="s">
        <v>106</v>
      </c>
      <c r="V53">
        <v>1</v>
      </c>
    </row>
    <row r="54" spans="1:22" x14ac:dyDescent="0.25">
      <c r="A54">
        <f>'ARCH(5)'!A49</f>
        <v>1.2956212578514013</v>
      </c>
      <c r="C54">
        <v>43</v>
      </c>
      <c r="D54">
        <f t="shared" si="0"/>
        <v>1.2956212578514013</v>
      </c>
      <c r="E54">
        <v>0</v>
      </c>
      <c r="F54" s="18">
        <v>0</v>
      </c>
      <c r="G54" s="18">
        <v>0</v>
      </c>
      <c r="H54" s="18">
        <v>0</v>
      </c>
      <c r="I54" s="18">
        <v>0</v>
      </c>
      <c r="J54">
        <f t="shared" si="1"/>
        <v>1.1580948528455535</v>
      </c>
      <c r="K54">
        <f t="shared" si="2"/>
        <v>11.08974700031407</v>
      </c>
      <c r="L54">
        <f t="shared" si="3"/>
        <v>2.4060209877850118</v>
      </c>
      <c r="M54">
        <f t="shared" si="4"/>
        <v>0.12093906994897007</v>
      </c>
      <c r="N54">
        <f t="shared" si="5"/>
        <v>3.330127174795892</v>
      </c>
      <c r="O54">
        <f t="shared" si="6"/>
        <v>1.2956212578514013</v>
      </c>
    </row>
    <row r="55" spans="1:22" x14ac:dyDescent="0.25">
      <c r="A55">
        <f>'ARCH(5)'!A50</f>
        <v>-1.4877041281471749E-2</v>
      </c>
      <c r="C55">
        <v>44</v>
      </c>
      <c r="D55">
        <f t="shared" si="0"/>
        <v>-1.4877041281471749E-2</v>
      </c>
      <c r="E55">
        <v>0</v>
      </c>
      <c r="F55" s="18">
        <v>0</v>
      </c>
      <c r="G55" s="18">
        <v>0</v>
      </c>
      <c r="H55" s="18">
        <v>0</v>
      </c>
      <c r="I55" s="18">
        <v>0</v>
      </c>
      <c r="J55">
        <f t="shared" si="1"/>
        <v>-0.15240344628731961</v>
      </c>
      <c r="K55">
        <f t="shared" si="2"/>
        <v>10.478455758142349</v>
      </c>
      <c r="L55">
        <f t="shared" si="3"/>
        <v>2.3493213167133287</v>
      </c>
      <c r="M55">
        <f t="shared" si="4"/>
        <v>2.2166253288041396E-3</v>
      </c>
      <c r="N55">
        <f t="shared" si="5"/>
        <v>3.2370442935094892</v>
      </c>
      <c r="O55">
        <f t="shared" si="6"/>
        <v>-1.4877041281471749E-2</v>
      </c>
    </row>
    <row r="56" spans="1:22" x14ac:dyDescent="0.25">
      <c r="A56">
        <f>'ARCH(5)'!A51</f>
        <v>2.3274191351213123</v>
      </c>
      <c r="C56">
        <v>45</v>
      </c>
      <c r="D56">
        <f t="shared" si="0"/>
        <v>2.3274191351213123</v>
      </c>
      <c r="E56">
        <v>0</v>
      </c>
      <c r="F56" s="18">
        <v>0</v>
      </c>
      <c r="G56" s="18">
        <v>0</v>
      </c>
      <c r="H56" s="18">
        <v>0</v>
      </c>
      <c r="I56" s="18">
        <v>0</v>
      </c>
      <c r="J56">
        <f t="shared" si="1"/>
        <v>2.1898927301154645</v>
      </c>
      <c r="K56">
        <f t="shared" si="2"/>
        <v>9.8361960903836057</v>
      </c>
      <c r="L56">
        <f t="shared" si="3"/>
        <v>2.2860690601438001</v>
      </c>
      <c r="M56">
        <f t="shared" si="4"/>
        <v>0.48754926450693964</v>
      </c>
      <c r="N56">
        <f t="shared" si="5"/>
        <v>3.1362710486154741</v>
      </c>
      <c r="O56">
        <f t="shared" si="6"/>
        <v>2.3274191351213123</v>
      </c>
    </row>
    <row r="57" spans="1:22" x14ac:dyDescent="0.25">
      <c r="A57">
        <f>'ARCH(5)'!A52</f>
        <v>1.6797266178398673</v>
      </c>
      <c r="C57">
        <v>46</v>
      </c>
      <c r="D57">
        <f t="shared" si="0"/>
        <v>1.6797266178398673</v>
      </c>
      <c r="E57">
        <v>0</v>
      </c>
      <c r="F57" s="18">
        <v>0</v>
      </c>
      <c r="G57" s="18">
        <v>0</v>
      </c>
      <c r="H57" s="18">
        <v>0</v>
      </c>
      <c r="I57" s="18">
        <v>0</v>
      </c>
      <c r="J57">
        <f t="shared" si="1"/>
        <v>1.5422002128340195</v>
      </c>
      <c r="K57">
        <f t="shared" si="2"/>
        <v>9.9015616225961516</v>
      </c>
      <c r="L57">
        <f t="shared" si="3"/>
        <v>2.2926924843571297</v>
      </c>
      <c r="M57">
        <f t="shared" si="4"/>
        <v>0.24020266571261237</v>
      </c>
      <c r="N57">
        <f t="shared" si="5"/>
        <v>3.1466746928457909</v>
      </c>
      <c r="O57">
        <f t="shared" si="6"/>
        <v>1.6797266178398673</v>
      </c>
    </row>
    <row r="58" spans="1:22" x14ac:dyDescent="0.25">
      <c r="A58">
        <f>'ARCH(5)'!A53</f>
        <v>0.27311371172438276</v>
      </c>
      <c r="C58">
        <v>47</v>
      </c>
      <c r="D58">
        <f t="shared" si="0"/>
        <v>0.27311371172438276</v>
      </c>
      <c r="E58">
        <v>0</v>
      </c>
      <c r="F58" s="18">
        <v>0</v>
      </c>
      <c r="G58" s="18">
        <v>0</v>
      </c>
      <c r="H58" s="18">
        <v>0</v>
      </c>
      <c r="I58" s="18">
        <v>0</v>
      </c>
      <c r="J58">
        <f t="shared" si="1"/>
        <v>0.13558730671853489</v>
      </c>
      <c r="K58">
        <f t="shared" si="2"/>
        <v>9.6627141835362043</v>
      </c>
      <c r="L58">
        <f t="shared" si="3"/>
        <v>2.26827458013992</v>
      </c>
      <c r="M58">
        <f t="shared" si="4"/>
        <v>1.9025625092491567E-3</v>
      </c>
      <c r="N58">
        <f t="shared" si="5"/>
        <v>3.1084906600368294</v>
      </c>
      <c r="O58">
        <f t="shared" si="6"/>
        <v>0.27311371172438276</v>
      </c>
      <c r="U58" s="20"/>
    </row>
    <row r="59" spans="1:22" x14ac:dyDescent="0.25">
      <c r="A59">
        <f>'ARCH(5)'!A54</f>
        <v>-0.32267764544646943</v>
      </c>
      <c r="C59">
        <v>48</v>
      </c>
      <c r="D59">
        <f t="shared" si="0"/>
        <v>-0.32267764544646943</v>
      </c>
      <c r="E59">
        <v>0</v>
      </c>
      <c r="F59" s="18">
        <v>0</v>
      </c>
      <c r="G59" s="18">
        <v>0</v>
      </c>
      <c r="H59" s="18">
        <v>0</v>
      </c>
      <c r="I59" s="18">
        <v>0</v>
      </c>
      <c r="J59">
        <f t="shared" si="1"/>
        <v>-0.46020405045231727</v>
      </c>
      <c r="K59">
        <f t="shared" si="2"/>
        <v>9.1899704116276641</v>
      </c>
      <c r="L59">
        <f t="shared" si="3"/>
        <v>2.2181127167353902</v>
      </c>
      <c r="M59">
        <f t="shared" si="4"/>
        <v>2.3045533180907008E-2</v>
      </c>
      <c r="N59">
        <f t="shared" si="5"/>
        <v>3.0314963980891787</v>
      </c>
      <c r="O59">
        <f t="shared" si="6"/>
        <v>-0.32267764544646943</v>
      </c>
    </row>
    <row r="60" spans="1:22" x14ac:dyDescent="0.25">
      <c r="A60">
        <f>'ARCH(5)'!A55</f>
        <v>2.6966763757537482</v>
      </c>
      <c r="C60">
        <v>49</v>
      </c>
      <c r="D60">
        <f t="shared" si="0"/>
        <v>2.6966763757537482</v>
      </c>
      <c r="E60">
        <v>0</v>
      </c>
      <c r="F60" s="18">
        <v>0</v>
      </c>
      <c r="G60" s="18">
        <v>0</v>
      </c>
      <c r="H60" s="18">
        <v>0</v>
      </c>
      <c r="I60" s="18">
        <v>0</v>
      </c>
      <c r="J60">
        <f t="shared" si="1"/>
        <v>2.5591499707479004</v>
      </c>
      <c r="K60">
        <f t="shared" si="2"/>
        <v>8.8390524794123166</v>
      </c>
      <c r="L60">
        <f t="shared" si="3"/>
        <v>2.1791796853179246</v>
      </c>
      <c r="M60">
        <f t="shared" si="4"/>
        <v>0.74094464175128649</v>
      </c>
      <c r="N60">
        <f t="shared" si="5"/>
        <v>2.9730544023633869</v>
      </c>
      <c r="O60">
        <f t="shared" si="6"/>
        <v>2.6966763757537482</v>
      </c>
    </row>
    <row r="61" spans="1:22" x14ac:dyDescent="0.25">
      <c r="A61">
        <f>'ARCH(5)'!A56</f>
        <v>3.7763012721690052</v>
      </c>
      <c r="C61">
        <v>50</v>
      </c>
      <c r="D61">
        <f t="shared" si="0"/>
        <v>3.7763012721690052</v>
      </c>
      <c r="E61">
        <v>0</v>
      </c>
      <c r="F61" s="18">
        <v>0</v>
      </c>
      <c r="G61" s="18">
        <v>0</v>
      </c>
      <c r="H61" s="18">
        <v>0</v>
      </c>
      <c r="I61" s="18">
        <v>0</v>
      </c>
      <c r="J61">
        <f t="shared" si="1"/>
        <v>3.6387748671631575</v>
      </c>
      <c r="K61">
        <f t="shared" si="2"/>
        <v>9.3231484250554217</v>
      </c>
      <c r="L61">
        <f t="shared" si="3"/>
        <v>2.2325003854983976</v>
      </c>
      <c r="M61">
        <f t="shared" si="4"/>
        <v>1.4201943303095643</v>
      </c>
      <c r="N61">
        <f t="shared" si="5"/>
        <v>3.0533831114119012</v>
      </c>
      <c r="O61">
        <f t="shared" si="6"/>
        <v>3.7763012721690052</v>
      </c>
    </row>
    <row r="62" spans="1:22" x14ac:dyDescent="0.25">
      <c r="A62">
        <f>'ARCH(5)'!A57</f>
        <v>0.1277076650801777</v>
      </c>
      <c r="C62">
        <v>51</v>
      </c>
      <c r="D62">
        <f t="shared" si="0"/>
        <v>0.1277076650801777</v>
      </c>
      <c r="E62">
        <v>0</v>
      </c>
      <c r="F62" s="18">
        <v>0</v>
      </c>
      <c r="G62" s="18">
        <v>0</v>
      </c>
      <c r="H62" s="18">
        <v>0</v>
      </c>
      <c r="I62" s="18">
        <v>0</v>
      </c>
      <c r="J62">
        <f t="shared" si="1"/>
        <v>-9.8187399256701724E-3</v>
      </c>
      <c r="K62">
        <f t="shared" si="2"/>
        <v>10.510693446355718</v>
      </c>
      <c r="L62">
        <f t="shared" si="3"/>
        <v>2.3523931623845824</v>
      </c>
      <c r="M62">
        <f t="shared" si="4"/>
        <v>9.1723399811813636E-6</v>
      </c>
      <c r="N62">
        <f t="shared" si="5"/>
        <v>3.2420199639045593</v>
      </c>
      <c r="O62">
        <f t="shared" si="6"/>
        <v>0.1277076650801777</v>
      </c>
    </row>
    <row r="63" spans="1:22" x14ac:dyDescent="0.25">
      <c r="A63">
        <f>'ARCH(5)'!A58</f>
        <v>4.4895581124613138</v>
      </c>
      <c r="C63">
        <v>52</v>
      </c>
      <c r="D63">
        <f t="shared" si="0"/>
        <v>4.4895581124613138</v>
      </c>
      <c r="E63">
        <v>0</v>
      </c>
      <c r="F63" s="18">
        <v>0</v>
      </c>
      <c r="G63" s="18">
        <v>0</v>
      </c>
      <c r="H63" s="18">
        <v>0</v>
      </c>
      <c r="I63" s="18">
        <v>0</v>
      </c>
      <c r="J63">
        <f t="shared" si="1"/>
        <v>4.352031707455466</v>
      </c>
      <c r="K63">
        <f t="shared" si="2"/>
        <v>9.8589310316547323</v>
      </c>
      <c r="L63">
        <f t="shared" si="3"/>
        <v>2.2883777480977727</v>
      </c>
      <c r="M63">
        <f t="shared" si="4"/>
        <v>1.9211190261789266</v>
      </c>
      <c r="N63">
        <f t="shared" si="5"/>
        <v>3.1398934745711888</v>
      </c>
      <c r="O63">
        <f t="shared" si="6"/>
        <v>4.4895581124613138</v>
      </c>
    </row>
    <row r="64" spans="1:22" x14ac:dyDescent="0.25">
      <c r="A64">
        <f>'ARCH(5)'!A59</f>
        <v>0.39005329643460862</v>
      </c>
      <c r="C64">
        <v>53</v>
      </c>
      <c r="D64">
        <f t="shared" si="0"/>
        <v>0.39005329643460862</v>
      </c>
      <c r="E64">
        <v>0</v>
      </c>
      <c r="F64" s="18">
        <v>0</v>
      </c>
      <c r="G64" s="18">
        <v>0</v>
      </c>
      <c r="H64" s="18">
        <v>0</v>
      </c>
      <c r="I64" s="18">
        <v>0</v>
      </c>
      <c r="J64">
        <f t="shared" si="1"/>
        <v>0.25252689142876072</v>
      </c>
      <c r="K64">
        <f t="shared" si="2"/>
        <v>11.619904497114311</v>
      </c>
      <c r="L64">
        <f t="shared" si="3"/>
        <v>2.452719532553012</v>
      </c>
      <c r="M64">
        <f t="shared" si="4"/>
        <v>5.4879823591071448E-3</v>
      </c>
      <c r="N64">
        <f t="shared" si="5"/>
        <v>3.408798101547569</v>
      </c>
      <c r="O64">
        <f t="shared" si="6"/>
        <v>0.39005329643460862</v>
      </c>
    </row>
    <row r="65" spans="1:29" x14ac:dyDescent="0.25">
      <c r="A65">
        <f>'ARCH(5)'!A60</f>
        <v>-2.359991534087349</v>
      </c>
      <c r="C65">
        <v>54</v>
      </c>
      <c r="D65">
        <f t="shared" si="0"/>
        <v>-2.359991534087349</v>
      </c>
      <c r="E65">
        <v>0</v>
      </c>
      <c r="F65" s="18">
        <v>0</v>
      </c>
      <c r="G65" s="18">
        <v>0</v>
      </c>
      <c r="H65" s="18">
        <v>0</v>
      </c>
      <c r="I65" s="18">
        <v>0</v>
      </c>
      <c r="J65">
        <f t="shared" si="1"/>
        <v>-2.4975179390931967</v>
      </c>
      <c r="K65">
        <f t="shared" si="2"/>
        <v>10.74450421400241</v>
      </c>
      <c r="L65">
        <f t="shared" si="3"/>
        <v>2.3743943879412868</v>
      </c>
      <c r="M65">
        <f t="shared" si="4"/>
        <v>0.58053826699266353</v>
      </c>
      <c r="N65">
        <f t="shared" si="5"/>
        <v>3.2778810554994839</v>
      </c>
      <c r="O65">
        <f t="shared" si="6"/>
        <v>-2.359991534087349</v>
      </c>
    </row>
    <row r="66" spans="1:29" x14ac:dyDescent="0.25">
      <c r="A66">
        <f>'ARCH(5)'!A61</f>
        <v>1.9417751132373311</v>
      </c>
      <c r="C66">
        <v>55</v>
      </c>
      <c r="D66">
        <f t="shared" si="0"/>
        <v>1.9417751132373311</v>
      </c>
      <c r="E66">
        <v>0</v>
      </c>
      <c r="F66" s="18">
        <v>0</v>
      </c>
      <c r="G66" s="18">
        <v>0</v>
      </c>
      <c r="H66" s="18">
        <v>0</v>
      </c>
      <c r="I66" s="18">
        <v>0</v>
      </c>
      <c r="J66">
        <f t="shared" si="1"/>
        <v>1.8042487082314833</v>
      </c>
      <c r="K66">
        <f t="shared" si="2"/>
        <v>10.793811725455948</v>
      </c>
      <c r="L66">
        <f t="shared" si="3"/>
        <v>2.3789729815258873</v>
      </c>
      <c r="M66">
        <f t="shared" si="4"/>
        <v>0.30159071549096028</v>
      </c>
      <c r="N66">
        <f t="shared" si="5"/>
        <v>3.2853936941340756</v>
      </c>
      <c r="O66">
        <f t="shared" si="6"/>
        <v>1.9417751132373311</v>
      </c>
    </row>
    <row r="67" spans="1:29" x14ac:dyDescent="0.25">
      <c r="A67">
        <f>'ARCH(5)'!A62</f>
        <v>1.46163650414242</v>
      </c>
      <c r="C67">
        <v>56</v>
      </c>
      <c r="D67">
        <f t="shared" si="0"/>
        <v>1.46163650414242</v>
      </c>
      <c r="E67">
        <v>0</v>
      </c>
      <c r="F67" s="18">
        <v>0</v>
      </c>
      <c r="G67" s="18">
        <v>0</v>
      </c>
      <c r="H67" s="18">
        <v>0</v>
      </c>
      <c r="I67" s="18">
        <v>0</v>
      </c>
      <c r="J67">
        <f t="shared" si="1"/>
        <v>1.3241100991365722</v>
      </c>
      <c r="K67">
        <f t="shared" si="2"/>
        <v>10.474330676569936</v>
      </c>
      <c r="L67">
        <f t="shared" si="3"/>
        <v>2.3489275665418599</v>
      </c>
      <c r="M67">
        <f t="shared" si="4"/>
        <v>0.16738707310027484</v>
      </c>
      <c r="N67">
        <f t="shared" si="5"/>
        <v>3.2364070628661556</v>
      </c>
      <c r="O67">
        <f t="shared" si="6"/>
        <v>1.46163650414242</v>
      </c>
    </row>
    <row r="68" spans="1:29" x14ac:dyDescent="0.25">
      <c r="A68">
        <f>'ARCH(5)'!A63</f>
        <v>3.7004331611029222E-2</v>
      </c>
      <c r="C68">
        <v>57</v>
      </c>
      <c r="D68">
        <f t="shared" si="0"/>
        <v>3.7004331611029222E-2</v>
      </c>
      <c r="E68">
        <v>0</v>
      </c>
      <c r="F68" s="18">
        <v>0</v>
      </c>
      <c r="G68" s="18">
        <v>0</v>
      </c>
      <c r="H68" s="18">
        <v>0</v>
      </c>
      <c r="I68" s="18">
        <v>0</v>
      </c>
      <c r="J68">
        <f t="shared" si="1"/>
        <v>-0.10052207339481864</v>
      </c>
      <c r="K68">
        <f t="shared" si="2"/>
        <v>10.040903315070274</v>
      </c>
      <c r="L68">
        <f t="shared" si="3"/>
        <v>2.3066670818369248</v>
      </c>
      <c r="M68">
        <f t="shared" si="4"/>
        <v>1.0063524089936509E-3</v>
      </c>
      <c r="N68">
        <f t="shared" si="5"/>
        <v>3.1687384421990834</v>
      </c>
      <c r="O68">
        <f t="shared" si="6"/>
        <v>3.7004331611029222E-2</v>
      </c>
    </row>
    <row r="69" spans="1:29" x14ac:dyDescent="0.25">
      <c r="A69">
        <f>'ARCH(5)'!A64</f>
        <v>2.7689139637853359</v>
      </c>
      <c r="C69">
        <v>58</v>
      </c>
      <c r="D69">
        <f t="shared" si="0"/>
        <v>2.7689139637853359</v>
      </c>
      <c r="E69">
        <v>0</v>
      </c>
      <c r="F69" s="18">
        <v>0</v>
      </c>
      <c r="G69" s="18">
        <v>0</v>
      </c>
      <c r="H69" s="18">
        <v>0</v>
      </c>
      <c r="I69" s="18">
        <v>0</v>
      </c>
      <c r="J69">
        <f t="shared" si="1"/>
        <v>2.6313875587794882</v>
      </c>
      <c r="K69">
        <f t="shared" si="2"/>
        <v>9.4883044481370593</v>
      </c>
      <c r="L69">
        <f t="shared" si="3"/>
        <v>2.250059929444729</v>
      </c>
      <c r="M69">
        <f t="shared" si="4"/>
        <v>0.72976162625757401</v>
      </c>
      <c r="N69">
        <f t="shared" si="5"/>
        <v>3.0803091481435851</v>
      </c>
      <c r="O69">
        <f t="shared" si="6"/>
        <v>2.7689139637853359</v>
      </c>
    </row>
    <row r="70" spans="1:29" x14ac:dyDescent="0.25">
      <c r="A70">
        <f>'ARCH(5)'!A65</f>
        <v>2.6481191318872406</v>
      </c>
      <c r="C70">
        <v>59</v>
      </c>
      <c r="D70">
        <f t="shared" si="0"/>
        <v>2.6481191318872406</v>
      </c>
      <c r="E70">
        <v>0</v>
      </c>
      <c r="F70" s="18">
        <v>0</v>
      </c>
      <c r="G70" s="18">
        <v>0</v>
      </c>
      <c r="H70" s="18">
        <v>0</v>
      </c>
      <c r="I70" s="18">
        <v>0</v>
      </c>
      <c r="J70">
        <f t="shared" si="1"/>
        <v>2.5105927268813928</v>
      </c>
      <c r="K70">
        <f t="shared" si="2"/>
        <v>9.8820924864674318</v>
      </c>
      <c r="L70">
        <f t="shared" si="3"/>
        <v>2.2907242794636957</v>
      </c>
      <c r="M70">
        <f t="shared" si="4"/>
        <v>0.63782805604189596</v>
      </c>
      <c r="N70">
        <f t="shared" si="5"/>
        <v>3.1435795657923835</v>
      </c>
      <c r="O70">
        <f t="shared" si="6"/>
        <v>2.6481191318872406</v>
      </c>
    </row>
    <row r="71" spans="1:29" x14ac:dyDescent="0.25">
      <c r="A71">
        <f>'ARCH(5)'!A66</f>
        <v>2.1924880800866968</v>
      </c>
      <c r="C71">
        <v>60</v>
      </c>
      <c r="D71">
        <f t="shared" si="0"/>
        <v>2.1924880800866968</v>
      </c>
      <c r="E71">
        <v>0</v>
      </c>
      <c r="F71" s="18">
        <v>0</v>
      </c>
      <c r="G71" s="18">
        <v>0</v>
      </c>
      <c r="H71" s="18">
        <v>0</v>
      </c>
      <c r="I71" s="18">
        <v>0</v>
      </c>
      <c r="J71">
        <f t="shared" si="1"/>
        <v>2.054961675080849</v>
      </c>
      <c r="K71">
        <f t="shared" si="2"/>
        <v>10.119101206860043</v>
      </c>
      <c r="L71">
        <f t="shared" si="3"/>
        <v>2.3144248463637833</v>
      </c>
      <c r="M71">
        <f t="shared" si="4"/>
        <v>0.41731645921164229</v>
      </c>
      <c r="N71">
        <f t="shared" si="5"/>
        <v>3.18105347437921</v>
      </c>
      <c r="O71">
        <f t="shared" si="6"/>
        <v>2.1924880800866968</v>
      </c>
    </row>
    <row r="72" spans="1:29" x14ac:dyDescent="0.25">
      <c r="A72">
        <f>'ARCH(5)'!A67</f>
        <v>-1.4900457027389493</v>
      </c>
      <c r="C72">
        <v>61</v>
      </c>
      <c r="D72">
        <f t="shared" si="0"/>
        <v>-1.4900457027389493</v>
      </c>
      <c r="E72">
        <v>0</v>
      </c>
      <c r="F72" s="18">
        <v>0</v>
      </c>
      <c r="G72" s="18">
        <v>0</v>
      </c>
      <c r="H72" s="18">
        <v>0</v>
      </c>
      <c r="I72" s="18">
        <v>0</v>
      </c>
      <c r="J72">
        <f t="shared" si="1"/>
        <v>-1.6275721077447971</v>
      </c>
      <c r="K72">
        <f t="shared" si="2"/>
        <v>10.056622380464933</v>
      </c>
      <c r="L72">
        <f t="shared" si="3"/>
        <v>2.3082313608270981</v>
      </c>
      <c r="M72">
        <f t="shared" si="4"/>
        <v>0.26340761994350376</v>
      </c>
      <c r="N72">
        <f t="shared" si="5"/>
        <v>3.171217807162563</v>
      </c>
      <c r="O72">
        <f t="shared" si="6"/>
        <v>-1.4900457027389493</v>
      </c>
    </row>
    <row r="73" spans="1:29" x14ac:dyDescent="0.25">
      <c r="A73">
        <f>'ARCH(5)'!A68</f>
        <v>0.54426410412282877</v>
      </c>
      <c r="C73">
        <v>62</v>
      </c>
      <c r="D73">
        <f t="shared" si="0"/>
        <v>0.54426410412282877</v>
      </c>
      <c r="E73">
        <v>0</v>
      </c>
      <c r="F73" s="18">
        <v>0</v>
      </c>
      <c r="G73" s="18">
        <v>0</v>
      </c>
      <c r="H73" s="18">
        <v>0</v>
      </c>
      <c r="I73" s="18">
        <v>0</v>
      </c>
      <c r="J73">
        <f t="shared" si="1"/>
        <v>0.40673769911698088</v>
      </c>
      <c r="K73">
        <f t="shared" si="2"/>
        <v>9.8179723228993705</v>
      </c>
      <c r="L73">
        <f t="shared" si="3"/>
        <v>2.2842146166157304</v>
      </c>
      <c r="M73">
        <f t="shared" si="4"/>
        <v>1.6850277271317514E-2</v>
      </c>
      <c r="N73">
        <f t="shared" si="5"/>
        <v>3.1333643776138405</v>
      </c>
      <c r="O73">
        <f t="shared" si="6"/>
        <v>0.54426410412282877</v>
      </c>
    </row>
    <row r="74" spans="1:29" x14ac:dyDescent="0.25">
      <c r="A74">
        <f>'ARCH(5)'!A69</f>
        <v>0.45443385911871559</v>
      </c>
      <c r="C74">
        <v>63</v>
      </c>
      <c r="D74">
        <f t="shared" si="0"/>
        <v>0.45443385911871559</v>
      </c>
      <c r="E74">
        <v>0</v>
      </c>
      <c r="F74" s="18">
        <v>0</v>
      </c>
      <c r="G74" s="18">
        <v>0</v>
      </c>
      <c r="H74" s="18">
        <v>0</v>
      </c>
      <c r="I74" s="18">
        <v>0</v>
      </c>
      <c r="J74">
        <f t="shared" si="1"/>
        <v>0.31690745411286769</v>
      </c>
      <c r="K74">
        <f t="shared" si="2"/>
        <v>9.3305316057044845</v>
      </c>
      <c r="L74">
        <f t="shared" si="3"/>
        <v>2.2332919913394367</v>
      </c>
      <c r="M74">
        <f t="shared" si="4"/>
        <v>1.0763624058772646E-2</v>
      </c>
      <c r="N74">
        <f t="shared" si="5"/>
        <v>3.0545918885678467</v>
      </c>
      <c r="O74">
        <f t="shared" si="6"/>
        <v>0.45443385911871559</v>
      </c>
    </row>
    <row r="75" spans="1:29" x14ac:dyDescent="0.25">
      <c r="A75">
        <f>'ARCH(5)'!A70</f>
        <v>-3.5322634604742538</v>
      </c>
      <c r="C75">
        <v>64</v>
      </c>
      <c r="D75">
        <f t="shared" ref="D75:D138" si="7">A75</f>
        <v>-3.5322634604742538</v>
      </c>
      <c r="E75">
        <v>0</v>
      </c>
      <c r="F75" s="18">
        <v>0</v>
      </c>
      <c r="G75" s="18">
        <v>0</v>
      </c>
      <c r="H75" s="18">
        <v>0</v>
      </c>
      <c r="I75" s="18">
        <v>0</v>
      </c>
      <c r="J75">
        <f t="shared" si="1"/>
        <v>-3.6697898654801016</v>
      </c>
      <c r="K75">
        <f t="shared" si="2"/>
        <v>8.936917384468984</v>
      </c>
      <c r="L75">
        <f t="shared" si="3"/>
        <v>2.1901907181435902</v>
      </c>
      <c r="M75">
        <f t="shared" si="4"/>
        <v>1.506935454073314</v>
      </c>
      <c r="N75">
        <f t="shared" si="5"/>
        <v>2.9894677426707559</v>
      </c>
      <c r="O75">
        <f t="shared" si="6"/>
        <v>-3.5322634604742538</v>
      </c>
    </row>
    <row r="76" spans="1:29" x14ac:dyDescent="0.25">
      <c r="A76">
        <f>'ARCH(5)'!A71</f>
        <v>-7.2075090650826397</v>
      </c>
      <c r="C76">
        <v>65</v>
      </c>
      <c r="D76">
        <f t="shared" si="7"/>
        <v>-7.2075090650826397</v>
      </c>
      <c r="E76">
        <v>0</v>
      </c>
      <c r="F76" s="18">
        <v>0</v>
      </c>
      <c r="G76" s="18">
        <v>0</v>
      </c>
      <c r="H76" s="18">
        <v>0</v>
      </c>
      <c r="I76" s="18">
        <v>0</v>
      </c>
      <c r="J76">
        <f t="shared" ref="J76:J139" si="8">D76-$T$31-$T$32*E76-$T$33*F76-$T$34*G76-$T$35*H76-$T$36*I76</f>
        <v>-7.3450354700884875</v>
      </c>
      <c r="K76">
        <f t="shared" si="2"/>
        <v>10.232248264735887</v>
      </c>
      <c r="L76">
        <f t="shared" si="3"/>
        <v>2.3255443275412055</v>
      </c>
      <c r="M76">
        <f t="shared" si="4"/>
        <v>5.272501669333816</v>
      </c>
      <c r="N76">
        <f t="shared" si="5"/>
        <v>3.1987885620553116</v>
      </c>
      <c r="O76">
        <f t="shared" si="6"/>
        <v>-7.2075090650826397</v>
      </c>
      <c r="S76" s="7"/>
    </row>
    <row r="77" spans="1:29" x14ac:dyDescent="0.25">
      <c r="A77">
        <f>'ARCH(5)'!A72</f>
        <v>3.7946647462026375</v>
      </c>
      <c r="C77">
        <v>66</v>
      </c>
      <c r="D77">
        <f t="shared" si="7"/>
        <v>3.7946647462026375</v>
      </c>
      <c r="E77">
        <v>0</v>
      </c>
      <c r="F77" s="18">
        <v>0</v>
      </c>
      <c r="G77" s="18">
        <v>0</v>
      </c>
      <c r="H77" s="18">
        <v>0</v>
      </c>
      <c r="I77" s="18">
        <v>0</v>
      </c>
      <c r="J77">
        <f t="shared" si="8"/>
        <v>3.6571383411967897</v>
      </c>
      <c r="K77">
        <f t="shared" ref="K77:K140" si="9">$T$37+$T$38*J76^2+$T$39*K76</f>
        <v>16.12393357903877</v>
      </c>
      <c r="L77">
        <f t="shared" ref="L77:L140" si="10">LN(K77)</f>
        <v>2.7803047258615905</v>
      </c>
      <c r="M77">
        <f t="shared" ref="M77:M140" si="11">J77^2/K77</f>
        <v>0.82949118967091018</v>
      </c>
      <c r="N77">
        <f t="shared" ref="N77:N140" si="12">SQRT(K77)</f>
        <v>4.0154618139186393</v>
      </c>
      <c r="O77">
        <f t="shared" ref="O77:O140" si="13">D77</f>
        <v>3.7946647462026375</v>
      </c>
      <c r="S77" s="7"/>
    </row>
    <row r="78" spans="1:29" x14ac:dyDescent="0.25">
      <c r="A78">
        <f>'ARCH(5)'!A73</f>
        <v>-6.8559476314591681</v>
      </c>
      <c r="C78">
        <v>67</v>
      </c>
      <c r="D78">
        <f t="shared" si="7"/>
        <v>-6.8559476314591681</v>
      </c>
      <c r="E78">
        <v>0</v>
      </c>
      <c r="F78" s="18">
        <v>0</v>
      </c>
      <c r="G78" s="18">
        <v>0</v>
      </c>
      <c r="H78" s="18">
        <v>0</v>
      </c>
      <c r="I78" s="18">
        <v>0</v>
      </c>
      <c r="J78">
        <f t="shared" si="8"/>
        <v>-6.9934740364650159</v>
      </c>
      <c r="K78">
        <f t="shared" si="9"/>
        <v>15.909487737597992</v>
      </c>
      <c r="L78">
        <f t="shared" si="10"/>
        <v>2.766915644320219</v>
      </c>
      <c r="M78">
        <f t="shared" si="11"/>
        <v>3.0741831481554978</v>
      </c>
      <c r="N78">
        <f t="shared" si="12"/>
        <v>3.9886699208630931</v>
      </c>
      <c r="O78">
        <f t="shared" si="13"/>
        <v>-6.8559476314591681</v>
      </c>
    </row>
    <row r="79" spans="1:29" x14ac:dyDescent="0.25">
      <c r="A79">
        <f>'ARCH(5)'!A74</f>
        <v>5.8342349195223822</v>
      </c>
      <c r="C79">
        <v>68</v>
      </c>
      <c r="D79">
        <f t="shared" si="7"/>
        <v>5.8342349195223822</v>
      </c>
      <c r="E79">
        <v>0</v>
      </c>
      <c r="F79" s="18">
        <v>0</v>
      </c>
      <c r="G79" s="18">
        <v>0</v>
      </c>
      <c r="H79" s="18">
        <v>0</v>
      </c>
      <c r="I79" s="18">
        <v>0</v>
      </c>
      <c r="J79">
        <f t="shared" si="8"/>
        <v>5.6967085145165344</v>
      </c>
      <c r="K79">
        <f t="shared" si="9"/>
        <v>20.011383476037661</v>
      </c>
      <c r="L79">
        <f t="shared" si="10"/>
        <v>2.9963012854379025</v>
      </c>
      <c r="M79">
        <f t="shared" si="11"/>
        <v>1.6217013650368022</v>
      </c>
      <c r="N79">
        <f t="shared" si="12"/>
        <v>4.4734084852646374</v>
      </c>
      <c r="O79">
        <f t="shared" si="13"/>
        <v>5.8342349195223822</v>
      </c>
      <c r="S79" t="s">
        <v>110</v>
      </c>
      <c r="AC79" t="s">
        <v>118</v>
      </c>
    </row>
    <row r="80" spans="1:29" x14ac:dyDescent="0.25">
      <c r="A80">
        <f>'ARCH(5)'!A75</f>
        <v>3.8177432923251606</v>
      </c>
      <c r="C80">
        <v>69</v>
      </c>
      <c r="D80">
        <f t="shared" si="7"/>
        <v>3.8177432923251606</v>
      </c>
      <c r="E80">
        <v>0</v>
      </c>
      <c r="F80" s="18">
        <v>0</v>
      </c>
      <c r="G80" s="18">
        <v>0</v>
      </c>
      <c r="H80" s="18">
        <v>0</v>
      </c>
      <c r="I80" s="18">
        <v>0</v>
      </c>
      <c r="J80">
        <f t="shared" si="8"/>
        <v>3.6802168873193128</v>
      </c>
      <c r="K80">
        <f t="shared" si="9"/>
        <v>21.279717436256497</v>
      </c>
      <c r="L80">
        <f t="shared" si="10"/>
        <v>3.0577543860138801</v>
      </c>
      <c r="M80">
        <f t="shared" si="11"/>
        <v>0.63647444465751779</v>
      </c>
      <c r="N80">
        <f t="shared" si="12"/>
        <v>4.6129944110367722</v>
      </c>
      <c r="O80">
        <f t="shared" si="13"/>
        <v>3.8177432923251606</v>
      </c>
      <c r="R80">
        <v>1</v>
      </c>
      <c r="S80">
        <v>1.52161741E-2</v>
      </c>
      <c r="T80" s="30">
        <v>-1.51883E-2</v>
      </c>
      <c r="U80">
        <v>-5.566138E-3</v>
      </c>
      <c r="V80">
        <v>-1.4937183999999999E-2</v>
      </c>
      <c r="W80">
        <v>-1.5177909599999999E-2</v>
      </c>
      <c r="X80" s="30">
        <v>-1.526828E-2</v>
      </c>
      <c r="Y80">
        <v>1.0146067999999999E-2</v>
      </c>
      <c r="Z80" s="30">
        <v>1.8459600000000001E-4</v>
      </c>
      <c r="AA80">
        <v>-8.4651219999999996E-4</v>
      </c>
      <c r="AC80" cm="1">
        <f t="array" ref="AC80">SQRT(INDEX($S$80:$AB$89,R80,R80))</f>
        <v>0.12335385725626904</v>
      </c>
    </row>
    <row r="81" spans="1:29" x14ac:dyDescent="0.25">
      <c r="A81">
        <f>'ARCH(5)'!A76</f>
        <v>1.0619999947033434</v>
      </c>
      <c r="C81">
        <v>70</v>
      </c>
      <c r="D81">
        <f t="shared" si="7"/>
        <v>1.0619999947033434</v>
      </c>
      <c r="E81">
        <v>0</v>
      </c>
      <c r="F81" s="18">
        <v>0</v>
      </c>
      <c r="G81" s="18">
        <v>0</v>
      </c>
      <c r="H81" s="18">
        <v>0</v>
      </c>
      <c r="I81" s="18">
        <v>0</v>
      </c>
      <c r="J81">
        <f t="shared" si="8"/>
        <v>0.92447358969749549</v>
      </c>
      <c r="K81">
        <f t="shared" si="9"/>
        <v>20.010546039363568</v>
      </c>
      <c r="L81">
        <f t="shared" si="10"/>
        <v>2.996259436547339</v>
      </c>
      <c r="M81">
        <f t="shared" si="11"/>
        <v>4.2710049809083335E-2</v>
      </c>
      <c r="N81">
        <f t="shared" si="12"/>
        <v>4.4733148826528595</v>
      </c>
      <c r="O81">
        <f t="shared" si="13"/>
        <v>1.0619999947033434</v>
      </c>
      <c r="R81">
        <v>2</v>
      </c>
      <c r="S81">
        <v>-1.5188298100000001E-2</v>
      </c>
      <c r="T81" s="30">
        <v>1.675343E-2</v>
      </c>
      <c r="U81">
        <v>1.0833974E-2</v>
      </c>
      <c r="V81">
        <v>1.49119422E-2</v>
      </c>
      <c r="W81">
        <v>1.51511536E-2</v>
      </c>
      <c r="X81" s="30">
        <v>1.5259669999999999E-2</v>
      </c>
      <c r="Y81">
        <v>-7.8918419999999996E-3</v>
      </c>
      <c r="Z81" s="30">
        <v>-7.7734139999999994E-5</v>
      </c>
      <c r="AA81">
        <v>6.5866989999999995E-4</v>
      </c>
      <c r="AC81" cm="1">
        <f t="array" ref="AC81">SQRT(INDEX($S$80:$AB$89,R81,R81))</f>
        <v>0.12943504162320188</v>
      </c>
    </row>
    <row r="82" spans="1:29" x14ac:dyDescent="0.25">
      <c r="A82">
        <f>'ARCH(5)'!A77</f>
        <v>0.39898010876301726</v>
      </c>
      <c r="C82">
        <v>71</v>
      </c>
      <c r="D82">
        <f t="shared" si="7"/>
        <v>0.39898010876301726</v>
      </c>
      <c r="E82">
        <v>0</v>
      </c>
      <c r="F82" s="18">
        <v>0</v>
      </c>
      <c r="G82" s="18">
        <v>0</v>
      </c>
      <c r="H82" s="18">
        <v>0</v>
      </c>
      <c r="I82" s="18">
        <v>0</v>
      </c>
      <c r="J82">
        <f t="shared" si="8"/>
        <v>0.26145370375716936</v>
      </c>
      <c r="K82">
        <f t="shared" si="9"/>
        <v>17.480606586928822</v>
      </c>
      <c r="L82">
        <f t="shared" si="10"/>
        <v>2.8610920713946801</v>
      </c>
      <c r="M82">
        <f t="shared" si="11"/>
        <v>3.9105072737840004E-3</v>
      </c>
      <c r="N82">
        <f t="shared" si="12"/>
        <v>4.1809815339138749</v>
      </c>
      <c r="O82">
        <f t="shared" si="13"/>
        <v>0.39898010876301726</v>
      </c>
      <c r="R82">
        <v>3</v>
      </c>
      <c r="S82">
        <v>-5.5661377999999999E-3</v>
      </c>
      <c r="T82" s="30">
        <v>1.083397E-2</v>
      </c>
      <c r="U82">
        <v>42.039360004000002</v>
      </c>
      <c r="V82">
        <v>-4.89372509E-2</v>
      </c>
      <c r="W82">
        <v>1.1808391499999999E-2</v>
      </c>
      <c r="X82" s="30">
        <v>2.8729060000000001E-2</v>
      </c>
      <c r="Y82">
        <v>1.13944785</v>
      </c>
      <c r="Z82" s="30">
        <v>0.14396410000000001</v>
      </c>
      <c r="AA82">
        <v>-0.20304878570000001</v>
      </c>
      <c r="AC82" cm="1">
        <f t="array" ref="AC82">SQRT(INDEX($S$80:$AB$89,R82,R82))</f>
        <v>6.4837766775236796</v>
      </c>
    </row>
    <row r="83" spans="1:29" x14ac:dyDescent="0.25">
      <c r="A83">
        <f>'ARCH(5)'!A78</f>
        <v>0.8243356500773803</v>
      </c>
      <c r="C83">
        <v>72</v>
      </c>
      <c r="D83">
        <f t="shared" si="7"/>
        <v>0.8243356500773803</v>
      </c>
      <c r="E83">
        <v>0</v>
      </c>
      <c r="F83" s="18">
        <v>0</v>
      </c>
      <c r="G83" s="18">
        <v>0</v>
      </c>
      <c r="H83" s="18">
        <v>0</v>
      </c>
      <c r="I83" s="18">
        <v>0</v>
      </c>
      <c r="J83">
        <f t="shared" si="8"/>
        <v>0.6868092450715324</v>
      </c>
      <c r="K83">
        <f t="shared" si="9"/>
        <v>15.383686864575527</v>
      </c>
      <c r="L83">
        <f t="shared" si="10"/>
        <v>2.7333076534625453</v>
      </c>
      <c r="M83">
        <f t="shared" si="11"/>
        <v>3.0662801659200555E-2</v>
      </c>
      <c r="N83">
        <f t="shared" si="12"/>
        <v>3.9222043374326545</v>
      </c>
      <c r="O83">
        <f t="shared" si="13"/>
        <v>0.8243356500773803</v>
      </c>
      <c r="R83">
        <v>4</v>
      </c>
      <c r="S83">
        <v>-1.4937183999999999E-2</v>
      </c>
      <c r="T83" s="30">
        <v>1.491194E-2</v>
      </c>
      <c r="U83">
        <v>-4.8937251000000001E-2</v>
      </c>
      <c r="V83">
        <v>1.6127049500000001E-2</v>
      </c>
      <c r="W83">
        <v>1.4894175000000001E-2</v>
      </c>
      <c r="X83" s="30">
        <v>1.493301E-2</v>
      </c>
      <c r="Y83">
        <v>-1.4564136E-2</v>
      </c>
      <c r="Z83" s="30">
        <v>-5.6441840000000004E-4</v>
      </c>
      <c r="AA83">
        <v>1.5381710000000001E-3</v>
      </c>
      <c r="AC83" cm="1">
        <f t="array" ref="AC83">SQRT(INDEX($S$80:$AB$89,R83,R83))</f>
        <v>0.1269923206339659</v>
      </c>
    </row>
    <row r="84" spans="1:29" x14ac:dyDescent="0.25">
      <c r="A84">
        <f>'ARCH(5)'!A79</f>
        <v>-6.6421530771210877</v>
      </c>
      <c r="C84">
        <v>73</v>
      </c>
      <c r="D84">
        <f t="shared" si="7"/>
        <v>-6.6421530771210877</v>
      </c>
      <c r="E84">
        <v>0</v>
      </c>
      <c r="F84" s="18">
        <v>0</v>
      </c>
      <c r="G84" s="18">
        <v>0</v>
      </c>
      <c r="H84" s="18">
        <v>0</v>
      </c>
      <c r="I84" s="18">
        <v>0</v>
      </c>
      <c r="J84">
        <f t="shared" si="8"/>
        <v>-6.7796794821269355</v>
      </c>
      <c r="K84">
        <f t="shared" si="9"/>
        <v>13.772503403678424</v>
      </c>
      <c r="L84">
        <f t="shared" si="10"/>
        <v>2.6226740975005489</v>
      </c>
      <c r="M84">
        <f t="shared" si="11"/>
        <v>3.3373782915963308</v>
      </c>
      <c r="N84">
        <f t="shared" si="12"/>
        <v>3.7111323613795326</v>
      </c>
      <c r="O84">
        <f t="shared" si="13"/>
        <v>-6.6421530771210877</v>
      </c>
      <c r="R84">
        <v>5</v>
      </c>
      <c r="S84">
        <v>-1.5177909599999999E-2</v>
      </c>
      <c r="T84" s="30">
        <v>1.515115E-2</v>
      </c>
      <c r="U84">
        <v>1.1808391999999999E-2</v>
      </c>
      <c r="V84">
        <v>1.4894175000000001E-2</v>
      </c>
      <c r="W84">
        <v>1.5548091E-2</v>
      </c>
      <c r="X84" s="30">
        <v>1.52172E-2</v>
      </c>
      <c r="Y84">
        <v>-1.0639439000000001E-2</v>
      </c>
      <c r="Z84" s="30">
        <v>-1.284651E-4</v>
      </c>
      <c r="AA84">
        <v>8.2616440000000003E-4</v>
      </c>
      <c r="AC84" cm="1">
        <f t="array" ref="AC84">SQRT(INDEX($S$80:$AB$89,R84,R84))</f>
        <v>0.12469198450582139</v>
      </c>
    </row>
    <row r="85" spans="1:29" x14ac:dyDescent="0.25">
      <c r="A85">
        <f>'ARCH(5)'!A80</f>
        <v>-9.020675898510321</v>
      </c>
      <c r="C85">
        <v>74</v>
      </c>
      <c r="D85">
        <f t="shared" si="7"/>
        <v>-9.020675898510321</v>
      </c>
      <c r="E85">
        <v>0</v>
      </c>
      <c r="F85" s="18">
        <v>0</v>
      </c>
      <c r="G85" s="18">
        <v>0</v>
      </c>
      <c r="H85" s="18">
        <v>0</v>
      </c>
      <c r="I85" s="18">
        <v>0</v>
      </c>
      <c r="J85">
        <f t="shared" si="8"/>
        <v>-9.1582023035161697</v>
      </c>
      <c r="K85">
        <f t="shared" si="9"/>
        <v>17.966022049243815</v>
      </c>
      <c r="L85">
        <f t="shared" si="10"/>
        <v>2.8884823100824399</v>
      </c>
      <c r="M85">
        <f t="shared" si="11"/>
        <v>4.6684051262009358</v>
      </c>
      <c r="N85">
        <f t="shared" si="12"/>
        <v>4.2386344557231892</v>
      </c>
      <c r="O85">
        <f t="shared" si="13"/>
        <v>-9.020675898510321</v>
      </c>
      <c r="R85">
        <v>6</v>
      </c>
      <c r="S85">
        <v>-1.5268279100000001E-2</v>
      </c>
      <c r="T85" s="30">
        <v>1.5259669999999999E-2</v>
      </c>
      <c r="U85">
        <v>2.8729059000000001E-2</v>
      </c>
      <c r="V85">
        <v>1.49330143E-2</v>
      </c>
      <c r="W85">
        <v>1.5217198499999999E-2</v>
      </c>
      <c r="X85" s="30">
        <v>1.5828729999999999E-2</v>
      </c>
      <c r="Y85">
        <v>-8.0319569999999993E-3</v>
      </c>
      <c r="Z85" s="30">
        <v>-2.4748820000000001E-5</v>
      </c>
      <c r="AA85">
        <v>5.5102820000000002E-4</v>
      </c>
      <c r="AC85" cm="1">
        <f t="array" ref="AC85">SQRT(INDEX($S$80:$AB$89,R85,R85))</f>
        <v>0.12581228079961032</v>
      </c>
    </row>
    <row r="86" spans="1:29" x14ac:dyDescent="0.25">
      <c r="A86">
        <f>'ARCH(5)'!A81</f>
        <v>-9.8293041786062805</v>
      </c>
      <c r="C86">
        <v>75</v>
      </c>
      <c r="D86">
        <f t="shared" si="7"/>
        <v>-9.8293041786062805</v>
      </c>
      <c r="E86">
        <v>0</v>
      </c>
      <c r="F86" s="18">
        <v>0</v>
      </c>
      <c r="G86" s="18">
        <v>0</v>
      </c>
      <c r="H86" s="18">
        <v>0</v>
      </c>
      <c r="I86" s="18">
        <v>0</v>
      </c>
      <c r="J86">
        <f t="shared" si="8"/>
        <v>-9.9668305836121291</v>
      </c>
      <c r="K86">
        <f t="shared" si="9"/>
        <v>25.842191237126524</v>
      </c>
      <c r="L86">
        <f t="shared" si="10"/>
        <v>3.2520084755174623</v>
      </c>
      <c r="M86">
        <f t="shared" si="11"/>
        <v>3.8440127220988622</v>
      </c>
      <c r="N86">
        <f t="shared" si="12"/>
        <v>5.0835215389655355</v>
      </c>
      <c r="O86">
        <f t="shared" si="13"/>
        <v>-9.8293041786062805</v>
      </c>
      <c r="R86">
        <v>7</v>
      </c>
      <c r="S86">
        <v>1.0146068100000001E-2</v>
      </c>
      <c r="T86" s="30">
        <v>-7.8918419999999996E-3</v>
      </c>
      <c r="U86">
        <v>1.13944785</v>
      </c>
      <c r="V86">
        <v>-1.4564136E-2</v>
      </c>
      <c r="W86">
        <v>-1.06394387E-2</v>
      </c>
      <c r="X86" s="30">
        <v>-8.0319569999999993E-3</v>
      </c>
      <c r="Y86">
        <v>0.29641210699999998</v>
      </c>
      <c r="Z86" s="30">
        <v>9.2992100000000005E-3</v>
      </c>
      <c r="AA86">
        <v>-2.52693924E-2</v>
      </c>
      <c r="AC86" cm="1">
        <f t="array" ref="AC86">SQRT(INDEX($S$80:$AB$89,R86,R86))</f>
        <v>0.54443742248306182</v>
      </c>
    </row>
    <row r="87" spans="1:29" x14ac:dyDescent="0.25">
      <c r="A87">
        <f>'ARCH(5)'!A82</f>
        <v>5.1385941787055867</v>
      </c>
      <c r="C87">
        <v>76</v>
      </c>
      <c r="D87">
        <f t="shared" si="7"/>
        <v>5.1385941787055867</v>
      </c>
      <c r="E87">
        <v>0</v>
      </c>
      <c r="F87" s="18">
        <v>0</v>
      </c>
      <c r="G87" s="18">
        <v>0</v>
      </c>
      <c r="H87" s="18">
        <v>0</v>
      </c>
      <c r="I87" s="18">
        <v>0</v>
      </c>
      <c r="J87">
        <f t="shared" si="8"/>
        <v>5.0010677736997389</v>
      </c>
      <c r="K87">
        <f t="shared" si="9"/>
        <v>33.935113168714302</v>
      </c>
      <c r="L87">
        <f t="shared" si="10"/>
        <v>3.5244502650172391</v>
      </c>
      <c r="M87">
        <f t="shared" si="11"/>
        <v>0.73701474790412902</v>
      </c>
      <c r="N87">
        <f t="shared" si="12"/>
        <v>5.825385237794519</v>
      </c>
      <c r="O87">
        <f t="shared" si="13"/>
        <v>5.1385941787055867</v>
      </c>
      <c r="R87">
        <v>8</v>
      </c>
      <c r="S87">
        <v>1.8459600000000001E-4</v>
      </c>
      <c r="T87" s="30">
        <v>-7.7734139999999994E-5</v>
      </c>
      <c r="U87">
        <v>0.14396414900000001</v>
      </c>
      <c r="V87">
        <v>-5.6441840000000004E-4</v>
      </c>
      <c r="W87">
        <v>-1.284651E-4</v>
      </c>
      <c r="X87" s="30">
        <v>-2.4748820000000001E-5</v>
      </c>
      <c r="Y87">
        <v>9.2992100000000005E-3</v>
      </c>
      <c r="Z87" s="30">
        <v>1.1414699999999999E-3</v>
      </c>
      <c r="AA87">
        <v>-1.5639315999999999E-3</v>
      </c>
      <c r="AC87" cm="1">
        <f t="array" ref="AC87">SQRT(INDEX($S$80:$AB$89,R87,R87))</f>
        <v>3.3785647840466219E-2</v>
      </c>
    </row>
    <row r="88" spans="1:29" x14ac:dyDescent="0.25">
      <c r="A88">
        <f>'ARCH(5)'!A83</f>
        <v>2.4067515644205386</v>
      </c>
      <c r="C88">
        <v>77</v>
      </c>
      <c r="D88">
        <f t="shared" si="7"/>
        <v>2.4067515644205386</v>
      </c>
      <c r="E88">
        <v>0</v>
      </c>
      <c r="F88" s="18">
        <v>0</v>
      </c>
      <c r="G88" s="18">
        <v>0</v>
      </c>
      <c r="H88" s="18">
        <v>0</v>
      </c>
      <c r="I88" s="18">
        <v>0</v>
      </c>
      <c r="J88">
        <f t="shared" si="8"/>
        <v>2.2692251594146908</v>
      </c>
      <c r="K88">
        <f t="shared" si="9"/>
        <v>31.405480348162406</v>
      </c>
      <c r="L88">
        <f t="shared" si="10"/>
        <v>3.4469824110659975</v>
      </c>
      <c r="M88">
        <f t="shared" si="11"/>
        <v>0.163964466298059</v>
      </c>
      <c r="N88">
        <f t="shared" si="12"/>
        <v>5.604059274147839</v>
      </c>
      <c r="O88">
        <f t="shared" si="13"/>
        <v>2.4067515644205386</v>
      </c>
      <c r="R88">
        <v>9</v>
      </c>
      <c r="S88">
        <v>-8.4651219999999996E-4</v>
      </c>
      <c r="T88" s="30">
        <v>6.5866989999999995E-4</v>
      </c>
      <c r="U88">
        <v>-0.20304878600000001</v>
      </c>
      <c r="V88">
        <v>1.5381710000000001E-3</v>
      </c>
      <c r="W88">
        <v>8.2616440000000003E-4</v>
      </c>
      <c r="X88" s="30">
        <v>5.5102820000000002E-4</v>
      </c>
      <c r="Y88">
        <v>-2.5269392000000002E-2</v>
      </c>
      <c r="Z88" s="30">
        <v>-1.5639320000000001E-3</v>
      </c>
      <c r="AA88">
        <v>2.9410488000000002E-3</v>
      </c>
      <c r="AC88" cm="1">
        <f t="array" ref="AC88">SQRT(INDEX($S$80:$AB$89,R88,R88))</f>
        <v>5.423143737722614E-2</v>
      </c>
    </row>
    <row r="89" spans="1:29" x14ac:dyDescent="0.25">
      <c r="A89">
        <f>'ARCH(5)'!A84</f>
        <v>6.8063888917039712</v>
      </c>
      <c r="C89">
        <v>78</v>
      </c>
      <c r="D89">
        <f t="shared" si="7"/>
        <v>6.8063888917039712</v>
      </c>
      <c r="E89">
        <v>0</v>
      </c>
      <c r="F89" s="18">
        <v>0</v>
      </c>
      <c r="G89" s="18">
        <v>0</v>
      </c>
      <c r="H89" s="18">
        <v>0</v>
      </c>
      <c r="I89" s="18">
        <v>0</v>
      </c>
      <c r="J89">
        <f t="shared" si="8"/>
        <v>6.6688624866981234</v>
      </c>
      <c r="K89">
        <f t="shared" si="9"/>
        <v>27.015753715373755</v>
      </c>
      <c r="L89">
        <f t="shared" si="10"/>
        <v>3.2964201667911119</v>
      </c>
      <c r="M89">
        <f t="shared" si="11"/>
        <v>1.6462145507782364</v>
      </c>
      <c r="N89">
        <f t="shared" si="12"/>
        <v>5.1976681036185601</v>
      </c>
      <c r="O89">
        <f t="shared" si="13"/>
        <v>6.8063888917039712</v>
      </c>
    </row>
    <row r="90" spans="1:29" x14ac:dyDescent="0.25">
      <c r="A90">
        <f>'ARCH(5)'!A85</f>
        <v>-7.0730901294992305</v>
      </c>
      <c r="C90">
        <v>79</v>
      </c>
      <c r="D90">
        <f t="shared" si="7"/>
        <v>-7.0730901294992305</v>
      </c>
      <c r="E90">
        <v>0</v>
      </c>
      <c r="F90" s="18">
        <v>0</v>
      </c>
      <c r="G90" s="18">
        <v>0</v>
      </c>
      <c r="H90" s="18">
        <v>0</v>
      </c>
      <c r="I90" s="18">
        <v>0</v>
      </c>
      <c r="J90">
        <f t="shared" si="8"/>
        <v>-7.2106165345050783</v>
      </c>
      <c r="K90">
        <f t="shared" si="9"/>
        <v>28.268640073056417</v>
      </c>
      <c r="L90">
        <f t="shared" si="10"/>
        <v>3.3417530655981684</v>
      </c>
      <c r="M90">
        <f t="shared" si="11"/>
        <v>1.8392462698350287</v>
      </c>
      <c r="N90">
        <f t="shared" si="12"/>
        <v>5.3168261277811615</v>
      </c>
      <c r="O90">
        <f t="shared" si="13"/>
        <v>-7.0730901294992305</v>
      </c>
    </row>
    <row r="91" spans="1:29" ht="15.75" thickBot="1" x14ac:dyDescent="0.3">
      <c r="A91">
        <f>'ARCH(5)'!A86</f>
        <v>-0.93184951255077286</v>
      </c>
      <c r="C91">
        <v>80</v>
      </c>
      <c r="D91">
        <f t="shared" si="7"/>
        <v>-0.93184951255077286</v>
      </c>
      <c r="E91">
        <v>0</v>
      </c>
      <c r="F91" s="18">
        <v>0</v>
      </c>
      <c r="G91" s="18">
        <v>0</v>
      </c>
      <c r="H91" s="18">
        <v>0</v>
      </c>
      <c r="I91" s="18">
        <v>0</v>
      </c>
      <c r="J91">
        <f t="shared" si="8"/>
        <v>-1.0693759175566206</v>
      </c>
      <c r="K91">
        <f t="shared" si="9"/>
        <v>30.164183002080129</v>
      </c>
      <c r="L91">
        <f t="shared" si="10"/>
        <v>3.406655227225595</v>
      </c>
      <c r="M91">
        <f t="shared" si="11"/>
        <v>3.7911348468188374E-2</v>
      </c>
      <c r="N91">
        <f t="shared" si="12"/>
        <v>5.4921929137713406</v>
      </c>
      <c r="O91">
        <f t="shared" si="13"/>
        <v>-0.93184951255077286</v>
      </c>
      <c r="S91" t="s">
        <v>111</v>
      </c>
    </row>
    <row r="92" spans="1:29" x14ac:dyDescent="0.25">
      <c r="A92">
        <f>'ARCH(5)'!A87</f>
        <v>-9.6625015397624701</v>
      </c>
      <c r="C92">
        <v>81</v>
      </c>
      <c r="D92">
        <f t="shared" si="7"/>
        <v>-9.6625015397624701</v>
      </c>
      <c r="E92">
        <v>0</v>
      </c>
      <c r="F92" s="18">
        <v>0</v>
      </c>
      <c r="G92" s="18">
        <v>0</v>
      </c>
      <c r="H92" s="18">
        <v>0</v>
      </c>
      <c r="I92" s="18">
        <v>0</v>
      </c>
      <c r="J92">
        <f t="shared" si="8"/>
        <v>-9.8000279447683187</v>
      </c>
      <c r="K92">
        <f t="shared" si="9"/>
        <v>25.551742620691712</v>
      </c>
      <c r="L92">
        <f t="shared" si="10"/>
        <v>3.2407055186562603</v>
      </c>
      <c r="M92">
        <f t="shared" si="11"/>
        <v>3.7586691891795536</v>
      </c>
      <c r="N92">
        <f t="shared" si="12"/>
        <v>5.0548731557470079</v>
      </c>
      <c r="O92">
        <f t="shared" si="13"/>
        <v>-9.6625015397624701</v>
      </c>
      <c r="S92" s="21" t="s">
        <v>65</v>
      </c>
      <c r="T92" s="22" t="s">
        <v>66</v>
      </c>
      <c r="U92" s="22" t="s">
        <v>67</v>
      </c>
      <c r="V92" s="22" t="s">
        <v>68</v>
      </c>
      <c r="W92" s="22" t="s">
        <v>69</v>
      </c>
      <c r="X92" s="22" t="s">
        <v>70</v>
      </c>
      <c r="Y92" s="22" t="s">
        <v>102</v>
      </c>
      <c r="Z92" s="22" t="s">
        <v>100</v>
      </c>
      <c r="AA92" s="23" t="s">
        <v>101</v>
      </c>
    </row>
    <row r="93" spans="1:29" x14ac:dyDescent="0.25">
      <c r="A93">
        <f>'ARCH(5)'!A88</f>
        <v>2.7913669616243473</v>
      </c>
      <c r="C93">
        <v>82</v>
      </c>
      <c r="D93">
        <f t="shared" si="7"/>
        <v>2.7913669616243473</v>
      </c>
      <c r="E93">
        <v>0</v>
      </c>
      <c r="F93" s="18">
        <v>0</v>
      </c>
      <c r="G93" s="18">
        <v>0</v>
      </c>
      <c r="H93" s="18">
        <v>0</v>
      </c>
      <c r="I93" s="18">
        <v>0</v>
      </c>
      <c r="J93">
        <f t="shared" si="8"/>
        <v>2.6538405566184995</v>
      </c>
      <c r="K93">
        <f t="shared" si="9"/>
        <v>33.30886914003365</v>
      </c>
      <c r="L93">
        <f t="shared" si="10"/>
        <v>3.5058237020656038</v>
      </c>
      <c r="M93">
        <f t="shared" si="11"/>
        <v>0.21144127320397141</v>
      </c>
      <c r="N93">
        <f t="shared" si="12"/>
        <v>5.7713836417304343</v>
      </c>
      <c r="O93">
        <f t="shared" si="13"/>
        <v>2.7913669616243473</v>
      </c>
      <c r="S93">
        <v>0.18348752867860527</v>
      </c>
      <c r="T93">
        <v>22.555377002727987</v>
      </c>
      <c r="U93">
        <v>-17.887009965755237</v>
      </c>
      <c r="V93">
        <v>20.129734779835356</v>
      </c>
      <c r="W93">
        <v>-19.123069212007437</v>
      </c>
      <c r="X93">
        <v>-21.114608193539155</v>
      </c>
      <c r="Y93">
        <v>2.2308068044666491</v>
      </c>
      <c r="Z93">
        <v>0.11843959681820083</v>
      </c>
      <c r="AA93">
        <v>0.74916001886724815</v>
      </c>
    </row>
    <row r="94" spans="1:29" x14ac:dyDescent="0.25">
      <c r="A94">
        <f>'ARCH(5)'!A89</f>
        <v>0.32442401914162966</v>
      </c>
      <c r="C94">
        <v>83</v>
      </c>
      <c r="D94">
        <f t="shared" si="7"/>
        <v>0.32442401914162966</v>
      </c>
      <c r="E94">
        <v>0</v>
      </c>
      <c r="F94" s="18">
        <v>0</v>
      </c>
      <c r="G94" s="18">
        <v>0</v>
      </c>
      <c r="H94" s="18">
        <v>0</v>
      </c>
      <c r="I94" s="18">
        <v>0</v>
      </c>
      <c r="J94">
        <f t="shared" si="8"/>
        <v>0.18689761413578179</v>
      </c>
      <c r="K94">
        <f t="shared" si="9"/>
        <v>28.749869099842343</v>
      </c>
      <c r="L94">
        <f t="shared" si="10"/>
        <v>3.3586332141840325</v>
      </c>
      <c r="M94">
        <f t="shared" si="11"/>
        <v>1.2149870334484108E-3</v>
      </c>
      <c r="N94">
        <f t="shared" si="12"/>
        <v>5.3618904408652686</v>
      </c>
      <c r="O94">
        <f t="shared" si="13"/>
        <v>0.32442401914162966</v>
      </c>
    </row>
    <row r="95" spans="1:29" x14ac:dyDescent="0.25">
      <c r="A95">
        <f>'ARCH(5)'!A90</f>
        <v>7.5187541520746528</v>
      </c>
      <c r="C95">
        <v>84</v>
      </c>
      <c r="D95">
        <f t="shared" si="7"/>
        <v>7.5187541520746528</v>
      </c>
      <c r="E95">
        <v>0</v>
      </c>
      <c r="F95" s="18">
        <v>0</v>
      </c>
      <c r="G95" s="18">
        <v>0</v>
      </c>
      <c r="H95" s="18">
        <v>0</v>
      </c>
      <c r="I95" s="18">
        <v>0</v>
      </c>
      <c r="J95">
        <f t="shared" si="8"/>
        <v>7.381227747068805</v>
      </c>
      <c r="K95">
        <f t="shared" si="9"/>
        <v>24.299069386113345</v>
      </c>
      <c r="L95">
        <f t="shared" si="10"/>
        <v>3.1904380527453955</v>
      </c>
      <c r="M95">
        <f t="shared" si="11"/>
        <v>2.2421650059254778</v>
      </c>
      <c r="N95">
        <f t="shared" si="12"/>
        <v>4.9294086243801445</v>
      </c>
      <c r="O95">
        <f t="shared" si="13"/>
        <v>7.5187541520746528</v>
      </c>
      <c r="S95" t="s">
        <v>112</v>
      </c>
    </row>
    <row r="96" spans="1:29" x14ac:dyDescent="0.25">
      <c r="A96">
        <f>'ARCH(5)'!A91</f>
        <v>-6.8914032475244413E-2</v>
      </c>
      <c r="C96">
        <v>85</v>
      </c>
      <c r="D96">
        <f t="shared" si="7"/>
        <v>-6.8914032475244413E-2</v>
      </c>
      <c r="E96">
        <v>0</v>
      </c>
      <c r="F96" s="18">
        <v>0</v>
      </c>
      <c r="G96" s="18">
        <v>0</v>
      </c>
      <c r="H96" s="18">
        <v>0</v>
      </c>
      <c r="I96" s="18">
        <v>0</v>
      </c>
      <c r="J96">
        <f t="shared" si="8"/>
        <v>-0.20644043748109228</v>
      </c>
      <c r="K96">
        <f t="shared" si="9"/>
        <v>27.321617785547673</v>
      </c>
      <c r="L96">
        <f t="shared" si="10"/>
        <v>3.3076782491114485</v>
      </c>
      <c r="M96">
        <f t="shared" si="11"/>
        <v>1.5598510513505626E-3</v>
      </c>
      <c r="N96">
        <f t="shared" si="12"/>
        <v>5.227008492966859</v>
      </c>
      <c r="O96">
        <f t="shared" si="13"/>
        <v>-6.8914032475244413E-2</v>
      </c>
    </row>
    <row r="97" spans="1:27" x14ac:dyDescent="0.25">
      <c r="A97">
        <f>'ARCH(5)'!A92</f>
        <v>-0.2415737974534877</v>
      </c>
      <c r="C97">
        <v>86</v>
      </c>
      <c r="D97">
        <f t="shared" si="7"/>
        <v>-0.2415737974534877</v>
      </c>
      <c r="E97">
        <v>0</v>
      </c>
      <c r="F97" s="18">
        <v>0</v>
      </c>
      <c r="G97" s="18">
        <v>0</v>
      </c>
      <c r="H97" s="18">
        <v>0</v>
      </c>
      <c r="I97" s="18">
        <v>0</v>
      </c>
      <c r="J97">
        <f t="shared" si="8"/>
        <v>-0.37910020245933557</v>
      </c>
      <c r="K97">
        <f t="shared" si="9"/>
        <v>23.169560466008548</v>
      </c>
      <c r="L97">
        <f t="shared" si="10"/>
        <v>3.1428393683035649</v>
      </c>
      <c r="M97">
        <f t="shared" si="11"/>
        <v>6.2028351256620774E-3</v>
      </c>
      <c r="N97">
        <f t="shared" si="12"/>
        <v>4.8134769622393074</v>
      </c>
      <c r="O97">
        <f t="shared" si="13"/>
        <v>-0.2415737974534877</v>
      </c>
    </row>
    <row r="98" spans="1:27" x14ac:dyDescent="0.25">
      <c r="A98">
        <f>'ARCH(5)'!A93</f>
        <v>-0.3836893653729615</v>
      </c>
      <c r="C98">
        <v>87</v>
      </c>
      <c r="D98">
        <f t="shared" si="7"/>
        <v>-0.3836893653729615</v>
      </c>
      <c r="E98">
        <v>0</v>
      </c>
      <c r="F98" s="18">
        <v>0</v>
      </c>
      <c r="G98" s="18">
        <v>0</v>
      </c>
      <c r="H98" s="18">
        <v>0</v>
      </c>
      <c r="I98" s="18">
        <v>0</v>
      </c>
      <c r="J98">
        <f t="shared" si="8"/>
        <v>-0.5212157703788094</v>
      </c>
      <c r="K98">
        <f t="shared" si="9"/>
        <v>19.895441674356178</v>
      </c>
      <c r="L98">
        <f t="shared" si="10"/>
        <v>2.9904906439016918</v>
      </c>
      <c r="M98">
        <f t="shared" si="11"/>
        <v>1.3654679485790654E-2</v>
      </c>
      <c r="N98">
        <f t="shared" si="12"/>
        <v>4.4604306601892354</v>
      </c>
      <c r="O98">
        <f t="shared" si="13"/>
        <v>-0.3836893653729615</v>
      </c>
    </row>
    <row r="99" spans="1:27" ht="15.75" thickBot="1" x14ac:dyDescent="0.3">
      <c r="A99">
        <f>'ARCH(5)'!A94</f>
        <v>3.8927551544085199</v>
      </c>
      <c r="C99">
        <v>88</v>
      </c>
      <c r="D99">
        <f t="shared" si="7"/>
        <v>3.8927551544085199</v>
      </c>
      <c r="E99">
        <v>0</v>
      </c>
      <c r="F99" s="18">
        <v>0</v>
      </c>
      <c r="G99" s="18">
        <v>0</v>
      </c>
      <c r="H99" s="18">
        <v>0</v>
      </c>
      <c r="I99" s="18">
        <v>0</v>
      </c>
      <c r="J99">
        <f t="shared" si="8"/>
        <v>3.7552287494026722</v>
      </c>
      <c r="K99">
        <f t="shared" si="9"/>
        <v>17.319421710941313</v>
      </c>
      <c r="L99">
        <f t="shared" si="10"/>
        <v>2.8518285140630995</v>
      </c>
      <c r="M99">
        <f t="shared" si="11"/>
        <v>0.81421557807740019</v>
      </c>
      <c r="N99">
        <f t="shared" si="12"/>
        <v>4.1616609317604567</v>
      </c>
      <c r="O99">
        <f t="shared" si="13"/>
        <v>3.8927551544085199</v>
      </c>
      <c r="S99" t="s">
        <v>113</v>
      </c>
    </row>
    <row r="100" spans="1:27" ht="15.75" thickBot="1" x14ac:dyDescent="0.3">
      <c r="A100">
        <f>'ARCH(5)'!A95</f>
        <v>0.6475085318585837</v>
      </c>
      <c r="C100">
        <v>89</v>
      </c>
      <c r="D100">
        <f t="shared" si="7"/>
        <v>0.6475085318585837</v>
      </c>
      <c r="E100">
        <v>0</v>
      </c>
      <c r="F100" s="18">
        <v>0</v>
      </c>
      <c r="G100" s="18">
        <v>0</v>
      </c>
      <c r="H100" s="18">
        <v>0</v>
      </c>
      <c r="I100" s="18">
        <v>0</v>
      </c>
      <c r="J100">
        <f t="shared" si="8"/>
        <v>0.50998212685273581</v>
      </c>
      <c r="K100">
        <f t="shared" si="9"/>
        <v>16.943097415107559</v>
      </c>
      <c r="L100">
        <f t="shared" si="10"/>
        <v>2.8298605187378834</v>
      </c>
      <c r="M100">
        <f t="shared" si="11"/>
        <v>1.5350308349011452E-2</v>
      </c>
      <c r="N100">
        <f t="shared" si="12"/>
        <v>4.1161993896199389</v>
      </c>
      <c r="O100">
        <f t="shared" si="13"/>
        <v>0.6475085318585837</v>
      </c>
      <c r="S100" s="27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1</v>
      </c>
      <c r="AA100" s="29">
        <v>1</v>
      </c>
    </row>
    <row r="101" spans="1:27" x14ac:dyDescent="0.25">
      <c r="A101">
        <f>'ARCH(5)'!A96</f>
        <v>1.0332032997795522</v>
      </c>
      <c r="C101">
        <v>90</v>
      </c>
      <c r="D101">
        <f t="shared" si="7"/>
        <v>1.0332032997795522</v>
      </c>
      <c r="E101">
        <v>0</v>
      </c>
      <c r="F101" s="18">
        <v>0</v>
      </c>
      <c r="G101" s="18">
        <v>0</v>
      </c>
      <c r="H101" s="18">
        <v>0</v>
      </c>
      <c r="I101" s="18">
        <v>0</v>
      </c>
      <c r="J101">
        <f t="shared" si="8"/>
        <v>0.89567689477370427</v>
      </c>
      <c r="K101">
        <f t="shared" si="9"/>
        <v>14.981306413851753</v>
      </c>
      <c r="L101">
        <f t="shared" si="10"/>
        <v>2.706803184823956</v>
      </c>
      <c r="M101">
        <f t="shared" si="11"/>
        <v>5.3549208438171646E-2</v>
      </c>
      <c r="N101">
        <f t="shared" si="12"/>
        <v>3.8705692622470602</v>
      </c>
      <c r="O101">
        <f t="shared" si="13"/>
        <v>1.0332032997795522</v>
      </c>
    </row>
    <row r="102" spans="1:27" x14ac:dyDescent="0.25">
      <c r="A102">
        <f>'ARCH(5)'!A97</f>
        <v>4.4694203524576519</v>
      </c>
      <c r="C102">
        <v>91</v>
      </c>
      <c r="D102">
        <f t="shared" si="7"/>
        <v>4.4694203524576519</v>
      </c>
      <c r="E102">
        <v>0</v>
      </c>
      <c r="F102" s="18">
        <v>0</v>
      </c>
      <c r="G102" s="18">
        <v>0</v>
      </c>
      <c r="H102" s="18">
        <v>0</v>
      </c>
      <c r="I102" s="18">
        <v>0</v>
      </c>
      <c r="J102">
        <f t="shared" si="8"/>
        <v>4.3318939474518041</v>
      </c>
      <c r="K102">
        <f t="shared" si="9"/>
        <v>13.493760930865713</v>
      </c>
      <c r="L102">
        <f t="shared" si="10"/>
        <v>2.6022274253494406</v>
      </c>
      <c r="M102">
        <f t="shared" si="11"/>
        <v>1.3906653058485492</v>
      </c>
      <c r="N102">
        <f t="shared" si="12"/>
        <v>3.6733854862872359</v>
      </c>
      <c r="O102">
        <f t="shared" si="13"/>
        <v>4.4694203524576519</v>
      </c>
      <c r="S102" t="s">
        <v>35</v>
      </c>
    </row>
    <row r="103" spans="1:27" x14ac:dyDescent="0.25">
      <c r="A103">
        <f>'ARCH(5)'!A98</f>
        <v>-0.505825926819924</v>
      </c>
      <c r="C103">
        <v>92</v>
      </c>
      <c r="D103">
        <f t="shared" si="7"/>
        <v>-0.505825926819924</v>
      </c>
      <c r="E103">
        <v>0</v>
      </c>
      <c r="F103" s="18">
        <v>0</v>
      </c>
      <c r="G103" s="18">
        <v>0</v>
      </c>
      <c r="H103" s="18">
        <v>0</v>
      </c>
      <c r="I103" s="18">
        <v>0</v>
      </c>
      <c r="J103">
        <f t="shared" si="8"/>
        <v>-0.64335233182577189</v>
      </c>
      <c r="K103">
        <f t="shared" si="9"/>
        <v>14.475779179134344</v>
      </c>
      <c r="L103">
        <f t="shared" si="10"/>
        <v>2.6724768513114778</v>
      </c>
      <c r="M103">
        <f t="shared" si="11"/>
        <v>2.8592742245078209E-2</v>
      </c>
      <c r="N103">
        <f t="shared" si="12"/>
        <v>3.8047048741176162</v>
      </c>
      <c r="O103">
        <f t="shared" si="13"/>
        <v>-0.505825926819924</v>
      </c>
    </row>
    <row r="104" spans="1:27" x14ac:dyDescent="0.25">
      <c r="A104">
        <f>'ARCH(5)'!A99</f>
        <v>-1.0477108040750764</v>
      </c>
      <c r="C104">
        <v>93</v>
      </c>
      <c r="D104">
        <f t="shared" si="7"/>
        <v>-1.0477108040750764</v>
      </c>
      <c r="E104">
        <v>0</v>
      </c>
      <c r="F104" s="18">
        <v>0</v>
      </c>
      <c r="G104" s="18">
        <v>0</v>
      </c>
      <c r="H104" s="18">
        <v>0</v>
      </c>
      <c r="I104" s="18">
        <v>0</v>
      </c>
      <c r="J104">
        <f t="shared" si="8"/>
        <v>-1.1852372090809242</v>
      </c>
      <c r="K104">
        <f t="shared" si="9"/>
        <v>13.04696338893033</v>
      </c>
      <c r="L104">
        <f t="shared" si="10"/>
        <v>2.5685554161886439</v>
      </c>
      <c r="M104">
        <f t="shared" si="11"/>
        <v>0.10767158609349878</v>
      </c>
      <c r="N104">
        <f t="shared" si="12"/>
        <v>3.6120580544795136</v>
      </c>
      <c r="O104">
        <f t="shared" si="13"/>
        <v>-1.0477108040750764</v>
      </c>
    </row>
    <row r="105" spans="1:27" x14ac:dyDescent="0.25">
      <c r="A105">
        <f>'ARCH(5)'!A100</f>
        <v>5.0757691146077306</v>
      </c>
      <c r="C105">
        <v>94</v>
      </c>
      <c r="D105">
        <f t="shared" si="7"/>
        <v>5.0757691146077306</v>
      </c>
      <c r="E105">
        <v>0</v>
      </c>
      <c r="F105" s="18">
        <v>0</v>
      </c>
      <c r="G105" s="18">
        <v>0</v>
      </c>
      <c r="H105" s="18">
        <v>0</v>
      </c>
      <c r="I105" s="18">
        <v>0</v>
      </c>
      <c r="J105">
        <f t="shared" si="8"/>
        <v>4.9382427096018828</v>
      </c>
      <c r="K105">
        <f t="shared" si="9"/>
        <v>12.035200182533972</v>
      </c>
      <c r="L105">
        <f t="shared" si="10"/>
        <v>2.4878357044605557</v>
      </c>
      <c r="M105">
        <f t="shared" si="11"/>
        <v>2.0262430777284921</v>
      </c>
      <c r="N105">
        <f t="shared" si="12"/>
        <v>3.4691786034353971</v>
      </c>
      <c r="O105">
        <f t="shared" si="13"/>
        <v>5.0757691146077306</v>
      </c>
    </row>
    <row r="106" spans="1:27" x14ac:dyDescent="0.25">
      <c r="A106">
        <f>'ARCH(5)'!A101</f>
        <v>0.15047140730566008</v>
      </c>
      <c r="C106">
        <v>95</v>
      </c>
      <c r="D106">
        <f t="shared" si="7"/>
        <v>0.15047140730566008</v>
      </c>
      <c r="E106">
        <v>0</v>
      </c>
      <c r="F106" s="18">
        <v>0</v>
      </c>
      <c r="G106" s="18">
        <v>0</v>
      </c>
      <c r="H106" s="18">
        <v>0</v>
      </c>
      <c r="I106" s="18">
        <v>0</v>
      </c>
      <c r="J106">
        <f t="shared" si="8"/>
        <v>1.2945002299812214E-2</v>
      </c>
      <c r="K106">
        <f t="shared" si="9"/>
        <v>13.99706240141616</v>
      </c>
      <c r="L106">
        <f t="shared" si="10"/>
        <v>2.6388474791279108</v>
      </c>
      <c r="M106">
        <f t="shared" si="11"/>
        <v>1.1972018108970437E-5</v>
      </c>
      <c r="N106">
        <f t="shared" si="12"/>
        <v>3.7412648130566968</v>
      </c>
      <c r="O106">
        <f t="shared" si="13"/>
        <v>0.15047140730566008</v>
      </c>
    </row>
    <row r="107" spans="1:27" x14ac:dyDescent="0.25">
      <c r="A107">
        <f>'ARCH(5)'!A102</f>
        <v>-0.81897500262479195</v>
      </c>
      <c r="C107">
        <v>96</v>
      </c>
      <c r="D107">
        <f t="shared" si="7"/>
        <v>-0.81897500262479195</v>
      </c>
      <c r="E107">
        <v>0</v>
      </c>
      <c r="F107" s="18">
        <v>0</v>
      </c>
      <c r="G107" s="18">
        <v>0</v>
      </c>
      <c r="H107" s="18">
        <v>0</v>
      </c>
      <c r="I107" s="18">
        <v>0</v>
      </c>
      <c r="J107">
        <f t="shared" si="8"/>
        <v>-0.95650140763063984</v>
      </c>
      <c r="K107">
        <f t="shared" si="9"/>
        <v>12.618332434745367</v>
      </c>
      <c r="L107">
        <f t="shared" si="10"/>
        <v>2.5351507116742691</v>
      </c>
      <c r="M107">
        <f t="shared" si="11"/>
        <v>7.2505217906620928E-2</v>
      </c>
      <c r="N107">
        <f t="shared" si="12"/>
        <v>3.552229220467813</v>
      </c>
      <c r="O107">
        <f t="shared" si="13"/>
        <v>-0.81897500262479195</v>
      </c>
      <c r="S107" t="s">
        <v>36</v>
      </c>
    </row>
    <row r="108" spans="1:27" x14ac:dyDescent="0.25">
      <c r="A108">
        <f>'ARCH(5)'!A103</f>
        <v>1.9756461996833408</v>
      </c>
      <c r="C108">
        <v>97</v>
      </c>
      <c r="D108">
        <f t="shared" si="7"/>
        <v>1.9756461996833408</v>
      </c>
      <c r="E108">
        <v>0</v>
      </c>
      <c r="F108" s="18">
        <v>0</v>
      </c>
      <c r="G108" s="18">
        <v>0</v>
      </c>
      <c r="H108" s="18">
        <v>0</v>
      </c>
      <c r="I108" s="18">
        <v>0</v>
      </c>
      <c r="J108">
        <f t="shared" si="8"/>
        <v>1.838119794677493</v>
      </c>
      <c r="K108">
        <f t="shared" si="9"/>
        <v>11.637056093376895</v>
      </c>
      <c r="L108">
        <f t="shared" si="10"/>
        <v>2.4541944973752914</v>
      </c>
      <c r="M108">
        <f t="shared" si="11"/>
        <v>0.2903384114052841</v>
      </c>
      <c r="N108">
        <f t="shared" si="12"/>
        <v>3.4113129574075867</v>
      </c>
      <c r="O108">
        <f t="shared" si="13"/>
        <v>1.9756461996833408</v>
      </c>
    </row>
    <row r="109" spans="1:27" x14ac:dyDescent="0.25">
      <c r="A109">
        <f>'ARCH(5)'!A104</f>
        <v>0.19659490788900319</v>
      </c>
      <c r="C109">
        <v>98</v>
      </c>
      <c r="D109">
        <f t="shared" si="7"/>
        <v>0.19659490788900319</v>
      </c>
      <c r="E109">
        <v>0</v>
      </c>
      <c r="F109" s="18">
        <v>0</v>
      </c>
      <c r="G109" s="18">
        <v>0</v>
      </c>
      <c r="H109" s="18">
        <v>0</v>
      </c>
      <c r="I109" s="18">
        <v>0</v>
      </c>
      <c r="J109">
        <f t="shared" si="8"/>
        <v>5.9068502883155322E-2</v>
      </c>
      <c r="K109">
        <f t="shared" si="9"/>
        <v>11.156572810072463</v>
      </c>
      <c r="L109">
        <f t="shared" si="10"/>
        <v>2.4120288139179284</v>
      </c>
      <c r="M109">
        <f t="shared" si="11"/>
        <v>3.127383375033669E-4</v>
      </c>
      <c r="N109">
        <f t="shared" si="12"/>
        <v>3.3401456270756316</v>
      </c>
      <c r="O109">
        <f t="shared" si="13"/>
        <v>0.19659490788900319</v>
      </c>
      <c r="S109" t="s">
        <v>51</v>
      </c>
    </row>
    <row r="110" spans="1:27" x14ac:dyDescent="0.25">
      <c r="A110">
        <f>'ARCH(5)'!A105</f>
        <v>1.1559584113667516</v>
      </c>
      <c r="C110">
        <v>99</v>
      </c>
      <c r="D110">
        <f t="shared" si="7"/>
        <v>1.1559584113667516</v>
      </c>
      <c r="E110">
        <v>0</v>
      </c>
      <c r="F110" s="18">
        <v>0</v>
      </c>
      <c r="G110" s="18">
        <v>0</v>
      </c>
      <c r="H110" s="18">
        <v>0</v>
      </c>
      <c r="I110" s="18">
        <v>0</v>
      </c>
      <c r="J110">
        <f t="shared" si="8"/>
        <v>1.0184320063609038</v>
      </c>
      <c r="K110">
        <f t="shared" si="9"/>
        <v>10.370539759002655</v>
      </c>
      <c r="L110">
        <f t="shared" si="10"/>
        <v>2.3389690709353514</v>
      </c>
      <c r="M110">
        <f t="shared" si="11"/>
        <v>0.100014442418959</v>
      </c>
      <c r="N110">
        <f t="shared" si="12"/>
        <v>3.2203322435740471</v>
      </c>
      <c r="O110">
        <f t="shared" si="13"/>
        <v>1.1559584113667516</v>
      </c>
    </row>
    <row r="111" spans="1:27" x14ac:dyDescent="0.25">
      <c r="A111">
        <f>'ARCH(5)'!A106</f>
        <v>-0.67481464491837062</v>
      </c>
      <c r="C111">
        <v>100</v>
      </c>
      <c r="D111">
        <f t="shared" si="7"/>
        <v>-0.67481464491837062</v>
      </c>
      <c r="E111">
        <v>0</v>
      </c>
      <c r="F111" s="18">
        <v>0</v>
      </c>
      <c r="G111" s="18">
        <v>0</v>
      </c>
      <c r="H111" s="18">
        <v>0</v>
      </c>
      <c r="I111" s="18">
        <v>0</v>
      </c>
      <c r="J111">
        <f t="shared" si="8"/>
        <v>-0.81234104992421852</v>
      </c>
      <c r="K111">
        <f t="shared" si="9"/>
        <v>9.8726751696280957</v>
      </c>
      <c r="L111">
        <f t="shared" si="10"/>
        <v>2.2897708572097213</v>
      </c>
      <c r="M111">
        <f t="shared" si="11"/>
        <v>6.6840848103872141E-2</v>
      </c>
      <c r="N111">
        <f t="shared" si="12"/>
        <v>3.1420813435727752</v>
      </c>
      <c r="O111">
        <f t="shared" si="13"/>
        <v>-0.67481464491837062</v>
      </c>
      <c r="S111" t="s">
        <v>37</v>
      </c>
    </row>
    <row r="112" spans="1:27" x14ac:dyDescent="0.25">
      <c r="A112">
        <f>'ARCH(5)'!A107</f>
        <v>-3.0420182747738918</v>
      </c>
      <c r="C112">
        <v>101</v>
      </c>
      <c r="D112">
        <f t="shared" si="7"/>
        <v>-3.0420182747738918</v>
      </c>
      <c r="E112">
        <v>0</v>
      </c>
      <c r="F112" s="18">
        <v>0</v>
      </c>
      <c r="G112" s="18">
        <v>0</v>
      </c>
      <c r="H112" s="18">
        <v>0</v>
      </c>
      <c r="I112" s="18">
        <v>0</v>
      </c>
      <c r="J112">
        <f t="shared" si="8"/>
        <v>-3.1795446797797395</v>
      </c>
      <c r="K112">
        <f t="shared" si="9"/>
        <v>9.4332682957259308</v>
      </c>
      <c r="L112">
        <f t="shared" si="10"/>
        <v>2.2442426215113009</v>
      </c>
      <c r="M112">
        <f t="shared" si="11"/>
        <v>1.0716862972397496</v>
      </c>
      <c r="N112">
        <f t="shared" si="12"/>
        <v>3.0713626122172437</v>
      </c>
      <c r="O112">
        <f t="shared" si="13"/>
        <v>-3.0420182747738918</v>
      </c>
    </row>
    <row r="113" spans="1:22" x14ac:dyDescent="0.25">
      <c r="A113">
        <f>'ARCH(5)'!A108</f>
        <v>9.6025976879904856E-2</v>
      </c>
      <c r="C113">
        <v>102</v>
      </c>
      <c r="D113">
        <f t="shared" si="7"/>
        <v>9.6025976879904856E-2</v>
      </c>
      <c r="E113">
        <v>0</v>
      </c>
      <c r="F113" s="18">
        <v>0</v>
      </c>
      <c r="G113" s="18">
        <v>0</v>
      </c>
      <c r="H113" s="18">
        <v>0</v>
      </c>
      <c r="I113" s="18">
        <v>0</v>
      </c>
      <c r="J113">
        <f t="shared" si="8"/>
        <v>-4.1500428125943012E-2</v>
      </c>
      <c r="K113">
        <f t="shared" si="9"/>
        <v>10.221445097645802</v>
      </c>
      <c r="L113">
        <f t="shared" si="10"/>
        <v>2.3244879737665332</v>
      </c>
      <c r="M113">
        <f t="shared" si="11"/>
        <v>1.6849726415232988E-4</v>
      </c>
      <c r="N113">
        <f t="shared" si="12"/>
        <v>3.1970994819751546</v>
      </c>
      <c r="O113">
        <f t="shared" si="13"/>
        <v>9.6025976879904856E-2</v>
      </c>
    </row>
    <row r="114" spans="1:22" x14ac:dyDescent="0.25">
      <c r="A114">
        <f>'ARCH(5)'!A109</f>
        <v>-2.888307471911835E-2</v>
      </c>
      <c r="C114">
        <v>103</v>
      </c>
      <c r="D114">
        <f t="shared" si="7"/>
        <v>-2.888307471911835E-2</v>
      </c>
      <c r="E114">
        <v>0</v>
      </c>
      <c r="F114" s="18">
        <v>0</v>
      </c>
      <c r="G114" s="18">
        <v>0</v>
      </c>
      <c r="H114" s="18">
        <v>0</v>
      </c>
      <c r="I114" s="18">
        <v>0</v>
      </c>
      <c r="J114">
        <f t="shared" si="8"/>
        <v>-0.16640947972496622</v>
      </c>
      <c r="K114">
        <f t="shared" si="9"/>
        <v>9.6301920707125799</v>
      </c>
      <c r="L114">
        <f t="shared" si="10"/>
        <v>2.2649031706487857</v>
      </c>
      <c r="M114">
        <f t="shared" si="11"/>
        <v>2.8755516752933135E-3</v>
      </c>
      <c r="N114">
        <f t="shared" si="12"/>
        <v>3.1032550766433267</v>
      </c>
      <c r="O114">
        <f t="shared" si="13"/>
        <v>-2.888307471911835E-2</v>
      </c>
    </row>
    <row r="115" spans="1:22" x14ac:dyDescent="0.25">
      <c r="A115">
        <f>'ARCH(5)'!A110</f>
        <v>-1.6144176023580974E-2</v>
      </c>
      <c r="C115">
        <v>104</v>
      </c>
      <c r="D115">
        <f t="shared" si="7"/>
        <v>-1.6144176023580974E-2</v>
      </c>
      <c r="E115">
        <v>0</v>
      </c>
      <c r="F115" s="18">
        <v>0</v>
      </c>
      <c r="G115" s="18">
        <v>0</v>
      </c>
      <c r="H115" s="18">
        <v>0</v>
      </c>
      <c r="I115" s="18">
        <v>0</v>
      </c>
      <c r="J115">
        <f t="shared" si="8"/>
        <v>-0.15367058102942885</v>
      </c>
      <c r="K115">
        <f t="shared" si="9"/>
        <v>9.1653487549616877</v>
      </c>
      <c r="L115">
        <f t="shared" si="10"/>
        <v>2.215429933482207</v>
      </c>
      <c r="M115">
        <f t="shared" si="11"/>
        <v>2.5765137918116209E-3</v>
      </c>
      <c r="N115">
        <f t="shared" si="12"/>
        <v>3.0274327003191481</v>
      </c>
      <c r="O115">
        <f t="shared" si="13"/>
        <v>-1.6144176023580974E-2</v>
      </c>
    </row>
    <row r="116" spans="1:22" x14ac:dyDescent="0.25">
      <c r="A116">
        <f>'ARCH(5)'!A111</f>
        <v>1.4518499839628023</v>
      </c>
      <c r="C116">
        <v>105</v>
      </c>
      <c r="D116">
        <f t="shared" si="7"/>
        <v>1.4518499839628023</v>
      </c>
      <c r="E116">
        <v>0</v>
      </c>
      <c r="F116" s="18">
        <v>0</v>
      </c>
      <c r="G116" s="18">
        <v>0</v>
      </c>
      <c r="H116" s="18">
        <v>0</v>
      </c>
      <c r="I116" s="18">
        <v>0</v>
      </c>
      <c r="J116">
        <f t="shared" si="8"/>
        <v>1.3143235789569545</v>
      </c>
      <c r="K116">
        <f t="shared" si="9"/>
        <v>8.7969441993999169</v>
      </c>
      <c r="L116">
        <f t="shared" si="10"/>
        <v>2.1744044111107037</v>
      </c>
      <c r="M116">
        <f t="shared" si="11"/>
        <v>0.19636892437263107</v>
      </c>
      <c r="N116">
        <f t="shared" si="12"/>
        <v>2.9659642950311991</v>
      </c>
      <c r="O116">
        <f t="shared" si="13"/>
        <v>1.4518499839628023</v>
      </c>
      <c r="S116" t="s">
        <v>114</v>
      </c>
      <c r="T116" cm="1">
        <f t="array" ref="T116">MMULT(S100:AA100,T31:T39)</f>
        <v>0.91169272604957685</v>
      </c>
    </row>
    <row r="117" spans="1:22" x14ac:dyDescent="0.25">
      <c r="A117">
        <f>'ARCH(5)'!A112</f>
        <v>1.0066332241500631</v>
      </c>
      <c r="C117">
        <v>106</v>
      </c>
      <c r="D117">
        <f t="shared" si="7"/>
        <v>1.0066332241500631</v>
      </c>
      <c r="E117">
        <v>0</v>
      </c>
      <c r="F117" s="18">
        <v>0</v>
      </c>
      <c r="G117" s="18">
        <v>0</v>
      </c>
      <c r="H117" s="18">
        <v>0</v>
      </c>
      <c r="I117" s="18">
        <v>0</v>
      </c>
      <c r="J117">
        <f t="shared" si="8"/>
        <v>0.86910681914421517</v>
      </c>
      <c r="K117">
        <f t="shared" si="9"/>
        <v>8.7101807100494195</v>
      </c>
      <c r="L117">
        <f t="shared" si="10"/>
        <v>2.1644925380716229</v>
      </c>
      <c r="M117">
        <f t="shared" si="11"/>
        <v>8.6719976109277508E-2</v>
      </c>
      <c r="N117">
        <f t="shared" si="12"/>
        <v>2.9513015281481185</v>
      </c>
      <c r="O117">
        <f t="shared" si="13"/>
        <v>1.0066332241500631</v>
      </c>
    </row>
    <row r="118" spans="1:22" x14ac:dyDescent="0.25">
      <c r="A118">
        <f>'ARCH(5)'!A113</f>
        <v>0.75249499132069331</v>
      </c>
      <c r="C118">
        <v>107</v>
      </c>
      <c r="D118">
        <f t="shared" si="7"/>
        <v>0.75249499132069331</v>
      </c>
      <c r="E118">
        <v>0</v>
      </c>
      <c r="F118" s="18">
        <v>0</v>
      </c>
      <c r="G118" s="18">
        <v>0</v>
      </c>
      <c r="H118" s="18">
        <v>0</v>
      </c>
      <c r="I118" s="18">
        <v>0</v>
      </c>
      <c r="J118">
        <f t="shared" si="8"/>
        <v>0.61496858631484541</v>
      </c>
      <c r="K118">
        <f t="shared" si="9"/>
        <v>8.5246507686882751</v>
      </c>
      <c r="L118">
        <f t="shared" si="10"/>
        <v>2.1429620567807071</v>
      </c>
      <c r="M118">
        <f t="shared" si="11"/>
        <v>4.4363854005983243E-2</v>
      </c>
      <c r="N118">
        <f t="shared" si="12"/>
        <v>2.9197004587265925</v>
      </c>
      <c r="O118">
        <f t="shared" si="13"/>
        <v>0.75249499132069331</v>
      </c>
      <c r="S118" t="s">
        <v>115</v>
      </c>
      <c r="T118">
        <v>1</v>
      </c>
    </row>
    <row r="119" spans="1:22" x14ac:dyDescent="0.25">
      <c r="A119">
        <f>'ARCH(5)'!A114</f>
        <v>1.8661197220452501</v>
      </c>
      <c r="C119">
        <v>108</v>
      </c>
      <c r="D119">
        <f t="shared" si="7"/>
        <v>1.8661197220452501</v>
      </c>
      <c r="E119">
        <v>0</v>
      </c>
      <c r="F119" s="18">
        <v>0</v>
      </c>
      <c r="G119" s="18">
        <v>0</v>
      </c>
      <c r="H119" s="18">
        <v>0</v>
      </c>
      <c r="I119" s="18">
        <v>0</v>
      </c>
      <c r="J119">
        <f t="shared" si="8"/>
        <v>1.7285933170394023</v>
      </c>
      <c r="K119">
        <f t="shared" si="9"/>
        <v>8.3324681478311078</v>
      </c>
      <c r="L119">
        <f t="shared" si="10"/>
        <v>2.1201597085499202</v>
      </c>
      <c r="M119">
        <f t="shared" si="11"/>
        <v>0.35860141349487806</v>
      </c>
      <c r="N119">
        <f t="shared" si="12"/>
        <v>2.8866014875335853</v>
      </c>
      <c r="O119">
        <f t="shared" si="13"/>
        <v>1.8661197220452501</v>
      </c>
    </row>
    <row r="120" spans="1:22" x14ac:dyDescent="0.25">
      <c r="A120">
        <f>'ARCH(5)'!A115</f>
        <v>0.92856403143669186</v>
      </c>
      <c r="C120">
        <v>109</v>
      </c>
      <c r="D120">
        <f t="shared" si="7"/>
        <v>0.92856403143669186</v>
      </c>
      <c r="E120">
        <v>0</v>
      </c>
      <c r="F120" s="18">
        <v>0</v>
      </c>
      <c r="G120" s="18">
        <v>0</v>
      </c>
      <c r="H120" s="18">
        <v>0</v>
      </c>
      <c r="I120" s="18">
        <v>0</v>
      </c>
      <c r="J120">
        <f t="shared" si="8"/>
        <v>0.79103762643084397</v>
      </c>
      <c r="K120">
        <f t="shared" si="9"/>
        <v>8.4940952052555723</v>
      </c>
      <c r="L120">
        <f t="shared" si="10"/>
        <v>2.1393712403584706</v>
      </c>
      <c r="M120">
        <f t="shared" si="11"/>
        <v>7.3667708132371473E-2</v>
      </c>
      <c r="N120">
        <f t="shared" si="12"/>
        <v>2.9144631075475242</v>
      </c>
      <c r="O120">
        <f t="shared" si="13"/>
        <v>0.92856403143669186</v>
      </c>
      <c r="S120" t="s">
        <v>116</v>
      </c>
      <c r="T120" cm="1">
        <f t="array" ref="T120">SQRT(MMULT(MMULT(S100:AA100,S80:AA88),TRANSPOSE(S100:AA100)))</f>
        <v>3.0897495044097022E-2</v>
      </c>
    </row>
    <row r="121" spans="1:22" x14ac:dyDescent="0.25">
      <c r="A121">
        <f>'ARCH(5)'!A116</f>
        <v>-0.7026645735376239</v>
      </c>
      <c r="C121">
        <v>110</v>
      </c>
      <c r="D121">
        <f t="shared" si="7"/>
        <v>-0.7026645735376239</v>
      </c>
      <c r="E121">
        <v>0</v>
      </c>
      <c r="F121" s="18">
        <v>0</v>
      </c>
      <c r="G121" s="18">
        <v>0</v>
      </c>
      <c r="H121" s="18">
        <v>0</v>
      </c>
      <c r="I121" s="18">
        <v>0</v>
      </c>
      <c r="J121">
        <f t="shared" si="8"/>
        <v>-0.8401909785434718</v>
      </c>
      <c r="K121">
        <f t="shared" si="9"/>
        <v>8.3380430679664244</v>
      </c>
      <c r="L121">
        <f t="shared" si="10"/>
        <v>2.1208285447086888</v>
      </c>
      <c r="M121">
        <f t="shared" si="11"/>
        <v>8.4662657013356568E-2</v>
      </c>
      <c r="N121">
        <f t="shared" si="12"/>
        <v>2.8875669806891797</v>
      </c>
      <c r="O121">
        <f t="shared" si="13"/>
        <v>-0.7026645735376239</v>
      </c>
    </row>
    <row r="122" spans="1:22" x14ac:dyDescent="0.25">
      <c r="A122">
        <f>'ARCH(5)'!A117</f>
        <v>0.66264504347308983</v>
      </c>
      <c r="C122">
        <v>111</v>
      </c>
      <c r="D122">
        <f t="shared" si="7"/>
        <v>0.66264504347308983</v>
      </c>
      <c r="E122">
        <v>0</v>
      </c>
      <c r="F122" s="18">
        <v>0</v>
      </c>
      <c r="G122" s="18">
        <v>0</v>
      </c>
      <c r="H122" s="18">
        <v>0</v>
      </c>
      <c r="I122" s="18">
        <v>0</v>
      </c>
      <c r="J122">
        <f t="shared" si="8"/>
        <v>0.52511863846724194</v>
      </c>
      <c r="K122">
        <f t="shared" si="9"/>
        <v>8.2241695164120081</v>
      </c>
      <c r="L122">
        <f t="shared" si="10"/>
        <v>2.1070773209045606</v>
      </c>
      <c r="M122">
        <f t="shared" si="11"/>
        <v>3.3529170807509369E-2</v>
      </c>
      <c r="N122">
        <f t="shared" si="12"/>
        <v>2.8677812881061917</v>
      </c>
      <c r="O122">
        <f t="shared" si="13"/>
        <v>0.66264504347308983</v>
      </c>
      <c r="S122" t="s">
        <v>117</v>
      </c>
      <c r="T122">
        <f>(T116-T118)/T120</f>
        <v>-2.8580722749333134</v>
      </c>
    </row>
    <row r="123" spans="1:22" x14ac:dyDescent="0.25">
      <c r="A123">
        <f>'ARCH(5)'!A118</f>
        <v>-7.6882421739092627E-2</v>
      </c>
      <c r="C123">
        <v>112</v>
      </c>
      <c r="D123">
        <f t="shared" si="7"/>
        <v>-7.6882421739092627E-2</v>
      </c>
      <c r="E123">
        <v>0</v>
      </c>
      <c r="F123" s="18">
        <v>0</v>
      </c>
      <c r="G123" s="18">
        <v>0</v>
      </c>
      <c r="H123" s="18">
        <v>0</v>
      </c>
      <c r="I123" s="18">
        <v>0</v>
      </c>
      <c r="J123">
        <f t="shared" si="8"/>
        <v>-0.21440882674494049</v>
      </c>
      <c r="K123">
        <f t="shared" si="9"/>
        <v>8.0823289540749492</v>
      </c>
      <c r="L123">
        <f t="shared" si="10"/>
        <v>2.0896800678911962</v>
      </c>
      <c r="M123">
        <f t="shared" si="11"/>
        <v>5.6878586911467115E-3</v>
      </c>
      <c r="N123">
        <f t="shared" si="12"/>
        <v>2.8429437127869677</v>
      </c>
      <c r="O123">
        <f t="shared" si="13"/>
        <v>-7.6882421739092627E-2</v>
      </c>
    </row>
    <row r="124" spans="1:22" x14ac:dyDescent="0.25">
      <c r="A124">
        <f>'ARCH(5)'!A119</f>
        <v>1.2840028503372272</v>
      </c>
      <c r="C124">
        <v>113</v>
      </c>
      <c r="D124">
        <f t="shared" si="7"/>
        <v>1.2840028503372272</v>
      </c>
      <c r="E124">
        <v>0</v>
      </c>
      <c r="F124" s="18">
        <v>0</v>
      </c>
      <c r="G124" s="18">
        <v>0</v>
      </c>
      <c r="H124" s="18">
        <v>0</v>
      </c>
      <c r="I124" s="18">
        <v>0</v>
      </c>
      <c r="J124">
        <f t="shared" si="8"/>
        <v>1.1464764453313794</v>
      </c>
      <c r="K124">
        <f t="shared" si="9"/>
        <v>7.942442732234313</v>
      </c>
      <c r="L124">
        <f t="shared" si="10"/>
        <v>2.0722208768408357</v>
      </c>
      <c r="M124">
        <f t="shared" si="11"/>
        <v>0.16549168612386267</v>
      </c>
      <c r="N124">
        <f t="shared" si="12"/>
        <v>2.818233974004698</v>
      </c>
      <c r="O124">
        <f t="shared" si="13"/>
        <v>1.2840028503372272</v>
      </c>
      <c r="S124" t="s">
        <v>39</v>
      </c>
    </row>
    <row r="125" spans="1:22" x14ac:dyDescent="0.25">
      <c r="A125">
        <f>'ARCH(5)'!A120</f>
        <v>1.7499878173663015</v>
      </c>
      <c r="C125">
        <v>114</v>
      </c>
      <c r="D125">
        <f t="shared" si="7"/>
        <v>1.7499878173663015</v>
      </c>
      <c r="E125">
        <v>0</v>
      </c>
      <c r="F125" s="18">
        <v>0</v>
      </c>
      <c r="G125" s="18">
        <v>0</v>
      </c>
      <c r="H125" s="18">
        <v>0</v>
      </c>
      <c r="I125" s="18">
        <v>0</v>
      </c>
      <c r="J125">
        <f t="shared" si="8"/>
        <v>1.6124614123604537</v>
      </c>
      <c r="K125">
        <f t="shared" si="9"/>
        <v>7.9842072412026113</v>
      </c>
      <c r="L125">
        <f t="shared" si="10"/>
        <v>2.0774654957367393</v>
      </c>
      <c r="M125">
        <f t="shared" si="11"/>
        <v>0.32564683353081936</v>
      </c>
      <c r="N125">
        <f t="shared" si="12"/>
        <v>2.8256339538593123</v>
      </c>
      <c r="O125">
        <f t="shared" si="13"/>
        <v>1.7499878173663015</v>
      </c>
    </row>
    <row r="126" spans="1:22" x14ac:dyDescent="0.25">
      <c r="A126">
        <f>'ARCH(5)'!A121</f>
        <v>3.5338125044740183</v>
      </c>
      <c r="C126">
        <v>115</v>
      </c>
      <c r="D126">
        <f t="shared" si="7"/>
        <v>3.5338125044740183</v>
      </c>
      <c r="E126">
        <v>0</v>
      </c>
      <c r="F126" s="18">
        <v>0</v>
      </c>
      <c r="G126" s="18">
        <v>0</v>
      </c>
      <c r="H126" s="18">
        <v>0</v>
      </c>
      <c r="I126" s="18">
        <v>0</v>
      </c>
      <c r="J126">
        <f t="shared" si="8"/>
        <v>3.3962860994681705</v>
      </c>
      <c r="K126">
        <f t="shared" si="9"/>
        <v>8.1718107762392425</v>
      </c>
      <c r="L126">
        <f t="shared" si="10"/>
        <v>2.1006905215525928</v>
      </c>
      <c r="M126">
        <f t="shared" si="11"/>
        <v>1.4115303921353333</v>
      </c>
      <c r="N126">
        <f t="shared" si="12"/>
        <v>2.8586379232493302</v>
      </c>
      <c r="O126">
        <f t="shared" si="13"/>
        <v>3.5338125044740183</v>
      </c>
      <c r="S126" t="s">
        <v>25</v>
      </c>
      <c r="T126">
        <v>0.1</v>
      </c>
      <c r="U126">
        <v>0.05</v>
      </c>
      <c r="V126">
        <v>0.01</v>
      </c>
    </row>
    <row r="127" spans="1:22" x14ac:dyDescent="0.25">
      <c r="A127">
        <f>'ARCH(5)'!A122</f>
        <v>-0.24713349141395002</v>
      </c>
      <c r="C127">
        <v>116</v>
      </c>
      <c r="D127">
        <f t="shared" si="7"/>
        <v>-0.24713349141395002</v>
      </c>
      <c r="E127">
        <v>0</v>
      </c>
      <c r="F127" s="18">
        <v>0</v>
      </c>
      <c r="G127" s="18">
        <v>0</v>
      </c>
      <c r="H127" s="18">
        <v>0</v>
      </c>
      <c r="I127" s="18">
        <v>0</v>
      </c>
      <c r="J127">
        <f t="shared" si="8"/>
        <v>-0.38465989641979792</v>
      </c>
      <c r="K127">
        <f t="shared" si="9"/>
        <v>9.3943592841964474</v>
      </c>
      <c r="L127">
        <f t="shared" si="10"/>
        <v>2.2401094330088918</v>
      </c>
      <c r="M127">
        <f t="shared" si="11"/>
        <v>1.5750221110086681E-2</v>
      </c>
      <c r="N127">
        <f t="shared" si="12"/>
        <v>3.0650219059896533</v>
      </c>
      <c r="O127">
        <f t="shared" si="13"/>
        <v>-0.24713349141395002</v>
      </c>
      <c r="S127" t="s">
        <v>40</v>
      </c>
      <c r="T127">
        <f>_xlfn.NORM.S.INV(T126)</f>
        <v>-1.2815515655446006</v>
      </c>
      <c r="U127">
        <f t="shared" ref="U127:V127" si="14">_xlfn.NORM.S.INV(U126)</f>
        <v>-1.6448536269514726</v>
      </c>
      <c r="V127">
        <f t="shared" si="14"/>
        <v>-2.3263478740408408</v>
      </c>
    </row>
    <row r="128" spans="1:22" x14ac:dyDescent="0.25">
      <c r="A128">
        <f>'ARCH(5)'!A123</f>
        <v>0.49964468699362913</v>
      </c>
      <c r="C128">
        <v>117</v>
      </c>
      <c r="D128">
        <f t="shared" si="7"/>
        <v>0.49964468699362913</v>
      </c>
      <c r="E128">
        <v>0</v>
      </c>
      <c r="F128" s="18">
        <v>0</v>
      </c>
      <c r="G128" s="18">
        <v>0</v>
      </c>
      <c r="H128" s="18">
        <v>0</v>
      </c>
      <c r="I128" s="18">
        <v>0</v>
      </c>
      <c r="J128">
        <f t="shared" si="8"/>
        <v>0.36211828198778129</v>
      </c>
      <c r="K128">
        <f t="shared" si="9"/>
        <v>8.9931497823342816</v>
      </c>
      <c r="L128">
        <f t="shared" si="10"/>
        <v>2.1964631522294931</v>
      </c>
      <c r="M128">
        <f t="shared" si="11"/>
        <v>1.4581059286632496E-2</v>
      </c>
      <c r="N128">
        <f t="shared" si="12"/>
        <v>2.9988580797253945</v>
      </c>
      <c r="O128">
        <f t="shared" si="13"/>
        <v>0.49964468699362913</v>
      </c>
    </row>
    <row r="129" spans="1:20" x14ac:dyDescent="0.25">
      <c r="A129">
        <f>'ARCH(5)'!A124</f>
        <v>1.1628773363902896</v>
      </c>
      <c r="C129">
        <v>118</v>
      </c>
      <c r="D129">
        <f t="shared" si="7"/>
        <v>1.1628773363902896</v>
      </c>
      <c r="E129">
        <v>0</v>
      </c>
      <c r="F129" s="18">
        <v>0</v>
      </c>
      <c r="G129" s="18">
        <v>0</v>
      </c>
      <c r="H129" s="18">
        <v>0</v>
      </c>
      <c r="I129" s="18">
        <v>0</v>
      </c>
      <c r="J129">
        <f t="shared" si="8"/>
        <v>1.0253509313844418</v>
      </c>
      <c r="K129">
        <f t="shared" si="9"/>
        <v>8.673576703944132</v>
      </c>
      <c r="L129">
        <f t="shared" si="10"/>
        <v>2.1602812436625696</v>
      </c>
      <c r="M129">
        <f t="shared" si="11"/>
        <v>0.1212123404653659</v>
      </c>
      <c r="N129">
        <f t="shared" si="12"/>
        <v>2.9450936664126885</v>
      </c>
      <c r="O129">
        <f t="shared" si="13"/>
        <v>1.1628773363902896</v>
      </c>
      <c r="S129" t="s">
        <v>41</v>
      </c>
      <c r="T129">
        <f>_xlfn.NORM.S.DIST(T122,TRUE)</f>
        <v>2.1311164918261681E-3</v>
      </c>
    </row>
    <row r="130" spans="1:20" x14ac:dyDescent="0.25">
      <c r="A130">
        <f>'ARCH(5)'!A125</f>
        <v>4.6183398119835495</v>
      </c>
      <c r="C130">
        <v>119</v>
      </c>
      <c r="D130">
        <f t="shared" si="7"/>
        <v>4.6183398119835495</v>
      </c>
      <c r="E130">
        <v>0</v>
      </c>
      <c r="F130" s="18">
        <v>0</v>
      </c>
      <c r="G130" s="18">
        <v>0</v>
      </c>
      <c r="H130" s="18">
        <v>0</v>
      </c>
      <c r="I130" s="18">
        <v>0</v>
      </c>
      <c r="J130">
        <f t="shared" si="8"/>
        <v>4.4808134069777017</v>
      </c>
      <c r="K130">
        <f t="shared" si="9"/>
        <v>8.531261993082266</v>
      </c>
      <c r="L130">
        <f t="shared" si="10"/>
        <v>2.1437372981667817</v>
      </c>
      <c r="M130">
        <f t="shared" si="11"/>
        <v>2.3534254140162956</v>
      </c>
      <c r="N130">
        <f t="shared" si="12"/>
        <v>2.9208324144124163</v>
      </c>
      <c r="O130">
        <f t="shared" si="13"/>
        <v>4.6183398119835495</v>
      </c>
    </row>
    <row r="131" spans="1:20" x14ac:dyDescent="0.25">
      <c r="A131">
        <f>'ARCH(5)'!A126</f>
        <v>2.1050907682024151</v>
      </c>
      <c r="C131">
        <v>120</v>
      </c>
      <c r="D131">
        <f t="shared" si="7"/>
        <v>2.1050907682024151</v>
      </c>
      <c r="E131">
        <v>0</v>
      </c>
      <c r="F131" s="18">
        <v>0</v>
      </c>
      <c r="G131" s="18">
        <v>0</v>
      </c>
      <c r="H131" s="18">
        <v>0</v>
      </c>
      <c r="I131" s="18">
        <v>0</v>
      </c>
      <c r="J131">
        <f t="shared" si="8"/>
        <v>1.9675643631965674</v>
      </c>
      <c r="K131">
        <f t="shared" si="9"/>
        <v>10.705822946594653</v>
      </c>
      <c r="L131">
        <f t="shared" si="10"/>
        <v>2.3707877940607283</v>
      </c>
      <c r="M131">
        <f t="shared" si="11"/>
        <v>0.36160784113775335</v>
      </c>
      <c r="N131">
        <f t="shared" si="12"/>
        <v>3.2719753890569918</v>
      </c>
      <c r="O131">
        <f t="shared" si="13"/>
        <v>2.1050907682024151</v>
      </c>
      <c r="S131" t="s">
        <v>53</v>
      </c>
    </row>
    <row r="132" spans="1:20" x14ac:dyDescent="0.25">
      <c r="A132">
        <f>'ARCH(5)'!A127</f>
        <v>2.7032360895313903</v>
      </c>
      <c r="C132">
        <v>121</v>
      </c>
      <c r="D132">
        <f t="shared" si="7"/>
        <v>2.7032360895313903</v>
      </c>
      <c r="E132">
        <v>0</v>
      </c>
      <c r="F132" s="18">
        <v>0</v>
      </c>
      <c r="G132" s="18">
        <v>0</v>
      </c>
      <c r="H132" s="18">
        <v>0</v>
      </c>
      <c r="I132" s="18">
        <v>0</v>
      </c>
      <c r="J132">
        <f t="shared" si="8"/>
        <v>2.5657096845255425</v>
      </c>
      <c r="K132">
        <f t="shared" si="9"/>
        <v>10.478739578463223</v>
      </c>
      <c r="L132">
        <f t="shared" si="10"/>
        <v>2.3493484024293636</v>
      </c>
      <c r="M132">
        <f t="shared" si="11"/>
        <v>0.62821164091126125</v>
      </c>
      <c r="N132">
        <f t="shared" si="12"/>
        <v>3.2370881326376062</v>
      </c>
      <c r="O132">
        <f t="shared" si="13"/>
        <v>2.7032360895313903</v>
      </c>
    </row>
    <row r="133" spans="1:20" x14ac:dyDescent="0.25">
      <c r="A133">
        <f>'ARCH(5)'!A128</f>
        <v>2.0791406808016428</v>
      </c>
      <c r="C133">
        <v>122</v>
      </c>
      <c r="D133">
        <f t="shared" si="7"/>
        <v>2.0791406808016428</v>
      </c>
      <c r="E133">
        <v>0</v>
      </c>
      <c r="F133" s="18">
        <v>0</v>
      </c>
      <c r="G133" s="18">
        <v>0</v>
      </c>
      <c r="H133" s="18">
        <v>0</v>
      </c>
      <c r="I133" s="18">
        <v>0</v>
      </c>
      <c r="J133">
        <f t="shared" si="8"/>
        <v>1.941614275795795</v>
      </c>
      <c r="K133">
        <f t="shared" si="9"/>
        <v>10.624969947978499</v>
      </c>
      <c r="L133">
        <f t="shared" si="10"/>
        <v>2.3632068863809277</v>
      </c>
      <c r="M133">
        <f t="shared" si="11"/>
        <v>0.35481192082724733</v>
      </c>
      <c r="N133">
        <f t="shared" si="12"/>
        <v>3.2595965928283976</v>
      </c>
      <c r="O133">
        <f t="shared" si="13"/>
        <v>2.0791406808016428</v>
      </c>
      <c r="S133" t="s">
        <v>54</v>
      </c>
    </row>
    <row r="134" spans="1:20" x14ac:dyDescent="0.25">
      <c r="A134">
        <f>'ARCH(5)'!A129</f>
        <v>-0.59447428033510874</v>
      </c>
      <c r="C134">
        <v>123</v>
      </c>
      <c r="D134">
        <f t="shared" si="7"/>
        <v>-0.59447428033510874</v>
      </c>
      <c r="E134">
        <v>0</v>
      </c>
      <c r="F134" s="18">
        <v>0</v>
      </c>
      <c r="G134" s="18">
        <v>0</v>
      </c>
      <c r="H134" s="18">
        <v>0</v>
      </c>
      <c r="I134" s="18">
        <v>0</v>
      </c>
      <c r="J134">
        <f t="shared" si="8"/>
        <v>-0.73200068534095664</v>
      </c>
      <c r="K134">
        <f t="shared" si="9"/>
        <v>10.402551253296057</v>
      </c>
      <c r="L134">
        <f t="shared" si="10"/>
        <v>2.3420510888799866</v>
      </c>
      <c r="M134">
        <f t="shared" si="11"/>
        <v>5.1508999118831895E-2</v>
      </c>
      <c r="N134">
        <f t="shared" si="12"/>
        <v>3.2252986300955229</v>
      </c>
      <c r="O134">
        <f t="shared" si="13"/>
        <v>-0.59447428033510874</v>
      </c>
    </row>
    <row r="135" spans="1:20" x14ac:dyDescent="0.25">
      <c r="A135">
        <f>'ARCH(5)'!A130</f>
        <v>2.4579856941691407</v>
      </c>
      <c r="C135">
        <v>124</v>
      </c>
      <c r="D135">
        <f t="shared" si="7"/>
        <v>2.4579856941691407</v>
      </c>
      <c r="E135">
        <v>0</v>
      </c>
      <c r="F135" s="18">
        <v>0</v>
      </c>
      <c r="G135" s="18">
        <v>0</v>
      </c>
      <c r="H135" s="18">
        <v>0</v>
      </c>
      <c r="I135" s="18">
        <v>0</v>
      </c>
      <c r="J135">
        <f t="shared" si="8"/>
        <v>2.3204592891632929</v>
      </c>
      <c r="K135">
        <f t="shared" si="9"/>
        <v>9.8377397577911818</v>
      </c>
      <c r="L135">
        <f t="shared" si="10"/>
        <v>2.2862259852677465</v>
      </c>
      <c r="M135">
        <f t="shared" si="11"/>
        <v>0.54733418907527354</v>
      </c>
      <c r="N135">
        <f t="shared" si="12"/>
        <v>3.1365171381312713</v>
      </c>
      <c r="O135">
        <f t="shared" si="13"/>
        <v>2.4579856941691407</v>
      </c>
    </row>
    <row r="136" spans="1:20" x14ac:dyDescent="0.25">
      <c r="A136">
        <f>'ARCH(5)'!A131</f>
        <v>0.59101903149842416</v>
      </c>
      <c r="C136">
        <v>125</v>
      </c>
      <c r="D136">
        <f t="shared" si="7"/>
        <v>0.59101903149842416</v>
      </c>
      <c r="E136">
        <v>0</v>
      </c>
      <c r="F136" s="18">
        <v>0</v>
      </c>
      <c r="G136" s="18">
        <v>0</v>
      </c>
      <c r="H136" s="18">
        <v>0</v>
      </c>
      <c r="I136" s="18">
        <v>0</v>
      </c>
      <c r="J136">
        <f t="shared" si="8"/>
        <v>0.45349262649257627</v>
      </c>
      <c r="K136">
        <f t="shared" si="9"/>
        <v>9.9735765555550504</v>
      </c>
      <c r="L136">
        <f t="shared" si="10"/>
        <v>2.2999392513956538</v>
      </c>
      <c r="M136">
        <f t="shared" si="11"/>
        <v>2.0620041480364424E-2</v>
      </c>
      <c r="N136">
        <f t="shared" si="12"/>
        <v>3.1580969832408647</v>
      </c>
      <c r="O136">
        <f t="shared" si="13"/>
        <v>0.59101903149842416</v>
      </c>
    </row>
    <row r="137" spans="1:20" x14ac:dyDescent="0.25">
      <c r="A137">
        <f>'ARCH(5)'!A132</f>
        <v>6.83849691238599</v>
      </c>
      <c r="C137">
        <v>126</v>
      </c>
      <c r="D137">
        <f t="shared" si="7"/>
        <v>6.83849691238599</v>
      </c>
      <c r="E137">
        <v>0</v>
      </c>
      <c r="F137" s="18">
        <v>0</v>
      </c>
      <c r="G137" s="18">
        <v>0</v>
      </c>
      <c r="H137" s="18">
        <v>0</v>
      </c>
      <c r="I137" s="18">
        <v>0</v>
      </c>
      <c r="J137">
        <f t="shared" si="8"/>
        <v>6.7009705073801422</v>
      </c>
      <c r="K137">
        <f t="shared" si="9"/>
        <v>9.458524251596339</v>
      </c>
      <c r="L137">
        <f t="shared" si="10"/>
        <v>2.2469163721205412</v>
      </c>
      <c r="M137">
        <f t="shared" si="11"/>
        <v>4.7473585251103083</v>
      </c>
      <c r="N137">
        <f t="shared" si="12"/>
        <v>3.0754713868928025</v>
      </c>
      <c r="O137">
        <f t="shared" si="13"/>
        <v>6.83849691238599</v>
      </c>
    </row>
    <row r="138" spans="1:20" x14ac:dyDescent="0.25">
      <c r="A138">
        <f>'ARCH(5)'!A133</f>
        <v>1.96498260106552</v>
      </c>
      <c r="C138">
        <v>127</v>
      </c>
      <c r="D138">
        <f t="shared" si="7"/>
        <v>1.96498260106552</v>
      </c>
      <c r="E138">
        <v>0</v>
      </c>
      <c r="F138" s="18">
        <v>0</v>
      </c>
      <c r="G138" s="18">
        <v>0</v>
      </c>
      <c r="H138" s="18">
        <v>0</v>
      </c>
      <c r="I138" s="18">
        <v>0</v>
      </c>
      <c r="J138">
        <f t="shared" si="8"/>
        <v>1.8274561960596722</v>
      </c>
      <c r="K138">
        <f t="shared" si="9"/>
        <v>14.42404089666471</v>
      </c>
      <c r="L138">
        <f t="shared" si="10"/>
        <v>2.6688963212176229</v>
      </c>
      <c r="M138">
        <f t="shared" si="11"/>
        <v>0.23152985854949332</v>
      </c>
      <c r="N138">
        <f t="shared" si="12"/>
        <v>3.7978995374634001</v>
      </c>
      <c r="O138">
        <f t="shared" si="13"/>
        <v>1.96498260106552</v>
      </c>
    </row>
    <row r="139" spans="1:20" x14ac:dyDescent="0.25">
      <c r="A139">
        <f>'ARCH(5)'!A134</f>
        <v>3.1778337050606273</v>
      </c>
      <c r="C139">
        <v>128</v>
      </c>
      <c r="D139">
        <f t="shared" ref="D139:D202" si="15">A139</f>
        <v>3.1778337050606273</v>
      </c>
      <c r="E139">
        <v>0</v>
      </c>
      <c r="F139" s="18">
        <v>0</v>
      </c>
      <c r="G139" s="18">
        <v>0</v>
      </c>
      <c r="H139" s="18">
        <v>0</v>
      </c>
      <c r="I139" s="18">
        <v>0</v>
      </c>
      <c r="J139">
        <f t="shared" si="8"/>
        <v>3.0403073000547796</v>
      </c>
      <c r="K139">
        <f t="shared" si="9"/>
        <v>13.35771789384424</v>
      </c>
      <c r="L139">
        <f t="shared" si="10"/>
        <v>2.5920943371887049</v>
      </c>
      <c r="M139">
        <f t="shared" si="11"/>
        <v>0.69199458711627193</v>
      </c>
      <c r="N139">
        <f t="shared" si="12"/>
        <v>3.654821184934256</v>
      </c>
      <c r="O139">
        <f t="shared" si="13"/>
        <v>3.1778337050606273</v>
      </c>
    </row>
    <row r="140" spans="1:20" x14ac:dyDescent="0.25">
      <c r="A140">
        <f>'ARCH(5)'!A135</f>
        <v>3.7511397584614845</v>
      </c>
      <c r="C140">
        <v>129</v>
      </c>
      <c r="D140">
        <f t="shared" si="15"/>
        <v>3.7511397584614845</v>
      </c>
      <c r="E140">
        <v>0</v>
      </c>
      <c r="F140" s="18">
        <v>0</v>
      </c>
      <c r="G140" s="18">
        <v>0</v>
      </c>
      <c r="H140" s="18">
        <v>0</v>
      </c>
      <c r="I140" s="18">
        <v>0</v>
      </c>
      <c r="J140">
        <f t="shared" ref="J140:J203" si="16">D140-$T$31-$T$32*E140-$T$33*F140-$T$34*G140-$T$35*H140-$T$36*I140</f>
        <v>3.6136133534556367</v>
      </c>
      <c r="K140">
        <f t="shared" si="9"/>
        <v>13.223462056607394</v>
      </c>
      <c r="L140">
        <f t="shared" si="10"/>
        <v>2.5819926803663873</v>
      </c>
      <c r="M140">
        <f t="shared" si="11"/>
        <v>0.98750247192247775</v>
      </c>
      <c r="N140">
        <f t="shared" si="12"/>
        <v>3.6364078506965352</v>
      </c>
      <c r="O140">
        <f t="shared" si="13"/>
        <v>3.7511397584614845</v>
      </c>
    </row>
    <row r="141" spans="1:20" x14ac:dyDescent="0.25">
      <c r="A141">
        <f>'ARCH(5)'!A136</f>
        <v>-7.5856165529881823</v>
      </c>
      <c r="C141">
        <v>130</v>
      </c>
      <c r="D141">
        <f t="shared" si="15"/>
        <v>-7.5856165529881823</v>
      </c>
      <c r="E141">
        <v>0</v>
      </c>
      <c r="F141" s="18">
        <v>0</v>
      </c>
      <c r="G141" s="18">
        <v>0</v>
      </c>
      <c r="H141" s="18">
        <v>0</v>
      </c>
      <c r="I141" s="18">
        <v>0</v>
      </c>
      <c r="J141">
        <f t="shared" si="16"/>
        <v>-7.7231429579940301</v>
      </c>
      <c r="K141">
        <f t="shared" ref="K141:K204" si="17">$T$37+$T$38*J140^2+$T$39*K140</f>
        <v>13.575778945435966</v>
      </c>
      <c r="L141">
        <f t="shared" ref="L141:L204" si="18">LN(K141)</f>
        <v>2.6082872450530403</v>
      </c>
      <c r="M141">
        <f t="shared" ref="M141:M204" si="19">J141^2/K141</f>
        <v>4.3936290793586803</v>
      </c>
      <c r="N141">
        <f t="shared" ref="N141:N204" si="20">SQRT(K141)</f>
        <v>3.6845323916931392</v>
      </c>
      <c r="O141">
        <f t="shared" ref="O141:O204" si="21">D141</f>
        <v>-7.5856165529881823</v>
      </c>
    </row>
    <row r="142" spans="1:20" x14ac:dyDescent="0.25">
      <c r="A142">
        <f>'ARCH(5)'!A137</f>
        <v>4.484640487498547</v>
      </c>
      <c r="C142">
        <v>131</v>
      </c>
      <c r="D142">
        <f t="shared" si="15"/>
        <v>4.484640487498547</v>
      </c>
      <c r="E142">
        <v>0</v>
      </c>
      <c r="F142" s="18">
        <v>0</v>
      </c>
      <c r="G142" s="18">
        <v>0</v>
      </c>
      <c r="H142" s="18">
        <v>0</v>
      </c>
      <c r="I142" s="18">
        <v>0</v>
      </c>
      <c r="J142">
        <f t="shared" si="16"/>
        <v>4.3471140824926993</v>
      </c>
      <c r="K142">
        <f t="shared" si="17"/>
        <v>19.455169111963841</v>
      </c>
      <c r="L142">
        <f t="shared" si="18"/>
        <v>2.9681127988666809</v>
      </c>
      <c r="M142">
        <f t="shared" si="19"/>
        <v>0.97133058764241209</v>
      </c>
      <c r="N142">
        <f t="shared" si="20"/>
        <v>4.4108014137981595</v>
      </c>
      <c r="O142">
        <f t="shared" si="21"/>
        <v>4.484640487498547</v>
      </c>
    </row>
    <row r="143" spans="1:20" x14ac:dyDescent="0.25">
      <c r="A143">
        <f>'ARCH(5)'!A138</f>
        <v>0.49826333399580547</v>
      </c>
      <c r="C143">
        <v>132</v>
      </c>
      <c r="D143">
        <f t="shared" si="15"/>
        <v>0.49826333399580547</v>
      </c>
      <c r="E143">
        <v>0</v>
      </c>
      <c r="F143" s="18">
        <v>0</v>
      </c>
      <c r="G143" s="18">
        <v>0</v>
      </c>
      <c r="H143" s="18">
        <v>0</v>
      </c>
      <c r="I143" s="18">
        <v>0</v>
      </c>
      <c r="J143">
        <f t="shared" si="16"/>
        <v>0.36073692898995757</v>
      </c>
      <c r="K143">
        <f t="shared" si="17"/>
        <v>19.20999669500992</v>
      </c>
      <c r="L143">
        <f t="shared" si="18"/>
        <v>2.9554308047351574</v>
      </c>
      <c r="M143">
        <f t="shared" si="19"/>
        <v>6.7741360919082909E-3</v>
      </c>
      <c r="N143">
        <f t="shared" si="20"/>
        <v>4.3829210231317104</v>
      </c>
      <c r="O143">
        <f t="shared" si="21"/>
        <v>0.49826333399580547</v>
      </c>
    </row>
    <row r="144" spans="1:20" x14ac:dyDescent="0.25">
      <c r="A144">
        <f>'ARCH(5)'!A139</f>
        <v>-3.6557595733797577</v>
      </c>
      <c r="C144">
        <v>133</v>
      </c>
      <c r="D144">
        <f t="shared" si="15"/>
        <v>-3.6557595733797577</v>
      </c>
      <c r="E144">
        <v>0</v>
      </c>
      <c r="F144" s="18">
        <v>0</v>
      </c>
      <c r="G144" s="18">
        <v>0</v>
      </c>
      <c r="H144" s="18">
        <v>0</v>
      </c>
      <c r="I144" s="18">
        <v>0</v>
      </c>
      <c r="J144">
        <f t="shared" si="16"/>
        <v>-3.7932859783856054</v>
      </c>
      <c r="K144">
        <f t="shared" si="17"/>
        <v>16.759891199439274</v>
      </c>
      <c r="L144">
        <f t="shared" si="18"/>
        <v>2.8189886033526315</v>
      </c>
      <c r="M144">
        <f t="shared" si="19"/>
        <v>0.85853889757340696</v>
      </c>
      <c r="N144">
        <f t="shared" si="20"/>
        <v>4.0938846099321458</v>
      </c>
      <c r="O144">
        <f t="shared" si="21"/>
        <v>-3.6557595733797577</v>
      </c>
    </row>
    <row r="145" spans="1:15" x14ac:dyDescent="0.25">
      <c r="A145">
        <f>'ARCH(5)'!A140</f>
        <v>1.1878240791572916</v>
      </c>
      <c r="C145">
        <v>134</v>
      </c>
      <c r="D145">
        <f t="shared" si="15"/>
        <v>1.1878240791572916</v>
      </c>
      <c r="E145">
        <v>0</v>
      </c>
      <c r="F145" s="18">
        <v>0</v>
      </c>
      <c r="G145" s="18">
        <v>0</v>
      </c>
      <c r="H145" s="18">
        <v>0</v>
      </c>
      <c r="I145" s="18">
        <v>0</v>
      </c>
      <c r="J145">
        <f t="shared" si="16"/>
        <v>1.0502976741514438</v>
      </c>
      <c r="K145">
        <f t="shared" si="17"/>
        <v>16.534774007382048</v>
      </c>
      <c r="L145">
        <f t="shared" si="18"/>
        <v>2.805465678809786</v>
      </c>
      <c r="M145">
        <f t="shared" si="19"/>
        <v>6.6715469097759411E-2</v>
      </c>
      <c r="N145">
        <f t="shared" si="20"/>
        <v>4.066297333863087</v>
      </c>
      <c r="O145">
        <f t="shared" si="21"/>
        <v>1.1878240791572916</v>
      </c>
    </row>
    <row r="146" spans="1:15" x14ac:dyDescent="0.25">
      <c r="A146">
        <f>'ARCH(5)'!A141</f>
        <v>4.0768793618603043</v>
      </c>
      <c r="C146">
        <v>135</v>
      </c>
      <c r="D146">
        <f t="shared" si="15"/>
        <v>4.0768793618603043</v>
      </c>
      <c r="E146">
        <v>0</v>
      </c>
      <c r="F146" s="18">
        <v>0</v>
      </c>
      <c r="G146" s="18">
        <v>0</v>
      </c>
      <c r="H146" s="18">
        <v>0</v>
      </c>
      <c r="I146" s="18">
        <v>0</v>
      </c>
      <c r="J146">
        <f t="shared" si="16"/>
        <v>3.9393529568544565</v>
      </c>
      <c r="K146">
        <f t="shared" si="17"/>
        <v>14.759470597083821</v>
      </c>
      <c r="L146">
        <f t="shared" si="18"/>
        <v>2.6918849511228307</v>
      </c>
      <c r="M146">
        <f t="shared" si="19"/>
        <v>1.0514267172796901</v>
      </c>
      <c r="N146">
        <f t="shared" si="20"/>
        <v>3.8418056428044118</v>
      </c>
      <c r="O146">
        <f t="shared" si="21"/>
        <v>4.0768793618603043</v>
      </c>
    </row>
    <row r="147" spans="1:15" x14ac:dyDescent="0.25">
      <c r="A147">
        <f>'ARCH(5)'!A142</f>
        <v>4.3289607536280137</v>
      </c>
      <c r="C147">
        <v>136</v>
      </c>
      <c r="D147">
        <f t="shared" si="15"/>
        <v>4.3289607536280137</v>
      </c>
      <c r="E147">
        <v>0</v>
      </c>
      <c r="F147" s="18">
        <v>0</v>
      </c>
      <c r="G147" s="18">
        <v>0</v>
      </c>
      <c r="H147" s="18">
        <v>0</v>
      </c>
      <c r="I147" s="18">
        <v>0</v>
      </c>
      <c r="J147">
        <f t="shared" si="16"/>
        <v>4.1914343486221659</v>
      </c>
      <c r="K147">
        <f t="shared" si="17"/>
        <v>15.087257974765745</v>
      </c>
      <c r="L147">
        <f t="shared" si="18"/>
        <v>2.7138505448544374</v>
      </c>
      <c r="M147">
        <f t="shared" si="19"/>
        <v>1.1644343808658508</v>
      </c>
      <c r="N147">
        <f t="shared" si="20"/>
        <v>3.8842319671674792</v>
      </c>
      <c r="O147">
        <f t="shared" si="21"/>
        <v>4.3289607536280137</v>
      </c>
    </row>
    <row r="148" spans="1:15" x14ac:dyDescent="0.25">
      <c r="A148">
        <f>'ARCH(5)'!A143</f>
        <v>4.2166127159515545</v>
      </c>
      <c r="C148">
        <v>137</v>
      </c>
      <c r="D148">
        <f t="shared" si="15"/>
        <v>4.2166127159515545</v>
      </c>
      <c r="E148">
        <v>0</v>
      </c>
      <c r="F148" s="18">
        <v>0</v>
      </c>
      <c r="G148" s="18">
        <v>0</v>
      </c>
      <c r="H148" s="18">
        <v>0</v>
      </c>
      <c r="I148" s="18">
        <v>0</v>
      </c>
      <c r="J148">
        <f t="shared" si="16"/>
        <v>4.0790863109457067</v>
      </c>
      <c r="K148">
        <f t="shared" si="17"/>
        <v>15.593084793360919</v>
      </c>
      <c r="L148">
        <f t="shared" si="18"/>
        <v>2.7468275334999057</v>
      </c>
      <c r="M148">
        <f t="shared" si="19"/>
        <v>1.0670720612786659</v>
      </c>
      <c r="N148">
        <f t="shared" si="20"/>
        <v>3.9488080218416441</v>
      </c>
      <c r="O148">
        <f t="shared" si="21"/>
        <v>4.2166127159515545</v>
      </c>
    </row>
    <row r="149" spans="1:15" x14ac:dyDescent="0.25">
      <c r="A149">
        <f>'ARCH(5)'!A144</f>
        <v>3.9073678114566772</v>
      </c>
      <c r="C149">
        <v>138</v>
      </c>
      <c r="D149">
        <f t="shared" si="15"/>
        <v>3.9073678114566772</v>
      </c>
      <c r="E149">
        <v>0</v>
      </c>
      <c r="F149" s="18">
        <v>0</v>
      </c>
      <c r="G149" s="18">
        <v>0</v>
      </c>
      <c r="H149" s="18">
        <v>0</v>
      </c>
      <c r="I149" s="18">
        <v>0</v>
      </c>
      <c r="J149">
        <f t="shared" si="16"/>
        <v>3.7698414064508294</v>
      </c>
      <c r="K149">
        <f t="shared" si="17"/>
        <v>15.881738368630312</v>
      </c>
      <c r="L149">
        <f t="shared" si="18"/>
        <v>2.7651699188850141</v>
      </c>
      <c r="M149">
        <f t="shared" si="19"/>
        <v>0.89484563338873513</v>
      </c>
      <c r="N149">
        <f t="shared" si="20"/>
        <v>3.985189878616866</v>
      </c>
      <c r="O149">
        <f t="shared" si="21"/>
        <v>3.9073678114566772</v>
      </c>
    </row>
    <row r="150" spans="1:15" x14ac:dyDescent="0.25">
      <c r="A150">
        <f>'ARCH(5)'!A145</f>
        <v>0.19635837538877374</v>
      </c>
      <c r="C150">
        <v>139</v>
      </c>
      <c r="D150">
        <f t="shared" si="15"/>
        <v>0.19635837538877374</v>
      </c>
      <c r="E150">
        <v>0</v>
      </c>
      <c r="F150" s="18">
        <v>0</v>
      </c>
      <c r="G150" s="18">
        <v>0</v>
      </c>
      <c r="H150" s="18">
        <v>0</v>
      </c>
      <c r="I150" s="18">
        <v>0</v>
      </c>
      <c r="J150">
        <f t="shared" si="16"/>
        <v>5.8831970382925869E-2</v>
      </c>
      <c r="K150">
        <f t="shared" si="17"/>
        <v>15.818417860304629</v>
      </c>
      <c r="L150">
        <f t="shared" si="18"/>
        <v>2.7611749485079899</v>
      </c>
      <c r="M150">
        <f t="shared" si="19"/>
        <v>2.1880827587840768E-4</v>
      </c>
      <c r="N150">
        <f t="shared" si="20"/>
        <v>3.9772374659183516</v>
      </c>
      <c r="O150">
        <f t="shared" si="21"/>
        <v>0.19635837538877374</v>
      </c>
    </row>
    <row r="151" spans="1:15" x14ac:dyDescent="0.25">
      <c r="A151">
        <f>'ARCH(5)'!A146</f>
        <v>3.8492493754850039</v>
      </c>
      <c r="C151">
        <v>140</v>
      </c>
      <c r="D151">
        <f t="shared" si="15"/>
        <v>3.8492493754850039</v>
      </c>
      <c r="E151">
        <v>0</v>
      </c>
      <c r="F151" s="18">
        <v>0</v>
      </c>
      <c r="G151" s="18">
        <v>0</v>
      </c>
      <c r="H151" s="18">
        <v>0</v>
      </c>
      <c r="I151" s="18">
        <v>0</v>
      </c>
      <c r="J151">
        <f t="shared" si="16"/>
        <v>3.7117229704791561</v>
      </c>
      <c r="K151">
        <f t="shared" si="17"/>
        <v>14.060295596333296</v>
      </c>
      <c r="L151">
        <f t="shared" si="18"/>
        <v>2.6433549100828064</v>
      </c>
      <c r="M151">
        <f t="shared" si="19"/>
        <v>0.97984336923723037</v>
      </c>
      <c r="N151">
        <f t="shared" si="20"/>
        <v>3.7497060679916361</v>
      </c>
      <c r="O151">
        <f t="shared" si="21"/>
        <v>3.8492493754850039</v>
      </c>
    </row>
    <row r="152" spans="1:15" x14ac:dyDescent="0.25">
      <c r="A152">
        <f>'ARCH(5)'!A147</f>
        <v>6.7421633203743463</v>
      </c>
      <c r="C152">
        <v>141</v>
      </c>
      <c r="D152">
        <f t="shared" si="15"/>
        <v>6.7421633203743463</v>
      </c>
      <c r="E152">
        <v>0</v>
      </c>
      <c r="F152" s="18">
        <v>0</v>
      </c>
      <c r="G152" s="18">
        <v>0</v>
      </c>
      <c r="H152" s="18">
        <v>0</v>
      </c>
      <c r="I152" s="18">
        <v>0</v>
      </c>
      <c r="J152">
        <f t="shared" si="16"/>
        <v>6.6046369153684985</v>
      </c>
      <c r="K152">
        <f t="shared" si="17"/>
        <v>14.324511204081658</v>
      </c>
      <c r="L152">
        <f t="shared" si="18"/>
        <v>2.6619721401395222</v>
      </c>
      <c r="M152">
        <f t="shared" si="19"/>
        <v>3.0452158654753112</v>
      </c>
      <c r="N152">
        <f t="shared" si="20"/>
        <v>3.7847736001089496</v>
      </c>
      <c r="O152">
        <f t="shared" si="21"/>
        <v>6.7421633203743463</v>
      </c>
    </row>
    <row r="153" spans="1:15" x14ac:dyDescent="0.25">
      <c r="A153">
        <f>'ARCH(5)'!A148</f>
        <v>7.3243885827169741</v>
      </c>
      <c r="C153">
        <v>142</v>
      </c>
      <c r="D153">
        <f t="shared" si="15"/>
        <v>7.3243885827169741</v>
      </c>
      <c r="E153">
        <v>0</v>
      </c>
      <c r="F153" s="18">
        <v>0</v>
      </c>
      <c r="G153" s="18">
        <v>0</v>
      </c>
      <c r="H153" s="18">
        <v>0</v>
      </c>
      <c r="I153" s="18">
        <v>0</v>
      </c>
      <c r="J153">
        <f t="shared" si="16"/>
        <v>7.1868621777111263</v>
      </c>
      <c r="K153">
        <f t="shared" si="17"/>
        <v>18.121289076597229</v>
      </c>
      <c r="L153">
        <f t="shared" si="18"/>
        <v>2.8970874391769881</v>
      </c>
      <c r="M153">
        <f t="shared" si="19"/>
        <v>2.8502932513846089</v>
      </c>
      <c r="N153">
        <f t="shared" si="20"/>
        <v>4.2569107433204687</v>
      </c>
      <c r="O153">
        <f t="shared" si="21"/>
        <v>7.3243885827169741</v>
      </c>
    </row>
    <row r="154" spans="1:15" x14ac:dyDescent="0.25">
      <c r="A154">
        <f>'ARCH(5)'!A149</f>
        <v>-5.8116299210517735</v>
      </c>
      <c r="C154">
        <v>143</v>
      </c>
      <c r="D154">
        <f t="shared" si="15"/>
        <v>-5.8116299210517735</v>
      </c>
      <c r="E154">
        <v>0</v>
      </c>
      <c r="F154" s="18">
        <v>0</v>
      </c>
      <c r="G154" s="18">
        <v>0</v>
      </c>
      <c r="H154" s="18">
        <v>0</v>
      </c>
      <c r="I154" s="18">
        <v>0</v>
      </c>
      <c r="J154">
        <f t="shared" si="16"/>
        <v>-5.9491563260576212</v>
      </c>
      <c r="K154">
        <f t="shared" si="17"/>
        <v>22.09164018839494</v>
      </c>
      <c r="L154">
        <f t="shared" si="18"/>
        <v>3.0951992649424711</v>
      </c>
      <c r="M154">
        <f t="shared" si="19"/>
        <v>1.6020748432460705</v>
      </c>
      <c r="N154">
        <f t="shared" si="20"/>
        <v>4.7001744848882945</v>
      </c>
      <c r="O154">
        <f t="shared" si="21"/>
        <v>-5.8116299210517735</v>
      </c>
    </row>
    <row r="155" spans="1:15" x14ac:dyDescent="0.25">
      <c r="A155">
        <f>'ARCH(5)'!A150</f>
        <v>-2.738681436591254</v>
      </c>
      <c r="C155">
        <v>144</v>
      </c>
      <c r="D155">
        <f t="shared" si="15"/>
        <v>-2.738681436591254</v>
      </c>
      <c r="E155">
        <v>0</v>
      </c>
      <c r="F155" s="18">
        <v>0</v>
      </c>
      <c r="G155" s="18">
        <v>0</v>
      </c>
      <c r="H155" s="18">
        <v>0</v>
      </c>
      <c r="I155" s="18">
        <v>0</v>
      </c>
      <c r="J155">
        <f t="shared" si="16"/>
        <v>-2.8762078415971017</v>
      </c>
      <c r="K155">
        <f t="shared" si="17"/>
        <v>23.279620817292106</v>
      </c>
      <c r="L155">
        <f t="shared" si="18"/>
        <v>3.147578334813582</v>
      </c>
      <c r="M155">
        <f t="shared" si="19"/>
        <v>0.35535679953686328</v>
      </c>
      <c r="N155">
        <f t="shared" si="20"/>
        <v>4.824895938493607</v>
      </c>
      <c r="O155">
        <f t="shared" si="21"/>
        <v>-2.738681436591254</v>
      </c>
    </row>
    <row r="156" spans="1:15" x14ac:dyDescent="0.25">
      <c r="A156">
        <f>'ARCH(5)'!A151</f>
        <v>-8.9632065208397513</v>
      </c>
      <c r="C156">
        <v>145</v>
      </c>
      <c r="D156">
        <f t="shared" si="15"/>
        <v>-8.9632065208397513</v>
      </c>
      <c r="E156">
        <v>0</v>
      </c>
      <c r="F156" s="18">
        <v>0</v>
      </c>
      <c r="G156" s="18">
        <v>0</v>
      </c>
      <c r="H156" s="18">
        <v>0</v>
      </c>
      <c r="I156" s="18">
        <v>0</v>
      </c>
      <c r="J156">
        <f t="shared" si="16"/>
        <v>-9.1007329258456</v>
      </c>
      <c r="K156">
        <f t="shared" si="17"/>
        <v>20.959740450960734</v>
      </c>
      <c r="L156">
        <f t="shared" si="18"/>
        <v>3.0426034763113203</v>
      </c>
      <c r="M156">
        <f t="shared" si="19"/>
        <v>3.9515441511001077</v>
      </c>
      <c r="N156">
        <f t="shared" si="20"/>
        <v>4.5781809106850213</v>
      </c>
      <c r="O156">
        <f t="shared" si="21"/>
        <v>-8.9632065208397513</v>
      </c>
    </row>
    <row r="157" spans="1:15" x14ac:dyDescent="0.25">
      <c r="A157">
        <f>'ARCH(5)'!A152</f>
        <v>6.4429498078477252</v>
      </c>
      <c r="C157">
        <v>146</v>
      </c>
      <c r="D157">
        <f t="shared" si="15"/>
        <v>6.4429498078477252</v>
      </c>
      <c r="E157">
        <v>0</v>
      </c>
      <c r="F157" s="18">
        <v>0</v>
      </c>
      <c r="G157" s="18">
        <v>0</v>
      </c>
      <c r="H157" s="18">
        <v>0</v>
      </c>
      <c r="I157" s="18">
        <v>0</v>
      </c>
      <c r="J157">
        <f t="shared" si="16"/>
        <v>6.3054234028418774</v>
      </c>
      <c r="K157">
        <f t="shared" si="17"/>
        <v>28.085518495307824</v>
      </c>
      <c r="L157">
        <f t="shared" si="18"/>
        <v>3.3352540874592669</v>
      </c>
      <c r="M157">
        <f t="shared" si="19"/>
        <v>1.4156179561274032</v>
      </c>
      <c r="N157">
        <f t="shared" si="20"/>
        <v>5.299577199674312</v>
      </c>
      <c r="O157">
        <f t="shared" si="21"/>
        <v>6.4429498078477252</v>
      </c>
    </row>
    <row r="158" spans="1:15" x14ac:dyDescent="0.25">
      <c r="A158">
        <f>'ARCH(5)'!A153</f>
        <v>3.993609181325434</v>
      </c>
      <c r="C158">
        <v>147</v>
      </c>
      <c r="D158">
        <f t="shared" si="15"/>
        <v>3.993609181325434</v>
      </c>
      <c r="E158">
        <v>0</v>
      </c>
      <c r="F158" s="18">
        <v>0</v>
      </c>
      <c r="G158" s="18">
        <v>0</v>
      </c>
      <c r="H158" s="18">
        <v>0</v>
      </c>
      <c r="I158" s="18">
        <v>0</v>
      </c>
      <c r="J158">
        <f t="shared" si="16"/>
        <v>3.8560827763195862</v>
      </c>
      <c r="K158">
        <f t="shared" si="17"/>
        <v>28.548493479326332</v>
      </c>
      <c r="L158">
        <f t="shared" si="18"/>
        <v>3.351604166910322</v>
      </c>
      <c r="M158">
        <f t="shared" si="19"/>
        <v>0.5208462011698225</v>
      </c>
      <c r="N158">
        <f t="shared" si="20"/>
        <v>5.3430790261165271</v>
      </c>
      <c r="O158">
        <f t="shared" si="21"/>
        <v>3.993609181325434</v>
      </c>
    </row>
    <row r="159" spans="1:15" x14ac:dyDescent="0.25">
      <c r="A159">
        <f>'ARCH(5)'!A154</f>
        <v>-3.832479688301861</v>
      </c>
      <c r="C159">
        <v>148</v>
      </c>
      <c r="D159">
        <f t="shared" si="15"/>
        <v>-3.832479688301861</v>
      </c>
      <c r="E159">
        <v>0</v>
      </c>
      <c r="F159" s="18">
        <v>0</v>
      </c>
      <c r="G159" s="18">
        <v>0</v>
      </c>
      <c r="H159" s="18">
        <v>0</v>
      </c>
      <c r="I159" s="18">
        <v>0</v>
      </c>
      <c r="J159">
        <f t="shared" si="16"/>
        <v>-3.9700060933077088</v>
      </c>
      <c r="K159">
        <f t="shared" si="17"/>
        <v>25.922966847423961</v>
      </c>
      <c r="L159">
        <f t="shared" si="18"/>
        <v>3.2551293266400041</v>
      </c>
      <c r="M159">
        <f t="shared" si="19"/>
        <v>0.60799168836133999</v>
      </c>
      <c r="N159">
        <f t="shared" si="20"/>
        <v>5.0914601881409185</v>
      </c>
      <c r="O159">
        <f t="shared" si="21"/>
        <v>-3.832479688301861</v>
      </c>
    </row>
    <row r="160" spans="1:15" x14ac:dyDescent="0.25">
      <c r="A160">
        <f>'ARCH(5)'!A155</f>
        <v>4.9294993442011608</v>
      </c>
      <c r="C160">
        <v>149</v>
      </c>
      <c r="D160">
        <f t="shared" si="15"/>
        <v>4.9294993442011608</v>
      </c>
      <c r="E160">
        <v>0</v>
      </c>
      <c r="F160" s="18">
        <v>0</v>
      </c>
      <c r="G160" s="18">
        <v>0</v>
      </c>
      <c r="H160" s="18">
        <v>0</v>
      </c>
      <c r="I160" s="18">
        <v>0</v>
      </c>
      <c r="J160">
        <f t="shared" si="16"/>
        <v>4.791972939195313</v>
      </c>
      <c r="K160">
        <f t="shared" si="17"/>
        <v>23.952092008967888</v>
      </c>
      <c r="L160">
        <f t="shared" si="18"/>
        <v>3.1760556690596693</v>
      </c>
      <c r="M160">
        <f t="shared" si="19"/>
        <v>0.95870559621191342</v>
      </c>
      <c r="N160">
        <f t="shared" si="20"/>
        <v>4.8940874541601609</v>
      </c>
      <c r="O160">
        <f t="shared" si="21"/>
        <v>4.9294993442011608</v>
      </c>
    </row>
    <row r="161" spans="1:15" x14ac:dyDescent="0.25">
      <c r="A161">
        <f>'ARCH(5)'!A156</f>
        <v>4.6365485000663371</v>
      </c>
      <c r="C161">
        <v>150</v>
      </c>
      <c r="D161">
        <f t="shared" si="15"/>
        <v>4.6365485000663371</v>
      </c>
      <c r="E161">
        <v>0</v>
      </c>
      <c r="F161" s="18">
        <v>0</v>
      </c>
      <c r="G161" s="18">
        <v>0</v>
      </c>
      <c r="H161" s="18">
        <v>0</v>
      </c>
      <c r="I161" s="18">
        <v>0</v>
      </c>
      <c r="J161">
        <f t="shared" si="16"/>
        <v>4.4990220950604893</v>
      </c>
      <c r="K161">
        <f t="shared" si="17"/>
        <v>23.257958737280106</v>
      </c>
      <c r="L161">
        <f t="shared" si="18"/>
        <v>3.1466473847390906</v>
      </c>
      <c r="M161">
        <f t="shared" si="19"/>
        <v>0.87029132867958536</v>
      </c>
      <c r="N161">
        <f t="shared" si="20"/>
        <v>4.8226505924937282</v>
      </c>
      <c r="O161">
        <f t="shared" si="21"/>
        <v>4.6365485000663371</v>
      </c>
    </row>
    <row r="162" spans="1:15" x14ac:dyDescent="0.25">
      <c r="A162">
        <f>'ARCH(5)'!A157</f>
        <v>3.2600613946189974</v>
      </c>
      <c r="C162">
        <v>151</v>
      </c>
      <c r="D162">
        <f t="shared" si="15"/>
        <v>3.2600613946189974</v>
      </c>
      <c r="E162">
        <v>0</v>
      </c>
      <c r="F162" s="18">
        <v>0</v>
      </c>
      <c r="G162" s="18">
        <v>0</v>
      </c>
      <c r="H162" s="18">
        <v>0</v>
      </c>
      <c r="I162" s="18">
        <v>0</v>
      </c>
      <c r="J162">
        <f t="shared" si="16"/>
        <v>3.1225349896131496</v>
      </c>
      <c r="K162">
        <f t="shared" si="17"/>
        <v>22.381371456109775</v>
      </c>
      <c r="L162">
        <f t="shared" si="18"/>
        <v>3.1082289814400696</v>
      </c>
      <c r="M162">
        <f t="shared" si="19"/>
        <v>0.4356401831978321</v>
      </c>
      <c r="N162">
        <f t="shared" si="20"/>
        <v>4.730895418005959</v>
      </c>
      <c r="O162">
        <f t="shared" si="21"/>
        <v>3.2600613946189974</v>
      </c>
    </row>
    <row r="163" spans="1:15" x14ac:dyDescent="0.25">
      <c r="A163">
        <f>'ARCH(5)'!A158</f>
        <v>2.0973252063058458</v>
      </c>
      <c r="C163">
        <v>152</v>
      </c>
      <c r="D163">
        <f t="shared" si="15"/>
        <v>2.0973252063058458</v>
      </c>
      <c r="E163">
        <v>0</v>
      </c>
      <c r="F163" s="18">
        <v>0</v>
      </c>
      <c r="G163" s="18">
        <v>0</v>
      </c>
      <c r="H163" s="18">
        <v>0</v>
      </c>
      <c r="I163" s="18">
        <v>0</v>
      </c>
      <c r="J163">
        <f t="shared" si="16"/>
        <v>1.9597988012999981</v>
      </c>
      <c r="K163">
        <f t="shared" si="17"/>
        <v>20.426425712847646</v>
      </c>
      <c r="L163">
        <f t="shared" si="18"/>
        <v>3.0168294406525984</v>
      </c>
      <c r="M163">
        <f t="shared" si="19"/>
        <v>0.18803149388789775</v>
      </c>
      <c r="N163">
        <f t="shared" si="20"/>
        <v>4.5195603450830975</v>
      </c>
      <c r="O163">
        <f t="shared" si="21"/>
        <v>2.0973252063058458</v>
      </c>
    </row>
    <row r="164" spans="1:15" x14ac:dyDescent="0.25">
      <c r="A164">
        <f>'ARCH(5)'!A159</f>
        <v>-0.8430878285967407</v>
      </c>
      <c r="C164">
        <v>153</v>
      </c>
      <c r="D164">
        <f t="shared" si="15"/>
        <v>-0.8430878285967407</v>
      </c>
      <c r="E164">
        <v>0</v>
      </c>
      <c r="F164" s="18">
        <v>0</v>
      </c>
      <c r="G164" s="18">
        <v>0</v>
      </c>
      <c r="H164" s="18">
        <v>0</v>
      </c>
      <c r="I164" s="18">
        <v>0</v>
      </c>
      <c r="J164">
        <f t="shared" si="16"/>
        <v>-0.98061423360258859</v>
      </c>
      <c r="K164">
        <f t="shared" si="17"/>
        <v>18.168740314791719</v>
      </c>
      <c r="L164">
        <f t="shared" si="18"/>
        <v>2.8997025522553077</v>
      </c>
      <c r="M164">
        <f t="shared" si="19"/>
        <v>5.2926304107121895E-2</v>
      </c>
      <c r="N164">
        <f t="shared" si="20"/>
        <v>4.2624805354149968</v>
      </c>
      <c r="O164">
        <f t="shared" si="21"/>
        <v>-0.8430878285967407</v>
      </c>
    </row>
    <row r="165" spans="1:15" x14ac:dyDescent="0.25">
      <c r="A165">
        <f>'ARCH(5)'!A160</f>
        <v>6.9218408571195367</v>
      </c>
      <c r="C165">
        <v>154</v>
      </c>
      <c r="D165">
        <f t="shared" si="15"/>
        <v>6.9218408571195367</v>
      </c>
      <c r="E165">
        <v>0</v>
      </c>
      <c r="F165" s="18">
        <v>0</v>
      </c>
      <c r="G165" s="18">
        <v>0</v>
      </c>
      <c r="H165" s="18">
        <v>0</v>
      </c>
      <c r="I165" s="18">
        <v>0</v>
      </c>
      <c r="J165">
        <f t="shared" si="16"/>
        <v>6.7843144521136889</v>
      </c>
      <c r="K165">
        <f t="shared" si="17"/>
        <v>16.035710421511453</v>
      </c>
      <c r="L165">
        <f t="shared" si="18"/>
        <v>2.7748181365922346</v>
      </c>
      <c r="M165">
        <f t="shared" si="19"/>
        <v>2.8702764876207074</v>
      </c>
      <c r="N165">
        <f t="shared" si="20"/>
        <v>4.0044613147727439</v>
      </c>
      <c r="O165">
        <f t="shared" si="21"/>
        <v>6.9218408571195367</v>
      </c>
    </row>
    <row r="166" spans="1:15" x14ac:dyDescent="0.25">
      <c r="A166">
        <f>'ARCH(5)'!A161</f>
        <v>5.9399105867128537</v>
      </c>
      <c r="C166">
        <v>155</v>
      </c>
      <c r="D166">
        <f t="shared" si="15"/>
        <v>5.9399105867128537</v>
      </c>
      <c r="E166">
        <v>0</v>
      </c>
      <c r="F166" s="18">
        <v>0</v>
      </c>
      <c r="G166" s="18">
        <v>0</v>
      </c>
      <c r="H166" s="18">
        <v>0</v>
      </c>
      <c r="I166" s="18">
        <v>0</v>
      </c>
      <c r="J166">
        <f t="shared" si="16"/>
        <v>5.8023841817070059</v>
      </c>
      <c r="K166">
        <f t="shared" si="17"/>
        <v>19.764863734822217</v>
      </c>
      <c r="L166">
        <f t="shared" si="18"/>
        <v>2.9839058024583625</v>
      </c>
      <c r="M166">
        <f t="shared" si="19"/>
        <v>1.7034097802964951</v>
      </c>
      <c r="N166">
        <f t="shared" si="20"/>
        <v>4.4457691949562808</v>
      </c>
      <c r="O166">
        <f t="shared" si="21"/>
        <v>5.9399105867128537</v>
      </c>
    </row>
    <row r="167" spans="1:15" x14ac:dyDescent="0.25">
      <c r="A167">
        <f>'ARCH(5)'!A162</f>
        <v>-6.4383856213247164</v>
      </c>
      <c r="C167">
        <v>156</v>
      </c>
      <c r="D167">
        <f t="shared" si="15"/>
        <v>-6.4383856213247164</v>
      </c>
      <c r="E167">
        <v>0</v>
      </c>
      <c r="F167" s="18">
        <v>0</v>
      </c>
      <c r="G167" s="18">
        <v>0</v>
      </c>
      <c r="H167" s="18">
        <v>0</v>
      </c>
      <c r="I167" s="18">
        <v>0</v>
      </c>
      <c r="J167">
        <f t="shared" si="16"/>
        <v>-6.5759120263305642</v>
      </c>
      <c r="K167">
        <f t="shared" si="17"/>
        <v>21.230680756998989</v>
      </c>
      <c r="L167">
        <f t="shared" si="18"/>
        <v>3.055447341004129</v>
      </c>
      <c r="M167">
        <f t="shared" si="19"/>
        <v>2.0367985121618588</v>
      </c>
      <c r="N167">
        <f t="shared" si="20"/>
        <v>4.607676286046904</v>
      </c>
      <c r="O167">
        <f t="shared" si="21"/>
        <v>-6.4383856213247164</v>
      </c>
    </row>
    <row r="168" spans="1:15" x14ac:dyDescent="0.25">
      <c r="A168">
        <f>'ARCH(5)'!A163</f>
        <v>3.9081233532085409</v>
      </c>
      <c r="C168">
        <v>157</v>
      </c>
      <c r="D168">
        <f t="shared" si="15"/>
        <v>3.9081233532085409</v>
      </c>
      <c r="E168">
        <v>0</v>
      </c>
      <c r="F168" s="18">
        <v>0</v>
      </c>
      <c r="G168" s="18">
        <v>0</v>
      </c>
      <c r="H168" s="18">
        <v>0</v>
      </c>
      <c r="I168" s="18">
        <v>0</v>
      </c>
      <c r="J168">
        <f t="shared" si="16"/>
        <v>3.7705969482026931</v>
      </c>
      <c r="K168">
        <f t="shared" si="17"/>
        <v>23.541873671149425</v>
      </c>
      <c r="L168">
        <f t="shared" si="18"/>
        <v>3.1587806938706082</v>
      </c>
      <c r="M168">
        <f t="shared" si="19"/>
        <v>0.60391970258590311</v>
      </c>
      <c r="N168">
        <f t="shared" si="20"/>
        <v>4.8519968746021904</v>
      </c>
      <c r="O168">
        <f t="shared" si="21"/>
        <v>3.9081233532085409</v>
      </c>
    </row>
    <row r="169" spans="1:15" x14ac:dyDescent="0.25">
      <c r="A169">
        <f>'ARCH(5)'!A164</f>
        <v>0.45096427543535511</v>
      </c>
      <c r="C169">
        <v>158</v>
      </c>
      <c r="D169">
        <f t="shared" si="15"/>
        <v>0.45096427543535511</v>
      </c>
      <c r="E169">
        <v>0</v>
      </c>
      <c r="F169" s="18">
        <v>0</v>
      </c>
      <c r="G169" s="18">
        <v>0</v>
      </c>
      <c r="H169" s="18">
        <v>0</v>
      </c>
      <c r="I169" s="18">
        <v>0</v>
      </c>
      <c r="J169">
        <f t="shared" si="16"/>
        <v>0.31343787042950721</v>
      </c>
      <c r="K169">
        <f t="shared" si="17"/>
        <v>21.88195001315216</v>
      </c>
      <c r="L169">
        <f t="shared" si="18"/>
        <v>3.0856620966699473</v>
      </c>
      <c r="M169">
        <f t="shared" si="19"/>
        <v>4.4896957794134142E-3</v>
      </c>
      <c r="N169">
        <f t="shared" si="20"/>
        <v>4.677814662120781</v>
      </c>
      <c r="O169">
        <f t="shared" si="21"/>
        <v>0.45096427543535511</v>
      </c>
    </row>
    <row r="170" spans="1:15" x14ac:dyDescent="0.25">
      <c r="A170">
        <f>'ARCH(5)'!A165</f>
        <v>3.1103689474632943</v>
      </c>
      <c r="C170">
        <v>159</v>
      </c>
      <c r="D170">
        <f t="shared" si="15"/>
        <v>3.1103689474632943</v>
      </c>
      <c r="E170">
        <v>0</v>
      </c>
      <c r="F170" s="18">
        <v>0</v>
      </c>
      <c r="G170" s="18">
        <v>0</v>
      </c>
      <c r="H170" s="18">
        <v>0</v>
      </c>
      <c r="I170" s="18">
        <v>0</v>
      </c>
      <c r="J170">
        <f t="shared" si="16"/>
        <v>2.9728425424574465</v>
      </c>
      <c r="K170">
        <f t="shared" si="17"/>
        <v>18.870856688532196</v>
      </c>
      <c r="L170">
        <f t="shared" si="18"/>
        <v>2.9376187578481945</v>
      </c>
      <c r="M170">
        <f t="shared" si="19"/>
        <v>0.46833023683633679</v>
      </c>
      <c r="N170">
        <f t="shared" si="20"/>
        <v>4.3440599315078741</v>
      </c>
      <c r="O170">
        <f t="shared" si="21"/>
        <v>3.1103689474632943</v>
      </c>
    </row>
    <row r="171" spans="1:15" x14ac:dyDescent="0.25">
      <c r="A171">
        <f>'ARCH(5)'!A166</f>
        <v>2.4925954648813495</v>
      </c>
      <c r="C171">
        <v>160</v>
      </c>
      <c r="D171">
        <f t="shared" si="15"/>
        <v>2.4925954648813495</v>
      </c>
      <c r="E171">
        <v>0</v>
      </c>
      <c r="F171" s="18">
        <v>0</v>
      </c>
      <c r="G171" s="18">
        <v>0</v>
      </c>
      <c r="H171" s="18">
        <v>0</v>
      </c>
      <c r="I171" s="18">
        <v>0</v>
      </c>
      <c r="J171">
        <f t="shared" si="16"/>
        <v>2.3550690598755017</v>
      </c>
      <c r="K171">
        <f t="shared" si="17"/>
        <v>17.538236395786225</v>
      </c>
      <c r="L171">
        <f t="shared" si="18"/>
        <v>2.8643834343281438</v>
      </c>
      <c r="M171">
        <f t="shared" si="19"/>
        <v>0.31624332980911685</v>
      </c>
      <c r="N171">
        <f t="shared" si="20"/>
        <v>4.1878677624521794</v>
      </c>
      <c r="O171">
        <f t="shared" si="21"/>
        <v>2.4925954648813495</v>
      </c>
    </row>
    <row r="172" spans="1:15" x14ac:dyDescent="0.25">
      <c r="A172">
        <f>'ARCH(5)'!A167</f>
        <v>-11.261179558512991</v>
      </c>
      <c r="C172">
        <v>161</v>
      </c>
      <c r="D172">
        <f t="shared" si="15"/>
        <v>-11.261179558512991</v>
      </c>
      <c r="E172">
        <v>0</v>
      </c>
      <c r="F172" s="18">
        <v>0</v>
      </c>
      <c r="G172" s="18">
        <v>0</v>
      </c>
      <c r="H172" s="18">
        <v>0</v>
      </c>
      <c r="I172" s="18">
        <v>0</v>
      </c>
      <c r="J172">
        <f t="shared" si="16"/>
        <v>-11.398705963518839</v>
      </c>
      <c r="K172">
        <f t="shared" si="17"/>
        <v>16.087821679777324</v>
      </c>
      <c r="L172">
        <f t="shared" si="18"/>
        <v>2.778062568357289</v>
      </c>
      <c r="M172">
        <f t="shared" si="19"/>
        <v>8.0763263186889294</v>
      </c>
      <c r="N172">
        <f t="shared" si="20"/>
        <v>4.0109626874077655</v>
      </c>
      <c r="O172">
        <f t="shared" si="21"/>
        <v>-11.261179558512991</v>
      </c>
    </row>
    <row r="173" spans="1:15" x14ac:dyDescent="0.25">
      <c r="A173">
        <f>'ARCH(5)'!A168</f>
        <v>2.0940248476433152</v>
      </c>
      <c r="C173">
        <v>162</v>
      </c>
      <c r="D173">
        <f t="shared" si="15"/>
        <v>2.0940248476433152</v>
      </c>
      <c r="E173">
        <v>0</v>
      </c>
      <c r="F173" s="18">
        <v>0</v>
      </c>
      <c r="G173" s="18">
        <v>0</v>
      </c>
      <c r="H173" s="18">
        <v>0</v>
      </c>
      <c r="I173" s="18">
        <v>0</v>
      </c>
      <c r="J173">
        <f t="shared" si="16"/>
        <v>1.9564984426374674</v>
      </c>
      <c r="K173">
        <f t="shared" si="17"/>
        <v>29.892349015277329</v>
      </c>
      <c r="L173">
        <f t="shared" si="18"/>
        <v>3.3976025618756114</v>
      </c>
      <c r="M173">
        <f t="shared" si="19"/>
        <v>0.12805571599898308</v>
      </c>
      <c r="N173">
        <f t="shared" si="20"/>
        <v>5.4673895979047744</v>
      </c>
      <c r="O173">
        <f t="shared" si="21"/>
        <v>2.0940248476433152</v>
      </c>
    </row>
    <row r="174" spans="1:15" x14ac:dyDescent="0.25">
      <c r="A174">
        <f>'ARCH(5)'!A169</f>
        <v>-9.4939071485267785</v>
      </c>
      <c r="C174">
        <v>163</v>
      </c>
      <c r="D174">
        <f t="shared" si="15"/>
        <v>-9.4939071485267785</v>
      </c>
      <c r="E174">
        <v>0</v>
      </c>
      <c r="F174" s="18">
        <v>0</v>
      </c>
      <c r="G174" s="18">
        <v>0</v>
      </c>
      <c r="H174" s="18">
        <v>0</v>
      </c>
      <c r="I174" s="18">
        <v>0</v>
      </c>
      <c r="J174">
        <f t="shared" si="16"/>
        <v>-9.6314335535326272</v>
      </c>
      <c r="K174">
        <f t="shared" si="17"/>
        <v>25.659279726021207</v>
      </c>
      <c r="L174">
        <f t="shared" si="18"/>
        <v>3.2449052888800862</v>
      </c>
      <c r="M174">
        <f t="shared" si="19"/>
        <v>3.615242254911823</v>
      </c>
      <c r="N174">
        <f t="shared" si="20"/>
        <v>5.0654989612101593</v>
      </c>
      <c r="O174">
        <f t="shared" si="21"/>
        <v>-9.4939071485267785</v>
      </c>
    </row>
    <row r="175" spans="1:15" x14ac:dyDescent="0.25">
      <c r="A175">
        <f>'ARCH(5)'!A170</f>
        <v>-1.0106548090781073</v>
      </c>
      <c r="C175">
        <v>164</v>
      </c>
      <c r="D175">
        <f t="shared" si="15"/>
        <v>-1.0106548090781073</v>
      </c>
      <c r="E175">
        <v>0</v>
      </c>
      <c r="F175" s="18">
        <v>0</v>
      </c>
      <c r="G175" s="18">
        <v>0</v>
      </c>
      <c r="H175" s="18">
        <v>0</v>
      </c>
      <c r="I175" s="18">
        <v>0</v>
      </c>
      <c r="J175">
        <f t="shared" si="16"/>
        <v>-1.1481812140839551</v>
      </c>
      <c r="K175">
        <f t="shared" si="17"/>
        <v>33.00016296138088</v>
      </c>
      <c r="L175">
        <f t="shared" si="18"/>
        <v>3.4965124996779502</v>
      </c>
      <c r="M175">
        <f t="shared" si="19"/>
        <v>3.9948896674179953E-2</v>
      </c>
      <c r="N175">
        <f t="shared" si="20"/>
        <v>5.7445768304881151</v>
      </c>
      <c r="O175">
        <f t="shared" si="21"/>
        <v>-1.0106548090781073</v>
      </c>
    </row>
    <row r="176" spans="1:15" x14ac:dyDescent="0.25">
      <c r="A176">
        <f>'ARCH(5)'!A171</f>
        <v>2.6711127864865047</v>
      </c>
      <c r="C176">
        <v>165</v>
      </c>
      <c r="D176">
        <f t="shared" si="15"/>
        <v>2.6711127864865047</v>
      </c>
      <c r="E176">
        <v>0</v>
      </c>
      <c r="F176" s="18">
        <v>0</v>
      </c>
      <c r="G176" s="18">
        <v>0</v>
      </c>
      <c r="H176" s="18">
        <v>0</v>
      </c>
      <c r="I176" s="18">
        <v>0</v>
      </c>
      <c r="J176">
        <f t="shared" si="16"/>
        <v>2.533586381480657</v>
      </c>
      <c r="K176">
        <f t="shared" si="17"/>
        <v>27.81737302485493</v>
      </c>
      <c r="L176">
        <f t="shared" si="18"/>
        <v>3.3256607544614245</v>
      </c>
      <c r="M176">
        <f t="shared" si="19"/>
        <v>0.23075723026357642</v>
      </c>
      <c r="N176">
        <f t="shared" si="20"/>
        <v>5.2742177642618184</v>
      </c>
      <c r="O176">
        <f t="shared" si="21"/>
        <v>2.6711127864865047</v>
      </c>
    </row>
    <row r="177" spans="1:15" x14ac:dyDescent="0.25">
      <c r="A177">
        <f>'ARCH(5)'!A172</f>
        <v>5.6765462765717682</v>
      </c>
      <c r="C177">
        <v>166</v>
      </c>
      <c r="D177">
        <f t="shared" si="15"/>
        <v>5.6765462765717682</v>
      </c>
      <c r="E177">
        <v>0</v>
      </c>
      <c r="F177" s="18">
        <v>0</v>
      </c>
      <c r="G177" s="18">
        <v>0</v>
      </c>
      <c r="H177" s="18">
        <v>0</v>
      </c>
      <c r="I177" s="18">
        <v>0</v>
      </c>
      <c r="J177">
        <f t="shared" si="16"/>
        <v>5.5390198715659205</v>
      </c>
      <c r="K177">
        <f t="shared" si="17"/>
        <v>24.328467723573972</v>
      </c>
      <c r="L177">
        <f t="shared" si="18"/>
        <v>3.1916471759208487</v>
      </c>
      <c r="M177">
        <f t="shared" si="19"/>
        <v>1.2611045416507225</v>
      </c>
      <c r="N177">
        <f t="shared" si="20"/>
        <v>4.9323896565026137</v>
      </c>
      <c r="O177">
        <f t="shared" si="21"/>
        <v>5.6765462765717682</v>
      </c>
    </row>
    <row r="178" spans="1:15" x14ac:dyDescent="0.25">
      <c r="A178">
        <f>'ARCH(5)'!A173</f>
        <v>-4.4491481089803973</v>
      </c>
      <c r="C178">
        <v>167</v>
      </c>
      <c r="D178">
        <f t="shared" si="15"/>
        <v>-4.4491481089803973</v>
      </c>
      <c r="E178">
        <v>0</v>
      </c>
      <c r="F178" s="18">
        <v>0</v>
      </c>
      <c r="G178" s="18">
        <v>0</v>
      </c>
      <c r="H178" s="18">
        <v>0</v>
      </c>
      <c r="I178" s="18">
        <v>0</v>
      </c>
      <c r="J178">
        <f t="shared" si="16"/>
        <v>-4.586674513986245</v>
      </c>
      <c r="K178">
        <f t="shared" si="17"/>
        <v>24.483619471195038</v>
      </c>
      <c r="L178">
        <f t="shared" si="18"/>
        <v>3.1980043009302515</v>
      </c>
      <c r="M178">
        <f t="shared" si="19"/>
        <v>0.85925135056120516</v>
      </c>
      <c r="N178">
        <f t="shared" si="20"/>
        <v>4.9480925083505705</v>
      </c>
      <c r="O178">
        <f t="shared" si="21"/>
        <v>-4.4491481089803973</v>
      </c>
    </row>
    <row r="179" spans="1:15" x14ac:dyDescent="0.25">
      <c r="A179">
        <f>'ARCH(5)'!A174</f>
        <v>2.9969002457258211</v>
      </c>
      <c r="C179">
        <v>168</v>
      </c>
      <c r="D179">
        <f t="shared" si="15"/>
        <v>2.9969002457258211</v>
      </c>
      <c r="E179">
        <v>0</v>
      </c>
      <c r="F179" s="18">
        <v>0</v>
      </c>
      <c r="G179" s="18">
        <v>0</v>
      </c>
      <c r="H179" s="18">
        <v>0</v>
      </c>
      <c r="I179" s="18">
        <v>0</v>
      </c>
      <c r="J179">
        <f t="shared" si="16"/>
        <v>2.8593738407199734</v>
      </c>
      <c r="K179">
        <f t="shared" si="17"/>
        <v>23.447193010062001</v>
      </c>
      <c r="L179">
        <f t="shared" si="18"/>
        <v>3.1547507866640903</v>
      </c>
      <c r="M179">
        <f t="shared" si="19"/>
        <v>0.34869925613207003</v>
      </c>
      <c r="N179">
        <f t="shared" si="20"/>
        <v>4.8422301690504144</v>
      </c>
      <c r="O179">
        <f t="shared" si="21"/>
        <v>2.9969002457258211</v>
      </c>
    </row>
    <row r="180" spans="1:15" x14ac:dyDescent="0.25">
      <c r="A180">
        <f>'ARCH(5)'!A175</f>
        <v>5.1232531770833676</v>
      </c>
      <c r="C180">
        <v>169</v>
      </c>
      <c r="D180">
        <f t="shared" si="15"/>
        <v>5.1232531770833676</v>
      </c>
      <c r="E180">
        <v>0</v>
      </c>
      <c r="F180" s="18">
        <v>0</v>
      </c>
      <c r="G180" s="18">
        <v>0</v>
      </c>
      <c r="H180" s="18">
        <v>0</v>
      </c>
      <c r="I180" s="18">
        <v>0</v>
      </c>
      <c r="J180">
        <f t="shared" si="16"/>
        <v>4.9857267720775198</v>
      </c>
      <c r="K180">
        <f t="shared" si="17"/>
        <v>21.080763733596434</v>
      </c>
      <c r="L180">
        <f t="shared" si="18"/>
        <v>3.0483609532633724</v>
      </c>
      <c r="M180">
        <f t="shared" si="19"/>
        <v>1.1791542166091045</v>
      </c>
      <c r="N180">
        <f t="shared" si="20"/>
        <v>4.5913792844412704</v>
      </c>
      <c r="O180">
        <f t="shared" si="21"/>
        <v>5.1232531770833676</v>
      </c>
    </row>
    <row r="181" spans="1:15" x14ac:dyDescent="0.25">
      <c r="A181">
        <f>'ARCH(5)'!A176</f>
        <v>-2.8264031643673189</v>
      </c>
      <c r="C181">
        <v>170</v>
      </c>
      <c r="D181">
        <f t="shared" si="15"/>
        <v>-2.8264031643673189</v>
      </c>
      <c r="E181">
        <v>0</v>
      </c>
      <c r="F181" s="18">
        <v>0</v>
      </c>
      <c r="G181" s="18">
        <v>0</v>
      </c>
      <c r="H181" s="18">
        <v>0</v>
      </c>
      <c r="I181" s="18">
        <v>0</v>
      </c>
      <c r="J181">
        <f t="shared" si="16"/>
        <v>-2.9639295693731667</v>
      </c>
      <c r="K181">
        <f t="shared" si="17"/>
        <v>21.213096736315315</v>
      </c>
      <c r="L181">
        <f t="shared" si="18"/>
        <v>3.0546187615171849</v>
      </c>
      <c r="M181">
        <f t="shared" si="19"/>
        <v>0.41412522657125855</v>
      </c>
      <c r="N181">
        <f t="shared" si="20"/>
        <v>4.605767768387298</v>
      </c>
      <c r="O181">
        <f t="shared" si="21"/>
        <v>-2.8264031643673189</v>
      </c>
    </row>
    <row r="182" spans="1:15" x14ac:dyDescent="0.25">
      <c r="A182">
        <f>'ARCH(5)'!A177</f>
        <v>1.674711298061923</v>
      </c>
      <c r="C182">
        <v>171</v>
      </c>
      <c r="D182">
        <f t="shared" si="15"/>
        <v>1.674711298061923</v>
      </c>
      <c r="E182">
        <v>0</v>
      </c>
      <c r="F182" s="18">
        <v>0</v>
      </c>
      <c r="G182" s="18">
        <v>0</v>
      </c>
      <c r="H182" s="18">
        <v>0</v>
      </c>
      <c r="I182" s="18">
        <v>0</v>
      </c>
      <c r="J182">
        <f t="shared" si="16"/>
        <v>1.5371848930560752</v>
      </c>
      <c r="K182">
        <f t="shared" si="17"/>
        <v>19.385712640949105</v>
      </c>
      <c r="L182">
        <f t="shared" si="18"/>
        <v>2.9645363329413188</v>
      </c>
      <c r="M182">
        <f t="shared" si="19"/>
        <v>0.1218906644911523</v>
      </c>
      <c r="N182">
        <f t="shared" si="20"/>
        <v>4.4029209214962179</v>
      </c>
      <c r="O182">
        <f t="shared" si="21"/>
        <v>1.674711298061923</v>
      </c>
    </row>
    <row r="183" spans="1:15" x14ac:dyDescent="0.25">
      <c r="A183">
        <f>'ARCH(5)'!A178</f>
        <v>-0.45902963058988927</v>
      </c>
      <c r="C183">
        <v>172</v>
      </c>
      <c r="D183">
        <f t="shared" si="15"/>
        <v>-0.45902963058988927</v>
      </c>
      <c r="E183">
        <v>0</v>
      </c>
      <c r="F183" s="18">
        <v>0</v>
      </c>
      <c r="G183" s="18">
        <v>0</v>
      </c>
      <c r="H183" s="18">
        <v>0</v>
      </c>
      <c r="I183" s="18">
        <v>0</v>
      </c>
      <c r="J183">
        <f t="shared" si="16"/>
        <v>-0.59655603559573711</v>
      </c>
      <c r="K183">
        <f t="shared" si="17"/>
        <v>17.167377670876053</v>
      </c>
      <c r="L183">
        <f t="shared" si="18"/>
        <v>2.8430109358648257</v>
      </c>
      <c r="M183">
        <f t="shared" si="19"/>
        <v>2.0729962981442453E-2</v>
      </c>
      <c r="N183">
        <f t="shared" si="20"/>
        <v>4.1433534330148634</v>
      </c>
      <c r="O183">
        <f t="shared" si="21"/>
        <v>-0.45902963058988927</v>
      </c>
    </row>
    <row r="184" spans="1:15" x14ac:dyDescent="0.25">
      <c r="A184">
        <f>'ARCH(5)'!A179</f>
        <v>-4.5407976392952589</v>
      </c>
      <c r="C184">
        <v>173</v>
      </c>
      <c r="D184">
        <f t="shared" si="15"/>
        <v>-4.5407976392952589</v>
      </c>
      <c r="E184">
        <v>0</v>
      </c>
      <c r="F184" s="18">
        <v>0</v>
      </c>
      <c r="G184" s="18">
        <v>0</v>
      </c>
      <c r="H184" s="18">
        <v>0</v>
      </c>
      <c r="I184" s="18">
        <v>0</v>
      </c>
      <c r="J184">
        <f t="shared" si="16"/>
        <v>-4.6783240443011067</v>
      </c>
      <c r="K184">
        <f t="shared" si="17"/>
        <v>15.170335866376259</v>
      </c>
      <c r="L184">
        <f t="shared" si="18"/>
        <v>2.7193419332851767</v>
      </c>
      <c r="M184">
        <f t="shared" si="19"/>
        <v>1.4427311337249877</v>
      </c>
      <c r="N184">
        <f t="shared" si="20"/>
        <v>3.8949115351155612</v>
      </c>
      <c r="O184">
        <f t="shared" si="21"/>
        <v>-4.5407976392952589</v>
      </c>
    </row>
    <row r="185" spans="1:15" x14ac:dyDescent="0.25">
      <c r="A185">
        <f>'ARCH(5)'!A180</f>
        <v>-1.8875507543343015</v>
      </c>
      <c r="C185">
        <v>174</v>
      </c>
      <c r="D185">
        <f t="shared" si="15"/>
        <v>-1.8875507543343015</v>
      </c>
      <c r="E185">
        <v>0</v>
      </c>
      <c r="F185" s="18">
        <v>0</v>
      </c>
      <c r="G185" s="18">
        <v>0</v>
      </c>
      <c r="H185" s="18">
        <v>0</v>
      </c>
      <c r="I185" s="18">
        <v>0</v>
      </c>
      <c r="J185">
        <f t="shared" si="16"/>
        <v>-2.0250771593401495</v>
      </c>
      <c r="K185">
        <f t="shared" si="17"/>
        <v>16.177987356084827</v>
      </c>
      <c r="L185">
        <f t="shared" si="18"/>
        <v>2.7836515130455006</v>
      </c>
      <c r="M185">
        <f t="shared" si="19"/>
        <v>0.25348873200464794</v>
      </c>
      <c r="N185">
        <f t="shared" si="20"/>
        <v>4.022186887264791</v>
      </c>
      <c r="O185">
        <f t="shared" si="21"/>
        <v>-1.8875507543343015</v>
      </c>
    </row>
    <row r="186" spans="1:15" x14ac:dyDescent="0.25">
      <c r="A186">
        <f>'ARCH(5)'!A181</f>
        <v>-3.832719440781005</v>
      </c>
      <c r="C186">
        <v>175</v>
      </c>
      <c r="D186">
        <f t="shared" si="15"/>
        <v>-3.832719440781005</v>
      </c>
      <c r="E186">
        <v>0</v>
      </c>
      <c r="F186" s="18">
        <v>0</v>
      </c>
      <c r="G186" s="18">
        <v>0</v>
      </c>
      <c r="H186" s="18">
        <v>0</v>
      </c>
      <c r="I186" s="18">
        <v>0</v>
      </c>
      <c r="J186">
        <f t="shared" si="16"/>
        <v>-3.9702458457868528</v>
      </c>
      <c r="K186">
        <f t="shared" si="17"/>
        <v>14.837454797628244</v>
      </c>
      <c r="L186">
        <f t="shared" si="18"/>
        <v>2.6971547134359981</v>
      </c>
      <c r="M186">
        <f t="shared" si="19"/>
        <v>1.0623690040496327</v>
      </c>
      <c r="N186">
        <f t="shared" si="20"/>
        <v>3.851941691878038</v>
      </c>
      <c r="O186">
        <f t="shared" si="21"/>
        <v>-3.832719440781005</v>
      </c>
    </row>
    <row r="187" spans="1:15" x14ac:dyDescent="0.25">
      <c r="A187">
        <f>'ARCH(5)'!A182</f>
        <v>5.4767353420582063</v>
      </c>
      <c r="C187">
        <v>176</v>
      </c>
      <c r="D187">
        <f t="shared" si="15"/>
        <v>5.4767353420582063</v>
      </c>
      <c r="E187">
        <v>0</v>
      </c>
      <c r="F187" s="18">
        <v>0</v>
      </c>
      <c r="G187" s="18">
        <v>0</v>
      </c>
      <c r="H187" s="18">
        <v>0</v>
      </c>
      <c r="I187" s="18">
        <v>0</v>
      </c>
      <c r="J187">
        <f t="shared" si="16"/>
        <v>5.3392089370523586</v>
      </c>
      <c r="K187">
        <f t="shared" si="17"/>
        <v>15.178354858526998</v>
      </c>
      <c r="L187">
        <f t="shared" si="18"/>
        <v>2.7198703905033184</v>
      </c>
      <c r="M187">
        <f t="shared" si="19"/>
        <v>1.8781450518983509</v>
      </c>
      <c r="N187">
        <f t="shared" si="20"/>
        <v>3.8959408181499624</v>
      </c>
      <c r="O187">
        <f t="shared" si="21"/>
        <v>5.4767353420582063</v>
      </c>
    </row>
    <row r="188" spans="1:15" x14ac:dyDescent="0.25">
      <c r="A188">
        <f>'ARCH(5)'!A183</f>
        <v>-0.2328785957598036</v>
      </c>
      <c r="C188">
        <v>177</v>
      </c>
      <c r="D188">
        <f t="shared" si="15"/>
        <v>-0.2328785957598036</v>
      </c>
      <c r="E188">
        <v>0</v>
      </c>
      <c r="F188" s="18">
        <v>0</v>
      </c>
      <c r="G188" s="18">
        <v>0</v>
      </c>
      <c r="H188" s="18">
        <v>0</v>
      </c>
      <c r="I188" s="18">
        <v>0</v>
      </c>
      <c r="J188">
        <f t="shared" si="16"/>
        <v>-0.37040500076565147</v>
      </c>
      <c r="K188">
        <f t="shared" si="17"/>
        <v>16.98019197721873</v>
      </c>
      <c r="L188">
        <f t="shared" si="18"/>
        <v>2.8320474868981296</v>
      </c>
      <c r="M188">
        <f t="shared" si="19"/>
        <v>8.0799949008983404E-3</v>
      </c>
      <c r="N188">
        <f t="shared" si="20"/>
        <v>4.1207028499054301</v>
      </c>
      <c r="O188">
        <f t="shared" si="21"/>
        <v>-0.2328785957598036</v>
      </c>
    </row>
    <row r="189" spans="1:15" x14ac:dyDescent="0.25">
      <c r="A189">
        <f>'ARCH(5)'!A184</f>
        <v>-0.75427091062404594</v>
      </c>
      <c r="C189">
        <v>178</v>
      </c>
      <c r="D189">
        <f t="shared" si="15"/>
        <v>-0.75427091062404594</v>
      </c>
      <c r="E189">
        <v>0</v>
      </c>
      <c r="F189" s="18">
        <v>0</v>
      </c>
      <c r="G189" s="18">
        <v>0</v>
      </c>
      <c r="H189" s="18">
        <v>0</v>
      </c>
      <c r="I189" s="18">
        <v>0</v>
      </c>
      <c r="J189">
        <f t="shared" si="16"/>
        <v>-0.89179731562989384</v>
      </c>
      <c r="K189">
        <f t="shared" si="17"/>
        <v>14.995894120087916</v>
      </c>
      <c r="L189">
        <f t="shared" si="18"/>
        <v>2.7077764383051228</v>
      </c>
      <c r="M189">
        <f t="shared" si="19"/>
        <v>5.3034680412909048E-2</v>
      </c>
      <c r="N189">
        <f t="shared" si="20"/>
        <v>3.8724532431119059</v>
      </c>
      <c r="O189">
        <f t="shared" si="21"/>
        <v>-0.75427091062404594</v>
      </c>
    </row>
    <row r="190" spans="1:15" x14ac:dyDescent="0.25">
      <c r="A190">
        <f>'ARCH(5)'!A185</f>
        <v>-3.0865839276281686</v>
      </c>
      <c r="C190">
        <v>179</v>
      </c>
      <c r="D190">
        <f t="shared" si="15"/>
        <v>-3.0865839276281686</v>
      </c>
      <c r="E190">
        <v>0</v>
      </c>
      <c r="F190" s="18">
        <v>0</v>
      </c>
      <c r="G190" s="18">
        <v>0</v>
      </c>
      <c r="H190" s="18">
        <v>0</v>
      </c>
      <c r="I190" s="18">
        <v>0</v>
      </c>
      <c r="J190">
        <f t="shared" si="16"/>
        <v>-3.2241103326340164</v>
      </c>
      <c r="K190">
        <f t="shared" si="17"/>
        <v>13.504473185250951</v>
      </c>
      <c r="L190">
        <f t="shared" si="18"/>
        <v>2.6030209776166973</v>
      </c>
      <c r="M190">
        <f t="shared" si="19"/>
        <v>0.76973661203980248</v>
      </c>
      <c r="N190">
        <f t="shared" si="20"/>
        <v>3.6748432871689851</v>
      </c>
      <c r="O190">
        <f t="shared" si="21"/>
        <v>-3.0865839276281686</v>
      </c>
    </row>
    <row r="191" spans="1:15" x14ac:dyDescent="0.25">
      <c r="A191">
        <f>'ARCH(5)'!A186</f>
        <v>-2.2833810960227794</v>
      </c>
      <c r="C191">
        <v>180</v>
      </c>
      <c r="D191">
        <f t="shared" si="15"/>
        <v>-2.2833810960227794</v>
      </c>
      <c r="E191">
        <v>0</v>
      </c>
      <c r="F191" s="18">
        <v>0</v>
      </c>
      <c r="G191" s="18">
        <v>0</v>
      </c>
      <c r="H191" s="18">
        <v>0</v>
      </c>
      <c r="I191" s="18">
        <v>0</v>
      </c>
      <c r="J191">
        <f t="shared" si="16"/>
        <v>-2.4209075010286272</v>
      </c>
      <c r="K191">
        <f t="shared" si="17"/>
        <v>13.478030700479261</v>
      </c>
      <c r="L191">
        <f t="shared" si="18"/>
        <v>2.6010610043430114</v>
      </c>
      <c r="M191">
        <f t="shared" si="19"/>
        <v>0.43484046436607909</v>
      </c>
      <c r="N191">
        <f t="shared" si="20"/>
        <v>3.6712437538903981</v>
      </c>
      <c r="O191">
        <f t="shared" si="21"/>
        <v>-2.2833810960227794</v>
      </c>
    </row>
    <row r="192" spans="1:15" x14ac:dyDescent="0.25">
      <c r="A192">
        <f>'ARCH(5)'!A187</f>
        <v>4.5098721425288275</v>
      </c>
      <c r="C192">
        <v>181</v>
      </c>
      <c r="D192">
        <f t="shared" si="15"/>
        <v>4.5098721425288275</v>
      </c>
      <c r="E192">
        <v>0</v>
      </c>
      <c r="F192" s="18">
        <v>0</v>
      </c>
      <c r="G192" s="18">
        <v>0</v>
      </c>
      <c r="H192" s="18">
        <v>0</v>
      </c>
      <c r="I192" s="18">
        <v>0</v>
      </c>
      <c r="J192">
        <f t="shared" si="16"/>
        <v>4.3723457375229797</v>
      </c>
      <c r="K192">
        <f t="shared" si="17"/>
        <v>12.912048166568782</v>
      </c>
      <c r="L192">
        <f t="shared" si="18"/>
        <v>2.5581608418930624</v>
      </c>
      <c r="M192">
        <f t="shared" si="19"/>
        <v>1.4805867358776734</v>
      </c>
      <c r="N192">
        <f t="shared" si="20"/>
        <v>3.5933338512541222</v>
      </c>
      <c r="O192">
        <f t="shared" si="21"/>
        <v>4.5098721425288275</v>
      </c>
    </row>
    <row r="193" spans="1:15" x14ac:dyDescent="0.25">
      <c r="A193">
        <f>'ARCH(5)'!A188</f>
        <v>1.4097118711706664</v>
      </c>
      <c r="C193">
        <v>182</v>
      </c>
      <c r="D193">
        <f t="shared" si="15"/>
        <v>1.4097118711706664</v>
      </c>
      <c r="E193">
        <v>0</v>
      </c>
      <c r="F193" s="18">
        <v>0</v>
      </c>
      <c r="G193" s="18">
        <v>0</v>
      </c>
      <c r="H193" s="18">
        <v>0</v>
      </c>
      <c r="I193" s="18">
        <v>0</v>
      </c>
      <c r="J193">
        <f t="shared" si="16"/>
        <v>1.2721854661648186</v>
      </c>
      <c r="K193">
        <f t="shared" si="17"/>
        <v>14.057691896392862</v>
      </c>
      <c r="L193">
        <f t="shared" si="18"/>
        <v>2.6431697119103874</v>
      </c>
      <c r="M193">
        <f t="shared" si="19"/>
        <v>0.11512955841181048</v>
      </c>
      <c r="N193">
        <f t="shared" si="20"/>
        <v>3.7493588647117875</v>
      </c>
      <c r="O193">
        <f t="shared" si="21"/>
        <v>1.4097118711706664</v>
      </c>
    </row>
    <row r="194" spans="1:15" x14ac:dyDescent="0.25">
      <c r="A194">
        <f>'ARCH(5)'!A189</f>
        <v>1.7284366639136608</v>
      </c>
      <c r="C194">
        <v>183</v>
      </c>
      <c r="D194">
        <f t="shared" si="15"/>
        <v>1.7284366639136608</v>
      </c>
      <c r="E194">
        <v>0</v>
      </c>
      <c r="F194" s="18">
        <v>0</v>
      </c>
      <c r="G194" s="18">
        <v>0</v>
      </c>
      <c r="H194" s="18">
        <v>0</v>
      </c>
      <c r="I194" s="18">
        <v>0</v>
      </c>
      <c r="J194">
        <f t="shared" si="16"/>
        <v>1.590910258907813</v>
      </c>
      <c r="K194">
        <f t="shared" si="17"/>
        <v>12.860857622535908</v>
      </c>
      <c r="L194">
        <f t="shared" si="18"/>
        <v>2.5541884057410531</v>
      </c>
      <c r="M194">
        <f t="shared" si="19"/>
        <v>0.19679834161783233</v>
      </c>
      <c r="N194">
        <f t="shared" si="20"/>
        <v>3.5862037898780805</v>
      </c>
      <c r="O194">
        <f t="shared" si="21"/>
        <v>1.7284366639136608</v>
      </c>
    </row>
    <row r="195" spans="1:15" x14ac:dyDescent="0.25">
      <c r="A195">
        <f>'ARCH(5)'!A190</f>
        <v>0.40189332631795804</v>
      </c>
      <c r="C195">
        <v>184</v>
      </c>
      <c r="D195">
        <f t="shared" si="15"/>
        <v>0.40189332631795804</v>
      </c>
      <c r="E195">
        <v>0</v>
      </c>
      <c r="F195" s="18">
        <v>0</v>
      </c>
      <c r="G195" s="18">
        <v>0</v>
      </c>
      <c r="H195" s="18">
        <v>0</v>
      </c>
      <c r="I195" s="18">
        <v>0</v>
      </c>
      <c r="J195">
        <f t="shared" si="16"/>
        <v>0.26436692131211015</v>
      </c>
      <c r="K195">
        <f t="shared" si="17"/>
        <v>12.023285167055473</v>
      </c>
      <c r="L195">
        <f t="shared" si="18"/>
        <v>2.4868452001723997</v>
      </c>
      <c r="M195">
        <f t="shared" si="19"/>
        <v>5.8128762740773951E-3</v>
      </c>
      <c r="N195">
        <f t="shared" si="20"/>
        <v>3.4674609106744771</v>
      </c>
      <c r="O195">
        <f t="shared" si="21"/>
        <v>0.40189332631795804</v>
      </c>
    </row>
    <row r="196" spans="1:15" x14ac:dyDescent="0.25">
      <c r="A196">
        <f>'ARCH(5)'!A191</f>
        <v>-0.51964024524277419</v>
      </c>
      <c r="C196">
        <v>185</v>
      </c>
      <c r="D196">
        <f t="shared" si="15"/>
        <v>-0.51964024524277419</v>
      </c>
      <c r="E196">
        <v>0</v>
      </c>
      <c r="F196" s="18">
        <v>0</v>
      </c>
      <c r="G196" s="18">
        <v>0</v>
      </c>
      <c r="H196" s="18">
        <v>0</v>
      </c>
      <c r="I196" s="18">
        <v>0</v>
      </c>
      <c r="J196">
        <f t="shared" si="16"/>
        <v>-0.65716665024862209</v>
      </c>
      <c r="K196">
        <f t="shared" si="17"/>
        <v>11.064507829463585</v>
      </c>
      <c r="L196">
        <f t="shared" si="18"/>
        <v>2.4037424925737225</v>
      </c>
      <c r="M196">
        <f t="shared" si="19"/>
        <v>3.9031831587572029E-2</v>
      </c>
      <c r="N196">
        <f t="shared" si="20"/>
        <v>3.3263354956263185</v>
      </c>
      <c r="O196">
        <f t="shared" si="21"/>
        <v>-0.51964024524277419</v>
      </c>
    </row>
    <row r="197" spans="1:15" x14ac:dyDescent="0.25">
      <c r="A197">
        <f>'ARCH(5)'!A192</f>
        <v>-3.9146047968459308</v>
      </c>
      <c r="C197">
        <v>186</v>
      </c>
      <c r="D197">
        <f t="shared" si="15"/>
        <v>-3.9146047968459308</v>
      </c>
      <c r="E197">
        <v>0</v>
      </c>
      <c r="F197" s="18">
        <v>0</v>
      </c>
      <c r="G197" s="18">
        <v>0</v>
      </c>
      <c r="H197" s="18">
        <v>0</v>
      </c>
      <c r="I197" s="18">
        <v>0</v>
      </c>
      <c r="J197">
        <f t="shared" si="16"/>
        <v>-4.052131201851779</v>
      </c>
      <c r="K197">
        <f t="shared" si="17"/>
        <v>10.349168534662994</v>
      </c>
      <c r="L197">
        <f t="shared" si="18"/>
        <v>2.3369061816691943</v>
      </c>
      <c r="M197">
        <f t="shared" si="19"/>
        <v>1.5865784021223721</v>
      </c>
      <c r="N197">
        <f t="shared" si="20"/>
        <v>3.2170123615962365</v>
      </c>
      <c r="O197">
        <f t="shared" si="21"/>
        <v>-3.9146047968459308</v>
      </c>
    </row>
    <row r="198" spans="1:15" x14ac:dyDescent="0.25">
      <c r="A198">
        <f>'ARCH(5)'!A193</f>
        <v>2.0076519904538426</v>
      </c>
      <c r="C198">
        <v>187</v>
      </c>
      <c r="D198">
        <f t="shared" si="15"/>
        <v>2.0076519904538426</v>
      </c>
      <c r="E198">
        <v>0</v>
      </c>
      <c r="F198" s="18">
        <v>0</v>
      </c>
      <c r="G198" s="18">
        <v>0</v>
      </c>
      <c r="H198" s="18">
        <v>0</v>
      </c>
      <c r="I198" s="18">
        <v>0</v>
      </c>
      <c r="J198">
        <f t="shared" si="16"/>
        <v>1.8701255854479948</v>
      </c>
      <c r="K198">
        <f t="shared" si="17"/>
        <v>11.704933330287407</v>
      </c>
      <c r="L198">
        <f t="shared" si="18"/>
        <v>2.4600104050947356</v>
      </c>
      <c r="M198">
        <f t="shared" si="19"/>
        <v>0.29879450028967652</v>
      </c>
      <c r="N198">
        <f t="shared" si="20"/>
        <v>3.4212473354446922</v>
      </c>
      <c r="O198">
        <f t="shared" si="21"/>
        <v>2.0076519904538426</v>
      </c>
    </row>
    <row r="199" spans="1:15" x14ac:dyDescent="0.25">
      <c r="A199">
        <f>'ARCH(5)'!A194</f>
        <v>-2.1051584206685714</v>
      </c>
      <c r="C199">
        <v>188</v>
      </c>
      <c r="D199">
        <f t="shared" si="15"/>
        <v>-2.1051584206685714</v>
      </c>
      <c r="E199">
        <v>0</v>
      </c>
      <c r="F199" s="18">
        <v>0</v>
      </c>
      <c r="G199" s="18">
        <v>0</v>
      </c>
      <c r="H199" s="18">
        <v>0</v>
      </c>
      <c r="I199" s="18">
        <v>0</v>
      </c>
      <c r="J199">
        <f t="shared" si="16"/>
        <v>-2.2426848256744192</v>
      </c>
      <c r="K199">
        <f t="shared" si="17"/>
        <v>11.224563749540884</v>
      </c>
      <c r="L199">
        <f t="shared" si="18"/>
        <v>2.4181045686896461</v>
      </c>
      <c r="M199">
        <f t="shared" si="19"/>
        <v>0.44809182250098817</v>
      </c>
      <c r="N199">
        <f t="shared" si="20"/>
        <v>3.350308008159979</v>
      </c>
      <c r="O199">
        <f t="shared" si="21"/>
        <v>-2.1051584206685714</v>
      </c>
    </row>
    <row r="200" spans="1:15" x14ac:dyDescent="0.25">
      <c r="A200">
        <f>'ARCH(5)'!A195</f>
        <v>-6.8984907928196213</v>
      </c>
      <c r="C200">
        <v>189</v>
      </c>
      <c r="D200">
        <f t="shared" si="15"/>
        <v>-6.8984907928196213</v>
      </c>
      <c r="E200">
        <v>0</v>
      </c>
      <c r="F200" s="18">
        <v>0</v>
      </c>
      <c r="G200" s="18">
        <v>0</v>
      </c>
      <c r="H200" s="18">
        <v>0</v>
      </c>
      <c r="I200" s="18">
        <v>0</v>
      </c>
      <c r="J200">
        <f t="shared" si="16"/>
        <v>-7.0360171978254691</v>
      </c>
      <c r="K200">
        <f t="shared" si="17"/>
        <v>11.028557755800623</v>
      </c>
      <c r="L200">
        <f t="shared" si="18"/>
        <v>2.4004880682156378</v>
      </c>
      <c r="M200">
        <f t="shared" si="19"/>
        <v>4.488849684996902</v>
      </c>
      <c r="N200">
        <f t="shared" si="20"/>
        <v>3.3209272433765578</v>
      </c>
      <c r="O200">
        <f t="shared" si="21"/>
        <v>-6.8984907928196213</v>
      </c>
    </row>
    <row r="201" spans="1:15" x14ac:dyDescent="0.25">
      <c r="A201">
        <f>'ARCH(5)'!A196</f>
        <v>-0.84527880431903379</v>
      </c>
      <c r="C201">
        <v>190</v>
      </c>
      <c r="D201">
        <f t="shared" si="15"/>
        <v>-0.84527880431903379</v>
      </c>
      <c r="E201">
        <v>0</v>
      </c>
      <c r="F201" s="18">
        <v>0</v>
      </c>
      <c r="G201" s="18">
        <v>0</v>
      </c>
      <c r="H201" s="18">
        <v>0</v>
      </c>
      <c r="I201" s="18">
        <v>0</v>
      </c>
      <c r="J201">
        <f t="shared" si="16"/>
        <v>-0.98280520932488169</v>
      </c>
      <c r="K201">
        <f t="shared" si="17"/>
        <v>16.21997261904767</v>
      </c>
      <c r="L201">
        <f t="shared" si="18"/>
        <v>2.7862433605876711</v>
      </c>
      <c r="M201">
        <f t="shared" si="19"/>
        <v>5.9550413688234459E-2</v>
      </c>
      <c r="N201">
        <f t="shared" si="20"/>
        <v>4.0274027137905728</v>
      </c>
      <c r="O201">
        <f t="shared" si="21"/>
        <v>-0.84527880431903379</v>
      </c>
    </row>
    <row r="202" spans="1:15" x14ac:dyDescent="0.25">
      <c r="A202">
        <f>'ARCH(5)'!A197</f>
        <v>3.3340793178116432</v>
      </c>
      <c r="C202">
        <v>191</v>
      </c>
      <c r="D202">
        <f t="shared" si="15"/>
        <v>3.3340793178116432</v>
      </c>
      <c r="E202">
        <v>0</v>
      </c>
      <c r="F202" s="18">
        <v>0</v>
      </c>
      <c r="G202" s="18">
        <v>0</v>
      </c>
      <c r="H202" s="18">
        <v>0</v>
      </c>
      <c r="I202" s="18">
        <v>0</v>
      </c>
      <c r="J202">
        <f t="shared" si="16"/>
        <v>3.1965529128057955</v>
      </c>
      <c r="K202">
        <f t="shared" si="17"/>
        <v>14.493816030352537</v>
      </c>
      <c r="L202">
        <f t="shared" si="18"/>
        <v>2.6737220777924424</v>
      </c>
      <c r="M202">
        <f t="shared" si="19"/>
        <v>0.70498690634468342</v>
      </c>
      <c r="N202">
        <f t="shared" si="20"/>
        <v>3.8070744713431255</v>
      </c>
      <c r="O202">
        <f t="shared" si="21"/>
        <v>3.3340793178116432</v>
      </c>
    </row>
    <row r="203" spans="1:15" x14ac:dyDescent="0.25">
      <c r="A203">
        <f>'ARCH(5)'!A198</f>
        <v>-1.7060425998640421</v>
      </c>
      <c r="C203">
        <v>192</v>
      </c>
      <c r="D203">
        <f t="shared" ref="D203:D266" si="22">A203</f>
        <v>-1.7060425998640421</v>
      </c>
      <c r="E203">
        <v>0</v>
      </c>
      <c r="F203" s="18">
        <v>0</v>
      </c>
      <c r="G203" s="18">
        <v>0</v>
      </c>
      <c r="H203" s="18">
        <v>0</v>
      </c>
      <c r="I203" s="18">
        <v>0</v>
      </c>
      <c r="J203">
        <f t="shared" si="16"/>
        <v>-1.8435690048698898</v>
      </c>
      <c r="K203">
        <f t="shared" si="17"/>
        <v>14.239806224619542</v>
      </c>
      <c r="L203">
        <f t="shared" si="18"/>
        <v>2.6560412980695811</v>
      </c>
      <c r="M203">
        <f t="shared" si="19"/>
        <v>0.23867927850315696</v>
      </c>
      <c r="N203">
        <f t="shared" si="20"/>
        <v>3.7735667775487349</v>
      </c>
      <c r="O203">
        <f t="shared" si="21"/>
        <v>-1.7060425998640421</v>
      </c>
    </row>
    <row r="204" spans="1:15" x14ac:dyDescent="0.25">
      <c r="A204">
        <f>'ARCH(5)'!A199</f>
        <v>-5.5825188798500216</v>
      </c>
      <c r="C204">
        <v>193</v>
      </c>
      <c r="D204">
        <f t="shared" si="22"/>
        <v>-5.5825188798500216</v>
      </c>
      <c r="E204">
        <v>0</v>
      </c>
      <c r="F204" s="18">
        <v>0</v>
      </c>
      <c r="G204" s="18">
        <v>0</v>
      </c>
      <c r="H204" s="18">
        <v>0</v>
      </c>
      <c r="I204" s="18">
        <v>0</v>
      </c>
      <c r="J204">
        <f t="shared" ref="J204:J267" si="23">D204-$T$31-$T$32*E204-$T$33*F204-$T$34*G204-$T$35*H204-$T$36*I204</f>
        <v>-5.7200452848558694</v>
      </c>
      <c r="K204">
        <f t="shared" si="17"/>
        <v>13.219010373698531</v>
      </c>
      <c r="L204">
        <f t="shared" si="18"/>
        <v>2.5816559733536328</v>
      </c>
      <c r="M204">
        <f t="shared" si="19"/>
        <v>2.4751412651813718</v>
      </c>
      <c r="N204">
        <f t="shared" si="20"/>
        <v>3.6357957002145391</v>
      </c>
      <c r="O204">
        <f t="shared" si="21"/>
        <v>-5.5825188798500216</v>
      </c>
    </row>
    <row r="205" spans="1:15" x14ac:dyDescent="0.25">
      <c r="A205">
        <f>'ARCH(5)'!A200</f>
        <v>-12.326089057751902</v>
      </c>
      <c r="C205">
        <v>194</v>
      </c>
      <c r="D205">
        <f t="shared" si="22"/>
        <v>-12.326089057751902</v>
      </c>
      <c r="E205">
        <v>0</v>
      </c>
      <c r="F205" s="18">
        <v>0</v>
      </c>
      <c r="G205" s="18">
        <v>0</v>
      </c>
      <c r="H205" s="18">
        <v>0</v>
      </c>
      <c r="I205" s="18">
        <v>0</v>
      </c>
      <c r="J205">
        <f t="shared" si="23"/>
        <v>-12.463615462757751</v>
      </c>
      <c r="K205">
        <f t="shared" ref="K205:K268" si="24">$T$37+$T$38*J204^2+$T$39*K204</f>
        <v>15.935715135860203</v>
      </c>
      <c r="L205">
        <f t="shared" ref="L205:L268" si="25">LN(K205)</f>
        <v>2.7685628251716929</v>
      </c>
      <c r="M205">
        <f t="shared" ref="M205:M268" si="26">J205^2/K205</f>
        <v>9.7480225442740274</v>
      </c>
      <c r="N205">
        <f t="shared" ref="N205:N268" si="27">SQRT(K205)</f>
        <v>3.9919563043525668</v>
      </c>
      <c r="O205">
        <f t="shared" ref="O205:O268" si="28">D205</f>
        <v>-12.326089057751902</v>
      </c>
    </row>
    <row r="206" spans="1:15" x14ac:dyDescent="0.25">
      <c r="A206">
        <f>'ARCH(5)'!A201</f>
        <v>-3.1366589993000691</v>
      </c>
      <c r="C206">
        <v>195</v>
      </c>
      <c r="D206">
        <f t="shared" si="22"/>
        <v>-3.1366589993000691</v>
      </c>
      <c r="E206">
        <v>0</v>
      </c>
      <c r="F206" s="18">
        <v>0</v>
      </c>
      <c r="G206" s="18">
        <v>0</v>
      </c>
      <c r="H206" s="18">
        <v>0</v>
      </c>
      <c r="I206" s="18">
        <v>0</v>
      </c>
      <c r="J206">
        <f t="shared" si="23"/>
        <v>-3.2741854043059169</v>
      </c>
      <c r="K206">
        <f t="shared" si="24"/>
        <v>32.826699538670624</v>
      </c>
      <c r="L206">
        <f t="shared" si="25"/>
        <v>3.4912421945886987</v>
      </c>
      <c r="M206">
        <f t="shared" si="26"/>
        <v>0.32657227843271741</v>
      </c>
      <c r="N206">
        <f t="shared" si="27"/>
        <v>5.7294589219812568</v>
      </c>
      <c r="O206">
        <f t="shared" si="28"/>
        <v>-3.1366589993000691</v>
      </c>
    </row>
    <row r="207" spans="1:15" x14ac:dyDescent="0.25">
      <c r="A207">
        <f>'ARCH(5)'!A202</f>
        <v>15.427829667240717</v>
      </c>
      <c r="C207">
        <v>196</v>
      </c>
      <c r="D207">
        <f t="shared" si="22"/>
        <v>15.427829667240717</v>
      </c>
      <c r="E207">
        <v>0</v>
      </c>
      <c r="F207" s="18">
        <v>0</v>
      </c>
      <c r="G207" s="18">
        <v>0</v>
      </c>
      <c r="H207" s="18">
        <v>0</v>
      </c>
      <c r="I207" s="18">
        <v>0</v>
      </c>
      <c r="J207">
        <f t="shared" si="23"/>
        <v>15.290303262234868</v>
      </c>
      <c r="K207">
        <f t="shared" si="24"/>
        <v>28.810312383859991</v>
      </c>
      <c r="L207">
        <f t="shared" si="25"/>
        <v>3.3607333919345637</v>
      </c>
      <c r="M207">
        <f t="shared" si="26"/>
        <v>8.1149197806714906</v>
      </c>
      <c r="N207">
        <f t="shared" si="27"/>
        <v>5.3675238596451518</v>
      </c>
      <c r="O207">
        <f t="shared" si="28"/>
        <v>15.427829667240717</v>
      </c>
    </row>
    <row r="208" spans="1:15" x14ac:dyDescent="0.25">
      <c r="A208">
        <f>'ARCH(5)'!A203</f>
        <v>3.8145708154166758</v>
      </c>
      <c r="C208">
        <v>197</v>
      </c>
      <c r="D208">
        <f t="shared" si="22"/>
        <v>3.8145708154166758</v>
      </c>
      <c r="E208">
        <v>0</v>
      </c>
      <c r="F208" s="18">
        <v>0</v>
      </c>
      <c r="G208" s="18">
        <v>0</v>
      </c>
      <c r="H208" s="18">
        <v>0</v>
      </c>
      <c r="I208" s="18">
        <v>0</v>
      </c>
      <c r="J208">
        <f t="shared" si="23"/>
        <v>3.677044410410828</v>
      </c>
      <c r="K208">
        <f t="shared" si="24"/>
        <v>52.447544985370122</v>
      </c>
      <c r="L208">
        <f t="shared" si="25"/>
        <v>3.9598135269855415</v>
      </c>
      <c r="M208">
        <f t="shared" si="26"/>
        <v>0.25779387004491833</v>
      </c>
      <c r="N208">
        <f t="shared" si="27"/>
        <v>7.2420677285820876</v>
      </c>
      <c r="O208">
        <f t="shared" si="28"/>
        <v>3.8145708154166758</v>
      </c>
    </row>
    <row r="209" spans="1:15" x14ac:dyDescent="0.25">
      <c r="A209">
        <f>'ARCH(5)'!A204</f>
        <v>-1.6359936534577266</v>
      </c>
      <c r="C209">
        <v>198</v>
      </c>
      <c r="D209">
        <f t="shared" si="22"/>
        <v>-1.6359936534577266</v>
      </c>
      <c r="E209">
        <v>0</v>
      </c>
      <c r="F209" s="18">
        <v>0</v>
      </c>
      <c r="G209" s="18">
        <v>0</v>
      </c>
      <c r="H209" s="18">
        <v>0</v>
      </c>
      <c r="I209" s="18">
        <v>0</v>
      </c>
      <c r="J209">
        <f t="shared" si="23"/>
        <v>-1.7735200584635744</v>
      </c>
      <c r="K209">
        <f t="shared" si="24"/>
        <v>44.676466179355991</v>
      </c>
      <c r="L209">
        <f t="shared" si="25"/>
        <v>3.7994468792950138</v>
      </c>
      <c r="M209">
        <f t="shared" si="26"/>
        <v>7.040336147325027E-2</v>
      </c>
      <c r="N209">
        <f t="shared" si="27"/>
        <v>6.6840456446194318</v>
      </c>
      <c r="O209">
        <f t="shared" si="28"/>
        <v>-1.6359936534577266</v>
      </c>
    </row>
    <row r="210" spans="1:15" x14ac:dyDescent="0.25">
      <c r="A210">
        <f>'ARCH(5)'!A205</f>
        <v>22.761792558785768</v>
      </c>
      <c r="C210">
        <v>199</v>
      </c>
      <c r="D210">
        <f t="shared" si="22"/>
        <v>22.761792558785768</v>
      </c>
      <c r="E210">
        <v>1</v>
      </c>
      <c r="F210" s="18">
        <v>0</v>
      </c>
      <c r="G210" s="18">
        <v>0</v>
      </c>
      <c r="H210" s="18">
        <v>0</v>
      </c>
      <c r="I210" s="18">
        <v>0</v>
      </c>
      <c r="J210">
        <f t="shared" si="23"/>
        <v>5.7263062249301555E-2</v>
      </c>
      <c r="K210">
        <f t="shared" si="24"/>
        <v>37.278572925365282</v>
      </c>
      <c r="L210">
        <f t="shared" si="25"/>
        <v>3.6184187091856965</v>
      </c>
      <c r="M210">
        <f t="shared" si="26"/>
        <v>8.7960939511615022E-5</v>
      </c>
      <c r="N210">
        <f t="shared" si="27"/>
        <v>6.1056181444113653</v>
      </c>
      <c r="O210">
        <f t="shared" si="28"/>
        <v>22.761792558785768</v>
      </c>
    </row>
    <row r="211" spans="1:15" x14ac:dyDescent="0.25">
      <c r="A211">
        <f>'ARCH(5)'!A206</f>
        <v>-6.8945021305859262</v>
      </c>
      <c r="C211">
        <v>200</v>
      </c>
      <c r="D211">
        <f t="shared" si="22"/>
        <v>-6.8945021305859262</v>
      </c>
      <c r="E211">
        <v>0</v>
      </c>
      <c r="F211" s="18">
        <v>0</v>
      </c>
      <c r="G211" s="18">
        <v>0</v>
      </c>
      <c r="H211" s="18">
        <v>0</v>
      </c>
      <c r="I211" s="18">
        <v>0</v>
      </c>
      <c r="J211">
        <f t="shared" si="23"/>
        <v>-7.032028535591774</v>
      </c>
      <c r="K211">
        <f t="shared" si="24"/>
        <v>31.04556675751715</v>
      </c>
      <c r="L211">
        <f t="shared" si="25"/>
        <v>3.4354560206501255</v>
      </c>
      <c r="M211">
        <f t="shared" si="26"/>
        <v>1.592801500826319</v>
      </c>
      <c r="N211">
        <f t="shared" si="27"/>
        <v>5.5718548758485404</v>
      </c>
      <c r="O211">
        <f t="shared" si="28"/>
        <v>-6.8945021305859262</v>
      </c>
    </row>
    <row r="212" spans="1:15" x14ac:dyDescent="0.25">
      <c r="A212">
        <f>'ARCH(5)'!A207</f>
        <v>5.8602187700316231</v>
      </c>
      <c r="C212">
        <v>201</v>
      </c>
      <c r="D212">
        <f t="shared" si="22"/>
        <v>5.8602187700316231</v>
      </c>
      <c r="E212">
        <v>0</v>
      </c>
      <c r="F212" s="18">
        <v>0</v>
      </c>
      <c r="G212" s="18">
        <v>0</v>
      </c>
      <c r="H212" s="18">
        <v>0</v>
      </c>
      <c r="I212" s="18">
        <v>0</v>
      </c>
      <c r="J212">
        <f t="shared" si="23"/>
        <v>5.7226923650257753</v>
      </c>
      <c r="K212">
        <f t="shared" si="24"/>
        <v>32.056298355522138</v>
      </c>
      <c r="L212">
        <f t="shared" si="25"/>
        <v>3.4674936806127836</v>
      </c>
      <c r="M212">
        <f t="shared" si="26"/>
        <v>1.0216153949379123</v>
      </c>
      <c r="N212">
        <f t="shared" si="27"/>
        <v>5.6618281813847142</v>
      </c>
      <c r="O212">
        <f t="shared" si="28"/>
        <v>5.8602187700316231</v>
      </c>
    </row>
    <row r="213" spans="1:15" x14ac:dyDescent="0.25">
      <c r="A213">
        <f>'ARCH(5)'!A208</f>
        <v>-2.8579810214270021</v>
      </c>
      <c r="C213">
        <v>202</v>
      </c>
      <c r="D213">
        <f t="shared" si="22"/>
        <v>-2.8579810214270021</v>
      </c>
      <c r="E213">
        <v>0</v>
      </c>
      <c r="F213" s="18">
        <v>0</v>
      </c>
      <c r="G213" s="18">
        <v>0</v>
      </c>
      <c r="H213" s="18">
        <v>0</v>
      </c>
      <c r="I213" s="18">
        <v>0</v>
      </c>
      <c r="J213">
        <f t="shared" si="23"/>
        <v>-2.9955074264328498</v>
      </c>
      <c r="K213">
        <f t="shared" si="24"/>
        <v>30.848701400749459</v>
      </c>
      <c r="L213">
        <f t="shared" si="25"/>
        <v>3.4290946554864727</v>
      </c>
      <c r="M213">
        <f t="shared" si="26"/>
        <v>0.29087333775406043</v>
      </c>
      <c r="N213">
        <f t="shared" si="27"/>
        <v>5.5541607287464645</v>
      </c>
      <c r="O213">
        <f t="shared" si="28"/>
        <v>-2.8579810214270021</v>
      </c>
    </row>
    <row r="214" spans="1:15" x14ac:dyDescent="0.25">
      <c r="A214">
        <f>'ARCH(5)'!A209</f>
        <v>0.24673791464599101</v>
      </c>
      <c r="C214">
        <v>203</v>
      </c>
      <c r="D214">
        <f t="shared" si="22"/>
        <v>0.24673791464599101</v>
      </c>
      <c r="E214">
        <v>0</v>
      </c>
      <c r="F214" s="18">
        <v>0</v>
      </c>
      <c r="G214" s="18">
        <v>0</v>
      </c>
      <c r="H214" s="18">
        <v>0</v>
      </c>
      <c r="I214" s="18">
        <v>0</v>
      </c>
      <c r="J214">
        <f t="shared" si="23"/>
        <v>0.10921150964014315</v>
      </c>
      <c r="K214">
        <f t="shared" si="24"/>
        <v>27.034727596484622</v>
      </c>
      <c r="L214">
        <f t="shared" si="25"/>
        <v>3.2971222468255439</v>
      </c>
      <c r="M214">
        <f t="shared" si="26"/>
        <v>4.4117899081143287E-4</v>
      </c>
      <c r="N214">
        <f t="shared" si="27"/>
        <v>5.1994930134085786</v>
      </c>
      <c r="O214">
        <f t="shared" si="28"/>
        <v>0.24673791464599101</v>
      </c>
    </row>
    <row r="215" spans="1:15" x14ac:dyDescent="0.25">
      <c r="A215">
        <f>'ARCH(5)'!A210</f>
        <v>-6.7680143808730868</v>
      </c>
      <c r="C215">
        <v>204</v>
      </c>
      <c r="D215">
        <f t="shared" si="22"/>
        <v>-6.7680143808730868</v>
      </c>
      <c r="E215">
        <v>0</v>
      </c>
      <c r="F215" s="18">
        <v>0</v>
      </c>
      <c r="G215" s="18">
        <v>0</v>
      </c>
      <c r="H215" s="18">
        <v>0</v>
      </c>
      <c r="I215" s="18">
        <v>0</v>
      </c>
      <c r="J215">
        <f t="shared" si="23"/>
        <v>-6.9055407858789346</v>
      </c>
      <c r="K215">
        <f t="shared" si="24"/>
        <v>22.938803116727609</v>
      </c>
      <c r="L215">
        <f t="shared" si="25"/>
        <v>3.1328299358295211</v>
      </c>
      <c r="M215">
        <f t="shared" si="26"/>
        <v>2.0788570921846894</v>
      </c>
      <c r="N215">
        <f t="shared" si="27"/>
        <v>4.7894470575138008</v>
      </c>
      <c r="O215">
        <f t="shared" si="28"/>
        <v>-6.7680143808730868</v>
      </c>
    </row>
    <row r="216" spans="1:15" x14ac:dyDescent="0.25">
      <c r="A216">
        <f>'ARCH(5)'!A211</f>
        <v>-0.90902821499877873</v>
      </c>
      <c r="C216">
        <v>205</v>
      </c>
      <c r="D216">
        <f t="shared" si="22"/>
        <v>-0.90902821499877873</v>
      </c>
      <c r="E216">
        <v>0</v>
      </c>
      <c r="F216" s="18">
        <v>0</v>
      </c>
      <c r="G216" s="18">
        <v>0</v>
      </c>
      <c r="H216" s="18">
        <v>0</v>
      </c>
      <c r="I216" s="18">
        <v>0</v>
      </c>
      <c r="J216">
        <f t="shared" si="23"/>
        <v>-1.0465546200046265</v>
      </c>
      <c r="K216">
        <f t="shared" si="24"/>
        <v>25.428027418011002</v>
      </c>
      <c r="L216">
        <f t="shared" si="25"/>
        <v>3.2358520073341994</v>
      </c>
      <c r="M216">
        <f t="shared" si="26"/>
        <v>4.307359570790889E-2</v>
      </c>
      <c r="N216">
        <f t="shared" si="27"/>
        <v>5.0426210861030398</v>
      </c>
      <c r="O216">
        <f t="shared" si="28"/>
        <v>-0.90902821499877873</v>
      </c>
    </row>
    <row r="217" spans="1:15" x14ac:dyDescent="0.25">
      <c r="A217">
        <f>'ARCH(5)'!A212</f>
        <v>5.0541217149265627</v>
      </c>
      <c r="C217">
        <v>206</v>
      </c>
      <c r="D217">
        <f t="shared" si="22"/>
        <v>5.0541217149265627</v>
      </c>
      <c r="E217">
        <v>0</v>
      </c>
      <c r="F217" s="18">
        <v>0</v>
      </c>
      <c r="G217" s="18">
        <v>0</v>
      </c>
      <c r="H217" s="18">
        <v>0</v>
      </c>
      <c r="I217" s="18">
        <v>0</v>
      </c>
      <c r="J217">
        <f t="shared" si="23"/>
        <v>4.9165953099207149</v>
      </c>
      <c r="K217">
        <f t="shared" si="24"/>
        <v>21.79736325227066</v>
      </c>
      <c r="L217">
        <f t="shared" si="25"/>
        <v>3.0817890107490893</v>
      </c>
      <c r="M217">
        <f t="shared" si="26"/>
        <v>1.1089831903873166</v>
      </c>
      <c r="N217">
        <f t="shared" si="27"/>
        <v>4.6687646387744435</v>
      </c>
      <c r="O217">
        <f t="shared" si="28"/>
        <v>5.0541217149265627</v>
      </c>
    </row>
    <row r="218" spans="1:15" x14ac:dyDescent="0.25">
      <c r="A218">
        <f>'ARCH(5)'!A213</f>
        <v>4.1787396090864339</v>
      </c>
      <c r="C218">
        <v>207</v>
      </c>
      <c r="D218">
        <f t="shared" si="22"/>
        <v>4.1787396090864339</v>
      </c>
      <c r="E218">
        <v>0</v>
      </c>
      <c r="F218" s="18">
        <v>0</v>
      </c>
      <c r="G218" s="18">
        <v>0</v>
      </c>
      <c r="H218" s="18">
        <v>0</v>
      </c>
      <c r="I218" s="18">
        <v>0</v>
      </c>
      <c r="J218">
        <f t="shared" si="23"/>
        <v>4.0412132040805862</v>
      </c>
      <c r="K218">
        <f t="shared" si="24"/>
        <v>21.697978480639705</v>
      </c>
      <c r="L218">
        <f t="shared" si="25"/>
        <v>3.0772190986327703</v>
      </c>
      <c r="M218">
        <f t="shared" si="26"/>
        <v>0.75266938693884211</v>
      </c>
      <c r="N218">
        <f t="shared" si="27"/>
        <v>4.6581088953178957</v>
      </c>
      <c r="O218">
        <f t="shared" si="28"/>
        <v>4.1787396090864339</v>
      </c>
    </row>
    <row r="219" spans="1:15" x14ac:dyDescent="0.25">
      <c r="A219">
        <f>'ARCH(5)'!A214</f>
        <v>-2.6444391003834848</v>
      </c>
      <c r="C219">
        <v>208</v>
      </c>
      <c r="D219">
        <f t="shared" si="22"/>
        <v>-2.6444391003834848</v>
      </c>
      <c r="E219">
        <v>0</v>
      </c>
      <c r="F219" s="18">
        <v>0</v>
      </c>
      <c r="G219" s="18">
        <v>0</v>
      </c>
      <c r="H219" s="18">
        <v>0</v>
      </c>
      <c r="I219" s="18">
        <v>0</v>
      </c>
      <c r="J219">
        <f t="shared" si="23"/>
        <v>-2.7819655053893326</v>
      </c>
      <c r="K219">
        <f t="shared" si="24"/>
        <v>20.676672132150166</v>
      </c>
      <c r="L219">
        <f t="shared" si="25"/>
        <v>3.0290061146478586</v>
      </c>
      <c r="M219">
        <f t="shared" si="26"/>
        <v>0.37430259684498424</v>
      </c>
      <c r="N219">
        <f t="shared" si="27"/>
        <v>4.5471608869876343</v>
      </c>
      <c r="O219">
        <f t="shared" si="28"/>
        <v>-2.6444391003834848</v>
      </c>
    </row>
    <row r="220" spans="1:15" x14ac:dyDescent="0.25">
      <c r="A220">
        <f>'ARCH(5)'!A215</f>
        <v>1.1996529320994533</v>
      </c>
      <c r="C220">
        <v>209</v>
      </c>
      <c r="D220">
        <f t="shared" si="22"/>
        <v>1.1996529320994533</v>
      </c>
      <c r="E220">
        <v>0</v>
      </c>
      <c r="F220" s="18">
        <v>0</v>
      </c>
      <c r="G220" s="18">
        <v>0</v>
      </c>
      <c r="H220" s="18">
        <v>0</v>
      </c>
      <c r="I220" s="18">
        <v>0</v>
      </c>
      <c r="J220">
        <f t="shared" si="23"/>
        <v>1.0621265270936056</v>
      </c>
      <c r="K220">
        <f t="shared" si="24"/>
        <v>18.835455535998136</v>
      </c>
      <c r="L220">
        <f t="shared" si="25"/>
        <v>2.9357410264633308</v>
      </c>
      <c r="M220">
        <f t="shared" si="26"/>
        <v>5.9893043595355883E-2</v>
      </c>
      <c r="N220">
        <f t="shared" si="27"/>
        <v>4.3399833566499</v>
      </c>
      <c r="O220">
        <f t="shared" si="28"/>
        <v>1.1996529320994533</v>
      </c>
    </row>
    <row r="221" spans="1:15" x14ac:dyDescent="0.25">
      <c r="A221">
        <f>'ARCH(5)'!A216</f>
        <v>4.1345698042606616</v>
      </c>
      <c r="C221">
        <v>210</v>
      </c>
      <c r="D221">
        <f t="shared" si="22"/>
        <v>4.1345698042606616</v>
      </c>
      <c r="E221">
        <v>0</v>
      </c>
      <c r="F221" s="18">
        <v>0</v>
      </c>
      <c r="G221" s="18">
        <v>0</v>
      </c>
      <c r="H221" s="18">
        <v>0</v>
      </c>
      <c r="I221" s="18">
        <v>0</v>
      </c>
      <c r="J221">
        <f t="shared" si="23"/>
        <v>3.9970433992548138</v>
      </c>
      <c r="K221">
        <f t="shared" si="24"/>
        <v>16.583418845652549</v>
      </c>
      <c r="L221">
        <f t="shared" si="25"/>
        <v>2.8084033314449588</v>
      </c>
      <c r="M221">
        <f t="shared" si="26"/>
        <v>0.9633933801120137</v>
      </c>
      <c r="N221">
        <f t="shared" si="27"/>
        <v>4.0722744069687336</v>
      </c>
      <c r="O221">
        <f t="shared" si="28"/>
        <v>4.1345698042606616</v>
      </c>
    </row>
    <row r="222" spans="1:15" x14ac:dyDescent="0.25">
      <c r="A222">
        <f>'ARCH(5)'!A217</f>
        <v>-4.841929994491819</v>
      </c>
      <c r="C222">
        <v>211</v>
      </c>
      <c r="D222">
        <f t="shared" si="22"/>
        <v>-4.841929994491819</v>
      </c>
      <c r="E222">
        <v>0</v>
      </c>
      <c r="F222" s="18">
        <v>0</v>
      </c>
      <c r="G222" s="18">
        <v>0</v>
      </c>
      <c r="H222" s="18">
        <v>0</v>
      </c>
      <c r="I222" s="18">
        <v>0</v>
      </c>
      <c r="J222">
        <f t="shared" si="23"/>
        <v>-4.9794563994976668</v>
      </c>
      <c r="K222">
        <f t="shared" si="24"/>
        <v>16.58591704448542</v>
      </c>
      <c r="L222">
        <f t="shared" si="25"/>
        <v>2.8085539644781838</v>
      </c>
      <c r="M222">
        <f t="shared" si="26"/>
        <v>1.4949421227656656</v>
      </c>
      <c r="N222">
        <f t="shared" si="27"/>
        <v>4.0725811280421933</v>
      </c>
      <c r="O222">
        <f t="shared" si="28"/>
        <v>-4.841929994491819</v>
      </c>
    </row>
    <row r="223" spans="1:15" x14ac:dyDescent="0.25">
      <c r="A223">
        <f>'ARCH(5)'!A218</f>
        <v>-0.96790525038860831</v>
      </c>
      <c r="C223">
        <v>212</v>
      </c>
      <c r="D223">
        <f t="shared" si="22"/>
        <v>-0.96790525038860831</v>
      </c>
      <c r="E223">
        <v>0</v>
      </c>
      <c r="F223" s="18">
        <v>0</v>
      </c>
      <c r="G223" s="18">
        <v>0</v>
      </c>
      <c r="H223" s="18">
        <v>0</v>
      </c>
      <c r="I223" s="18">
        <v>0</v>
      </c>
      <c r="J223">
        <f t="shared" si="23"/>
        <v>-1.1054316553944561</v>
      </c>
      <c r="K223">
        <f t="shared" si="24"/>
        <v>17.648001969684071</v>
      </c>
      <c r="L223">
        <f t="shared" si="25"/>
        <v>2.8706225741206186</v>
      </c>
      <c r="M223">
        <f t="shared" si="26"/>
        <v>6.9241784245449245E-2</v>
      </c>
      <c r="N223">
        <f t="shared" si="27"/>
        <v>4.2009525074301983</v>
      </c>
      <c r="O223">
        <f t="shared" si="28"/>
        <v>-0.96790525038860831</v>
      </c>
    </row>
    <row r="224" spans="1:15" x14ac:dyDescent="0.25">
      <c r="A224">
        <f>'ARCH(5)'!A219</f>
        <v>3.2354210352747095</v>
      </c>
      <c r="C224">
        <v>213</v>
      </c>
      <c r="D224">
        <f t="shared" si="22"/>
        <v>3.2354210352747095</v>
      </c>
      <c r="E224">
        <v>0</v>
      </c>
      <c r="F224" s="18">
        <v>0</v>
      </c>
      <c r="G224" s="18">
        <v>0</v>
      </c>
      <c r="H224" s="18">
        <v>0</v>
      </c>
      <c r="I224" s="18">
        <v>0</v>
      </c>
      <c r="J224">
        <f t="shared" si="23"/>
        <v>3.0978946302688617</v>
      </c>
      <c r="K224">
        <f t="shared" si="24"/>
        <v>15.654856462263588</v>
      </c>
      <c r="L224">
        <f t="shared" si="25"/>
        <v>2.7507811859253222</v>
      </c>
      <c r="M224">
        <f t="shared" si="26"/>
        <v>0.61303348027382631</v>
      </c>
      <c r="N224">
        <f t="shared" si="27"/>
        <v>3.9566218497935317</v>
      </c>
      <c r="O224">
        <f t="shared" si="28"/>
        <v>3.2354210352747095</v>
      </c>
    </row>
    <row r="225" spans="1:15" x14ac:dyDescent="0.25">
      <c r="A225">
        <f>'ARCH(5)'!A220</f>
        <v>2.4084926475618227</v>
      </c>
      <c r="C225">
        <v>214</v>
      </c>
      <c r="D225">
        <f t="shared" si="22"/>
        <v>2.4084926475618227</v>
      </c>
      <c r="E225">
        <v>0</v>
      </c>
      <c r="F225" s="18">
        <v>0</v>
      </c>
      <c r="G225" s="18">
        <v>0</v>
      </c>
      <c r="H225" s="18">
        <v>0</v>
      </c>
      <c r="I225" s="18">
        <v>0</v>
      </c>
      <c r="J225">
        <f t="shared" si="23"/>
        <v>2.2709662425559749</v>
      </c>
      <c r="K225">
        <f t="shared" si="24"/>
        <v>15.084095267866452</v>
      </c>
      <c r="L225">
        <f t="shared" si="25"/>
        <v>2.7136408951986568</v>
      </c>
      <c r="M225">
        <f t="shared" si="26"/>
        <v>0.34190235365427174</v>
      </c>
      <c r="N225">
        <f t="shared" si="27"/>
        <v>3.8838248245597344</v>
      </c>
      <c r="O225">
        <f t="shared" si="28"/>
        <v>2.4084926475618227</v>
      </c>
    </row>
    <row r="226" spans="1:15" x14ac:dyDescent="0.25">
      <c r="A226">
        <f>'ARCH(5)'!A221</f>
        <v>12.531987134820927</v>
      </c>
      <c r="C226">
        <v>215</v>
      </c>
      <c r="D226">
        <f t="shared" si="22"/>
        <v>12.531987134820927</v>
      </c>
      <c r="E226">
        <v>0</v>
      </c>
      <c r="F226" s="18">
        <v>0</v>
      </c>
      <c r="G226" s="18">
        <v>0</v>
      </c>
      <c r="H226" s="18">
        <v>0</v>
      </c>
      <c r="I226" s="18">
        <v>0</v>
      </c>
      <c r="J226">
        <f t="shared" si="23"/>
        <v>12.394460729815078</v>
      </c>
      <c r="K226">
        <f t="shared" si="24"/>
        <v>14.098646867189219</v>
      </c>
      <c r="L226">
        <f t="shared" si="25"/>
        <v>2.6460788259129955</v>
      </c>
      <c r="M226">
        <f t="shared" si="26"/>
        <v>10.896269566155546</v>
      </c>
      <c r="N226">
        <f t="shared" si="27"/>
        <v>3.7548164891495324</v>
      </c>
      <c r="O226">
        <f t="shared" si="28"/>
        <v>12.531987134820927</v>
      </c>
    </row>
    <row r="227" spans="1:15" x14ac:dyDescent="0.25">
      <c r="A227">
        <f>'ARCH(5)'!A222</f>
        <v>-0.94752996503006703</v>
      </c>
      <c r="C227">
        <v>216</v>
      </c>
      <c r="D227">
        <f t="shared" si="22"/>
        <v>-0.94752996503006703</v>
      </c>
      <c r="E227">
        <v>0</v>
      </c>
      <c r="F227" s="18">
        <v>0</v>
      </c>
      <c r="G227" s="18">
        <v>0</v>
      </c>
      <c r="H227" s="18">
        <v>0</v>
      </c>
      <c r="I227" s="18">
        <v>0</v>
      </c>
      <c r="J227">
        <f t="shared" si="23"/>
        <v>-1.0850563700359148</v>
      </c>
      <c r="K227">
        <f t="shared" si="24"/>
        <v>31.166044571043205</v>
      </c>
      <c r="L227">
        <f t="shared" si="25"/>
        <v>3.4393291871399385</v>
      </c>
      <c r="M227">
        <f t="shared" si="26"/>
        <v>3.7776604068948984E-2</v>
      </c>
      <c r="N227">
        <f t="shared" si="27"/>
        <v>5.582655691608001</v>
      </c>
      <c r="O227">
        <f t="shared" si="28"/>
        <v>-0.94752996503006703</v>
      </c>
    </row>
    <row r="228" spans="1:15" x14ac:dyDescent="0.25">
      <c r="A228">
        <f>'ARCH(5)'!A223</f>
        <v>5.1226615803286846</v>
      </c>
      <c r="C228">
        <v>217</v>
      </c>
      <c r="D228">
        <f t="shared" si="22"/>
        <v>5.1226615803286846</v>
      </c>
      <c r="E228">
        <v>0</v>
      </c>
      <c r="F228" s="18">
        <v>0</v>
      </c>
      <c r="G228" s="18">
        <v>0</v>
      </c>
      <c r="H228" s="18">
        <v>0</v>
      </c>
      <c r="I228" s="18">
        <v>0</v>
      </c>
      <c r="J228">
        <f t="shared" si="23"/>
        <v>4.9851351753228368</v>
      </c>
      <c r="K228">
        <f t="shared" si="24"/>
        <v>26.348757528204445</v>
      </c>
      <c r="L228">
        <f t="shared" si="25"/>
        <v>3.2714211212458388</v>
      </c>
      <c r="M228">
        <f t="shared" si="26"/>
        <v>0.9431781627516681</v>
      </c>
      <c r="N228">
        <f t="shared" si="27"/>
        <v>5.1331040831259642</v>
      </c>
      <c r="O228">
        <f t="shared" si="28"/>
        <v>5.1226615803286846</v>
      </c>
    </row>
    <row r="229" spans="1:15" x14ac:dyDescent="0.25">
      <c r="A229">
        <f>'ARCH(5)'!A224</f>
        <v>0.80424482243818629</v>
      </c>
      <c r="C229">
        <v>218</v>
      </c>
      <c r="D229">
        <f t="shared" si="22"/>
        <v>0.80424482243818629</v>
      </c>
      <c r="E229">
        <v>0</v>
      </c>
      <c r="F229" s="18">
        <v>0</v>
      </c>
      <c r="G229" s="18">
        <v>0</v>
      </c>
      <c r="H229" s="18">
        <v>0</v>
      </c>
      <c r="I229" s="18">
        <v>0</v>
      </c>
      <c r="J229">
        <f t="shared" si="23"/>
        <v>0.66671841743233839</v>
      </c>
      <c r="K229">
        <f t="shared" si="24"/>
        <v>25.381901703562598</v>
      </c>
      <c r="L229">
        <f t="shared" si="25"/>
        <v>3.2340363886975725</v>
      </c>
      <c r="M229">
        <f t="shared" si="26"/>
        <v>1.7513008021817766E-2</v>
      </c>
      <c r="N229">
        <f t="shared" si="27"/>
        <v>5.0380454249205213</v>
      </c>
      <c r="O229">
        <f t="shared" si="28"/>
        <v>0.80424482243818629</v>
      </c>
    </row>
    <row r="230" spans="1:15" x14ac:dyDescent="0.25">
      <c r="A230">
        <f>'ARCH(5)'!A225</f>
        <v>-2.3780400260807282</v>
      </c>
      <c r="C230">
        <v>219</v>
      </c>
      <c r="D230">
        <f t="shared" si="22"/>
        <v>-2.3780400260807282</v>
      </c>
      <c r="E230">
        <v>0</v>
      </c>
      <c r="F230" s="18">
        <v>0</v>
      </c>
      <c r="G230" s="18">
        <v>0</v>
      </c>
      <c r="H230" s="18">
        <v>0</v>
      </c>
      <c r="I230" s="18">
        <v>0</v>
      </c>
      <c r="J230">
        <f t="shared" si="23"/>
        <v>-2.515566431086576</v>
      </c>
      <c r="K230">
        <f t="shared" si="24"/>
        <v>21.682625930984518</v>
      </c>
      <c r="L230">
        <f t="shared" si="25"/>
        <v>3.0765112915146182</v>
      </c>
      <c r="M230">
        <f t="shared" si="26"/>
        <v>0.29185000420852264</v>
      </c>
      <c r="N230">
        <f t="shared" si="27"/>
        <v>4.6564606656756498</v>
      </c>
      <c r="O230">
        <f t="shared" si="28"/>
        <v>-2.3780400260807282</v>
      </c>
    </row>
    <row r="231" spans="1:15" x14ac:dyDescent="0.25">
      <c r="A231">
        <f>'ARCH(5)'!A226</f>
        <v>2.2697986460112665</v>
      </c>
      <c r="C231">
        <v>220</v>
      </c>
      <c r="D231">
        <f t="shared" si="22"/>
        <v>2.2697986460112665</v>
      </c>
      <c r="E231">
        <v>0</v>
      </c>
      <c r="F231" s="18">
        <v>0</v>
      </c>
      <c r="G231" s="18">
        <v>0</v>
      </c>
      <c r="H231" s="18">
        <v>0</v>
      </c>
      <c r="I231" s="18">
        <v>0</v>
      </c>
      <c r="J231">
        <f t="shared" si="23"/>
        <v>2.1322722410054187</v>
      </c>
      <c r="K231">
        <f t="shared" si="24"/>
        <v>19.461997797955775</v>
      </c>
      <c r="L231">
        <f t="shared" si="25"/>
        <v>2.9684637332539565</v>
      </c>
      <c r="M231">
        <f t="shared" si="26"/>
        <v>0.23361347365067675</v>
      </c>
      <c r="N231">
        <f t="shared" si="27"/>
        <v>4.4115754326494034</v>
      </c>
      <c r="O231">
        <f t="shared" si="28"/>
        <v>2.2697986460112665</v>
      </c>
    </row>
    <row r="232" spans="1:15" x14ac:dyDescent="0.25">
      <c r="A232">
        <f>'ARCH(5)'!A227</f>
        <v>6.4626638702879529</v>
      </c>
      <c r="C232">
        <v>221</v>
      </c>
      <c r="D232">
        <f t="shared" si="22"/>
        <v>6.4626638702879529</v>
      </c>
      <c r="E232">
        <v>0</v>
      </c>
      <c r="F232" s="18">
        <v>0</v>
      </c>
      <c r="G232" s="18">
        <v>0</v>
      </c>
      <c r="H232" s="18">
        <v>0</v>
      </c>
      <c r="I232" s="18">
        <v>0</v>
      </c>
      <c r="J232">
        <f t="shared" si="23"/>
        <v>6.3251374652821051</v>
      </c>
      <c r="K232">
        <f t="shared" si="24"/>
        <v>17.490257131924885</v>
      </c>
      <c r="L232">
        <f t="shared" si="25"/>
        <v>2.8616439905762379</v>
      </c>
      <c r="M232">
        <f t="shared" si="26"/>
        <v>2.287408564262333</v>
      </c>
      <c r="N232">
        <f t="shared" si="27"/>
        <v>4.1821354750802708</v>
      </c>
      <c r="O232">
        <f t="shared" si="28"/>
        <v>6.4626638702879529</v>
      </c>
    </row>
    <row r="233" spans="1:15" x14ac:dyDescent="0.25">
      <c r="A233">
        <f>'ARCH(5)'!A228</f>
        <v>5.7749312378527753</v>
      </c>
      <c r="C233">
        <v>222</v>
      </c>
      <c r="D233">
        <f t="shared" si="22"/>
        <v>5.7749312378527753</v>
      </c>
      <c r="E233">
        <v>0</v>
      </c>
      <c r="F233" s="18">
        <v>0</v>
      </c>
      <c r="G233" s="18">
        <v>0</v>
      </c>
      <c r="H233" s="18">
        <v>0</v>
      </c>
      <c r="I233" s="18">
        <v>0</v>
      </c>
      <c r="J233">
        <f t="shared" si="23"/>
        <v>5.6374048328469275</v>
      </c>
      <c r="K233">
        <f t="shared" si="24"/>
        <v>20.19248413031481</v>
      </c>
      <c r="L233">
        <f t="shared" si="25"/>
        <v>3.0053104624142239</v>
      </c>
      <c r="M233">
        <f t="shared" si="26"/>
        <v>1.5738694181611039</v>
      </c>
      <c r="N233">
        <f t="shared" si="27"/>
        <v>4.4936048035307703</v>
      </c>
      <c r="O233">
        <f t="shared" si="28"/>
        <v>5.7749312378527753</v>
      </c>
    </row>
    <row r="234" spans="1:15" x14ac:dyDescent="0.25">
      <c r="A234">
        <f>'ARCH(5)'!A229</f>
        <v>4.8150138635148432</v>
      </c>
      <c r="C234">
        <v>223</v>
      </c>
      <c r="D234">
        <f t="shared" si="22"/>
        <v>4.8150138635148432</v>
      </c>
      <c r="E234">
        <v>0</v>
      </c>
      <c r="F234" s="18">
        <v>0</v>
      </c>
      <c r="G234" s="18">
        <v>0</v>
      </c>
      <c r="H234" s="18">
        <v>0</v>
      </c>
      <c r="I234" s="18">
        <v>0</v>
      </c>
      <c r="J234">
        <f t="shared" si="23"/>
        <v>4.6774874585089954</v>
      </c>
      <c r="K234">
        <f t="shared" si="24"/>
        <v>21.342253818060737</v>
      </c>
      <c r="L234">
        <f t="shared" si="25"/>
        <v>3.0606888550137636</v>
      </c>
      <c r="M234">
        <f t="shared" si="26"/>
        <v>1.0251442566011506</v>
      </c>
      <c r="N234">
        <f t="shared" si="27"/>
        <v>4.6197677233883452</v>
      </c>
      <c r="O234">
        <f t="shared" si="28"/>
        <v>4.8150138635148432</v>
      </c>
    </row>
    <row r="235" spans="1:15" x14ac:dyDescent="0.25">
      <c r="A235">
        <f>'ARCH(5)'!A230</f>
        <v>6.3268515494301205</v>
      </c>
      <c r="C235">
        <v>224</v>
      </c>
      <c r="D235">
        <f t="shared" si="22"/>
        <v>6.3268515494301205</v>
      </c>
      <c r="E235">
        <v>0</v>
      </c>
      <c r="F235" s="18">
        <v>0</v>
      </c>
      <c r="G235" s="18">
        <v>0</v>
      </c>
      <c r="H235" s="18">
        <v>0</v>
      </c>
      <c r="I235" s="18">
        <v>0</v>
      </c>
      <c r="J235">
        <f t="shared" si="23"/>
        <v>6.1893251444242727</v>
      </c>
      <c r="K235">
        <f t="shared" si="24"/>
        <v>21.061998821968754</v>
      </c>
      <c r="L235">
        <f t="shared" si="25"/>
        <v>3.0474704130268093</v>
      </c>
      <c r="M235">
        <f t="shared" si="26"/>
        <v>1.8188086547344018</v>
      </c>
      <c r="N235">
        <f t="shared" si="27"/>
        <v>4.5893353355326685</v>
      </c>
      <c r="O235">
        <f t="shared" si="28"/>
        <v>6.3268515494301205</v>
      </c>
    </row>
    <row r="236" spans="1:15" x14ac:dyDescent="0.25">
      <c r="A236">
        <f>'ARCH(5)'!A231</f>
        <v>-3.9177645091781912</v>
      </c>
      <c r="C236">
        <v>225</v>
      </c>
      <c r="D236">
        <f t="shared" si="22"/>
        <v>-3.9177645091781912</v>
      </c>
      <c r="E236">
        <v>0</v>
      </c>
      <c r="F236" s="18">
        <v>0</v>
      </c>
      <c r="G236" s="18">
        <v>0</v>
      </c>
      <c r="H236" s="18">
        <v>0</v>
      </c>
      <c r="I236" s="18">
        <v>0</v>
      </c>
      <c r="J236">
        <f t="shared" si="23"/>
        <v>-4.055290914184039</v>
      </c>
      <c r="K236">
        <f t="shared" si="24"/>
        <v>22.815132844653803</v>
      </c>
      <c r="L236">
        <f t="shared" si="25"/>
        <v>3.1274240370516013</v>
      </c>
      <c r="M236">
        <f t="shared" si="26"/>
        <v>0.72081037224892663</v>
      </c>
      <c r="N236">
        <f t="shared" si="27"/>
        <v>4.7765189044589578</v>
      </c>
      <c r="O236">
        <f t="shared" si="28"/>
        <v>-3.9177645091781912</v>
      </c>
    </row>
    <row r="237" spans="1:15" x14ac:dyDescent="0.25">
      <c r="A237">
        <f>'ARCH(5)'!A232</f>
        <v>5.2822763369412922</v>
      </c>
      <c r="C237">
        <v>226</v>
      </c>
      <c r="D237">
        <f t="shared" si="22"/>
        <v>5.2822763369412922</v>
      </c>
      <c r="E237">
        <v>0</v>
      </c>
      <c r="F237" s="18">
        <v>0</v>
      </c>
      <c r="G237" s="18">
        <v>0</v>
      </c>
      <c r="H237" s="18">
        <v>0</v>
      </c>
      <c r="I237" s="18">
        <v>0</v>
      </c>
      <c r="J237">
        <f t="shared" si="23"/>
        <v>5.1447499319354444</v>
      </c>
      <c r="K237">
        <f t="shared" si="24"/>
        <v>21.574579788588807</v>
      </c>
      <c r="L237">
        <f t="shared" si="25"/>
        <v>3.0715157600052541</v>
      </c>
      <c r="M237">
        <f t="shared" si="26"/>
        <v>1.226835105087396</v>
      </c>
      <c r="N237">
        <f t="shared" si="27"/>
        <v>4.6448444310427455</v>
      </c>
      <c r="O237">
        <f t="shared" si="28"/>
        <v>5.2822763369412922</v>
      </c>
    </row>
    <row r="238" spans="1:15" x14ac:dyDescent="0.25">
      <c r="A238">
        <f>'ARCH(5)'!A233</f>
        <v>-2.5036155206541051</v>
      </c>
      <c r="C238">
        <v>227</v>
      </c>
      <c r="D238">
        <f t="shared" si="22"/>
        <v>-2.5036155206541051</v>
      </c>
      <c r="E238">
        <v>0</v>
      </c>
      <c r="F238" s="18">
        <v>0</v>
      </c>
      <c r="G238" s="18">
        <v>0</v>
      </c>
      <c r="H238" s="18">
        <v>0</v>
      </c>
      <c r="I238" s="18">
        <v>0</v>
      </c>
      <c r="J238">
        <f t="shared" si="23"/>
        <v>-2.6411419256599529</v>
      </c>
      <c r="K238">
        <f t="shared" si="24"/>
        <v>21.797602119078011</v>
      </c>
      <c r="L238">
        <f t="shared" si="25"/>
        <v>3.0817999692074944</v>
      </c>
      <c r="M238">
        <f t="shared" si="26"/>
        <v>0.32001825858512445</v>
      </c>
      <c r="N238">
        <f t="shared" si="27"/>
        <v>4.668790220076076</v>
      </c>
      <c r="O238">
        <f t="shared" si="28"/>
        <v>-2.5036155206541051</v>
      </c>
    </row>
    <row r="239" spans="1:15" x14ac:dyDescent="0.25">
      <c r="A239">
        <f>'ARCH(5)'!A234</f>
        <v>-4.1404768477393095</v>
      </c>
      <c r="C239">
        <v>228</v>
      </c>
      <c r="D239">
        <f t="shared" si="22"/>
        <v>-4.1404768477393095</v>
      </c>
      <c r="E239">
        <v>0</v>
      </c>
      <c r="F239" s="18">
        <v>0</v>
      </c>
      <c r="G239" s="18">
        <v>0</v>
      </c>
      <c r="H239" s="18">
        <v>0</v>
      </c>
      <c r="I239" s="18">
        <v>0</v>
      </c>
      <c r="J239">
        <f t="shared" si="23"/>
        <v>-4.2780032527451572</v>
      </c>
      <c r="K239">
        <f t="shared" si="24"/>
        <v>19.630843411243667</v>
      </c>
      <c r="L239">
        <f t="shared" si="25"/>
        <v>2.977101972787882</v>
      </c>
      <c r="M239">
        <f t="shared" si="26"/>
        <v>0.93227333370791265</v>
      </c>
      <c r="N239">
        <f t="shared" si="27"/>
        <v>4.4306707631287239</v>
      </c>
      <c r="O239">
        <f t="shared" si="28"/>
        <v>-4.1404768477393095</v>
      </c>
    </row>
    <row r="240" spans="1:15" x14ac:dyDescent="0.25">
      <c r="A240">
        <f>'ARCH(5)'!A235</f>
        <v>1.0920889273518297</v>
      </c>
      <c r="C240">
        <v>229</v>
      </c>
      <c r="D240">
        <f t="shared" si="22"/>
        <v>1.0920889273518297</v>
      </c>
      <c r="E240">
        <v>0</v>
      </c>
      <c r="F240" s="18">
        <v>0</v>
      </c>
      <c r="G240" s="18">
        <v>0</v>
      </c>
      <c r="H240" s="18">
        <v>0</v>
      </c>
      <c r="I240" s="18">
        <v>0</v>
      </c>
      <c r="J240">
        <f t="shared" si="23"/>
        <v>0.95456252234598182</v>
      </c>
      <c r="K240">
        <f t="shared" si="24"/>
        <v>19.277382246439036</v>
      </c>
      <c r="L240">
        <f t="shared" si="25"/>
        <v>2.9589325043644235</v>
      </c>
      <c r="M240">
        <f t="shared" si="26"/>
        <v>4.7267289584188237E-2</v>
      </c>
      <c r="N240">
        <f t="shared" si="27"/>
        <v>4.3906015813825601</v>
      </c>
      <c r="O240">
        <f t="shared" si="28"/>
        <v>1.0920889273518297</v>
      </c>
    </row>
    <row r="241" spans="1:15" x14ac:dyDescent="0.25">
      <c r="A241">
        <f>'ARCH(5)'!A236</f>
        <v>-2.0409492604929884</v>
      </c>
      <c r="C241">
        <v>230</v>
      </c>
      <c r="D241">
        <f t="shared" si="22"/>
        <v>-2.0409492604929884</v>
      </c>
      <c r="E241">
        <v>0</v>
      </c>
      <c r="F241" s="18">
        <v>0</v>
      </c>
      <c r="G241" s="18">
        <v>0</v>
      </c>
      <c r="H241" s="18">
        <v>0</v>
      </c>
      <c r="I241" s="18">
        <v>0</v>
      </c>
      <c r="J241">
        <f t="shared" si="23"/>
        <v>-2.1784756654988362</v>
      </c>
      <c r="K241">
        <f t="shared" si="24"/>
        <v>16.907118367628769</v>
      </c>
      <c r="L241">
        <f t="shared" si="25"/>
        <v>2.8277347384321594</v>
      </c>
      <c r="M241">
        <f t="shared" si="26"/>
        <v>0.28069574731653052</v>
      </c>
      <c r="N241">
        <f t="shared" si="27"/>
        <v>4.1118266461061763</v>
      </c>
      <c r="O241">
        <f t="shared" si="28"/>
        <v>-2.0409492604929884</v>
      </c>
    </row>
    <row r="242" spans="1:15" x14ac:dyDescent="0.25">
      <c r="A242">
        <f>'ARCH(5)'!A237</f>
        <v>-1.523872049648308</v>
      </c>
      <c r="C242">
        <v>231</v>
      </c>
      <c r="D242">
        <f t="shared" si="22"/>
        <v>-1.523872049648308</v>
      </c>
      <c r="E242">
        <v>0</v>
      </c>
      <c r="F242" s="18">
        <v>0</v>
      </c>
      <c r="G242" s="18">
        <v>0</v>
      </c>
      <c r="H242" s="18">
        <v>0</v>
      </c>
      <c r="I242" s="18">
        <v>0</v>
      </c>
      <c r="J242">
        <f t="shared" si="23"/>
        <v>-1.6613984546541558</v>
      </c>
      <c r="K242">
        <f t="shared" si="24"/>
        <v>15.492062864677372</v>
      </c>
      <c r="L242">
        <f t="shared" si="25"/>
        <v>2.7403278195242993</v>
      </c>
      <c r="M242">
        <f t="shared" si="26"/>
        <v>0.17817154818166303</v>
      </c>
      <c r="N242">
        <f t="shared" si="27"/>
        <v>3.935995790734204</v>
      </c>
      <c r="O242">
        <f t="shared" si="28"/>
        <v>-1.523872049648308</v>
      </c>
    </row>
    <row r="243" spans="1:15" x14ac:dyDescent="0.25">
      <c r="A243">
        <f>'ARCH(5)'!A238</f>
        <v>2.0903068733621364</v>
      </c>
      <c r="C243">
        <v>232</v>
      </c>
      <c r="D243">
        <f t="shared" si="22"/>
        <v>2.0903068733621364</v>
      </c>
      <c r="E243">
        <v>0</v>
      </c>
      <c r="F243" s="18">
        <v>0</v>
      </c>
      <c r="G243" s="18">
        <v>0</v>
      </c>
      <c r="H243" s="18">
        <v>0</v>
      </c>
      <c r="I243" s="18">
        <v>0</v>
      </c>
      <c r="J243">
        <f t="shared" si="23"/>
        <v>1.9527804683562886</v>
      </c>
      <c r="K243">
        <f t="shared" si="24"/>
        <v>14.133391250422001</v>
      </c>
      <c r="L243">
        <f t="shared" si="25"/>
        <v>2.648540171468623</v>
      </c>
      <c r="M243">
        <f t="shared" si="26"/>
        <v>0.26981150454459718</v>
      </c>
      <c r="N243">
        <f t="shared" si="27"/>
        <v>3.7594402841941781</v>
      </c>
      <c r="O243">
        <f t="shared" si="28"/>
        <v>2.0903068733621364</v>
      </c>
    </row>
    <row r="244" spans="1:15" x14ac:dyDescent="0.25">
      <c r="A244">
        <f>'ARCH(5)'!A239</f>
        <v>1.2487420476715487</v>
      </c>
      <c r="C244">
        <v>233</v>
      </c>
      <c r="D244">
        <f t="shared" si="22"/>
        <v>1.2487420476715487</v>
      </c>
      <c r="E244">
        <v>0</v>
      </c>
      <c r="F244" s="18">
        <v>0</v>
      </c>
      <c r="G244" s="18">
        <v>0</v>
      </c>
      <c r="H244" s="18">
        <v>0</v>
      </c>
      <c r="I244" s="18">
        <v>0</v>
      </c>
      <c r="J244">
        <f t="shared" si="23"/>
        <v>1.1112156426657009</v>
      </c>
      <c r="K244">
        <f t="shared" si="24"/>
        <v>13.18462560172661</v>
      </c>
      <c r="L244">
        <f t="shared" si="25"/>
        <v>2.5790514236285982</v>
      </c>
      <c r="M244">
        <f t="shared" si="26"/>
        <v>9.3654552036975702E-2</v>
      </c>
      <c r="N244">
        <f t="shared" si="27"/>
        <v>3.6310639765400183</v>
      </c>
      <c r="O244">
        <f t="shared" si="28"/>
        <v>1.2487420476715487</v>
      </c>
    </row>
    <row r="245" spans="1:15" x14ac:dyDescent="0.25">
      <c r="A245">
        <f>'ARCH(5)'!A240</f>
        <v>4.191434664425894</v>
      </c>
      <c r="C245">
        <v>234</v>
      </c>
      <c r="D245">
        <f t="shared" si="22"/>
        <v>4.191434664425894</v>
      </c>
      <c r="E245">
        <v>0</v>
      </c>
      <c r="F245" s="18">
        <v>0</v>
      </c>
      <c r="G245" s="18">
        <v>0</v>
      </c>
      <c r="H245" s="18">
        <v>0</v>
      </c>
      <c r="I245" s="18">
        <v>0</v>
      </c>
      <c r="J245">
        <f t="shared" si="23"/>
        <v>4.0539082594200462</v>
      </c>
      <c r="K245">
        <f t="shared" si="24"/>
        <v>12.123722602136711</v>
      </c>
      <c r="L245">
        <f t="shared" si="25"/>
        <v>2.4951640788724969</v>
      </c>
      <c r="M245">
        <f t="shared" si="26"/>
        <v>1.3555384525952181</v>
      </c>
      <c r="N245">
        <f t="shared" si="27"/>
        <v>3.4819136408211953</v>
      </c>
      <c r="O245">
        <f t="shared" si="28"/>
        <v>4.191434664425894</v>
      </c>
    </row>
    <row r="246" spans="1:15" x14ac:dyDescent="0.25">
      <c r="A246">
        <f>'ARCH(5)'!A241</f>
        <v>1.0609629209659805</v>
      </c>
      <c r="C246">
        <v>235</v>
      </c>
      <c r="D246">
        <f t="shared" si="22"/>
        <v>1.0609629209659805</v>
      </c>
      <c r="E246">
        <v>0</v>
      </c>
      <c r="F246" s="18">
        <v>0</v>
      </c>
      <c r="G246" s="18">
        <v>0</v>
      </c>
      <c r="H246" s="18">
        <v>0</v>
      </c>
      <c r="I246" s="18">
        <v>0</v>
      </c>
      <c r="J246">
        <f t="shared" si="23"/>
        <v>0.92343651596013265</v>
      </c>
      <c r="K246">
        <f t="shared" si="24"/>
        <v>13.111189817082325</v>
      </c>
      <c r="L246">
        <f t="shared" si="25"/>
        <v>2.5734660501092317</v>
      </c>
      <c r="M246">
        <f t="shared" si="26"/>
        <v>6.5038719666584019E-2</v>
      </c>
      <c r="N246">
        <f t="shared" si="27"/>
        <v>3.6209376985916681</v>
      </c>
      <c r="O246">
        <f t="shared" si="28"/>
        <v>1.0609629209659805</v>
      </c>
    </row>
    <row r="247" spans="1:15" x14ac:dyDescent="0.25">
      <c r="A247">
        <f>'ARCH(5)'!A242</f>
        <v>-0.27785730605326836</v>
      </c>
      <c r="C247">
        <v>236</v>
      </c>
      <c r="D247">
        <f t="shared" si="22"/>
        <v>-0.27785730605326836</v>
      </c>
      <c r="E247">
        <v>0</v>
      </c>
      <c r="F247" s="18">
        <v>0</v>
      </c>
      <c r="G247" s="18">
        <v>0</v>
      </c>
      <c r="H247" s="18">
        <v>0</v>
      </c>
      <c r="I247" s="18">
        <v>0</v>
      </c>
      <c r="J247">
        <f t="shared" si="23"/>
        <v>-0.4153837110591162</v>
      </c>
      <c r="K247">
        <f t="shared" si="24"/>
        <v>12.019670684423993</v>
      </c>
      <c r="L247">
        <f t="shared" si="25"/>
        <v>2.486544531429252</v>
      </c>
      <c r="M247">
        <f t="shared" si="26"/>
        <v>1.4355104390408845E-2</v>
      </c>
      <c r="N247">
        <f t="shared" si="27"/>
        <v>3.4669396712985927</v>
      </c>
      <c r="O247">
        <f t="shared" si="28"/>
        <v>-0.27785730605326836</v>
      </c>
    </row>
    <row r="248" spans="1:15" x14ac:dyDescent="0.25">
      <c r="A248">
        <f>'ARCH(5)'!A243</f>
        <v>-0.15060849818314379</v>
      </c>
      <c r="C248">
        <v>237</v>
      </c>
      <c r="D248">
        <f t="shared" si="22"/>
        <v>-0.15060849818314379</v>
      </c>
      <c r="E248">
        <v>0</v>
      </c>
      <c r="F248" s="18">
        <v>0</v>
      </c>
      <c r="G248" s="18">
        <v>0</v>
      </c>
      <c r="H248" s="18">
        <v>0</v>
      </c>
      <c r="I248" s="18">
        <v>0</v>
      </c>
      <c r="J248">
        <f t="shared" si="23"/>
        <v>-0.28813490318899165</v>
      </c>
      <c r="K248">
        <f t="shared" si="24"/>
        <v>11.073987279706504</v>
      </c>
      <c r="L248">
        <f t="shared" si="25"/>
        <v>2.4045988697371667</v>
      </c>
      <c r="M248">
        <f t="shared" si="26"/>
        <v>7.4970035939873267E-3</v>
      </c>
      <c r="N248">
        <f t="shared" si="27"/>
        <v>3.3277600994823087</v>
      </c>
      <c r="O248">
        <f t="shared" si="28"/>
        <v>-0.15060849818314379</v>
      </c>
    </row>
    <row r="249" spans="1:15" x14ac:dyDescent="0.25">
      <c r="A249">
        <f>'ARCH(5)'!A244</f>
        <v>1.0201483608611801</v>
      </c>
      <c r="C249">
        <v>238</v>
      </c>
      <c r="D249">
        <f t="shared" si="22"/>
        <v>1.0201483608611801</v>
      </c>
      <c r="E249">
        <v>0</v>
      </c>
      <c r="F249" s="18">
        <v>0</v>
      </c>
      <c r="G249" s="18">
        <v>0</v>
      </c>
      <c r="H249" s="18">
        <v>0</v>
      </c>
      <c r="I249" s="18">
        <v>0</v>
      </c>
      <c r="J249">
        <f t="shared" si="23"/>
        <v>0.88262195585533221</v>
      </c>
      <c r="K249">
        <f t="shared" si="24"/>
        <v>10.314735726256693</v>
      </c>
      <c r="L249">
        <f t="shared" si="25"/>
        <v>2.3335735258611932</v>
      </c>
      <c r="M249">
        <f t="shared" si="26"/>
        <v>7.5525106763021807E-2</v>
      </c>
      <c r="N249">
        <f t="shared" si="27"/>
        <v>3.2116562279074472</v>
      </c>
      <c r="O249">
        <f t="shared" si="28"/>
        <v>1.0201483608611801</v>
      </c>
    </row>
    <row r="250" spans="1:15" x14ac:dyDescent="0.25">
      <c r="A250">
        <f>'ARCH(5)'!A245</f>
        <v>4.6071510206190842</v>
      </c>
      <c r="C250">
        <v>239</v>
      </c>
      <c r="D250">
        <f t="shared" si="22"/>
        <v>4.6071510206190842</v>
      </c>
      <c r="E250">
        <v>0</v>
      </c>
      <c r="F250" s="18">
        <v>0</v>
      </c>
      <c r="G250" s="18">
        <v>0</v>
      </c>
      <c r="H250" s="18">
        <v>0</v>
      </c>
      <c r="I250" s="18">
        <v>0</v>
      </c>
      <c r="J250">
        <f t="shared" si="23"/>
        <v>4.4696246156132364</v>
      </c>
      <c r="K250">
        <f t="shared" si="24"/>
        <v>9.7974706933833939</v>
      </c>
      <c r="L250">
        <f t="shared" si="25"/>
        <v>2.2821242598530236</v>
      </c>
      <c r="M250">
        <f t="shared" si="26"/>
        <v>2.0390511826677238</v>
      </c>
      <c r="N250">
        <f t="shared" si="27"/>
        <v>3.1300911637496109</v>
      </c>
      <c r="O250">
        <f t="shared" si="28"/>
        <v>4.6071510206190842</v>
      </c>
    </row>
    <row r="251" spans="1:15" x14ac:dyDescent="0.25">
      <c r="A251">
        <f>'ARCH(5)'!A246</f>
        <v>-0.31131803631080579</v>
      </c>
      <c r="C251">
        <v>240</v>
      </c>
      <c r="D251">
        <f t="shared" si="22"/>
        <v>-0.31131803631080579</v>
      </c>
      <c r="E251">
        <v>0</v>
      </c>
      <c r="F251" s="18">
        <v>0</v>
      </c>
      <c r="G251" s="18">
        <v>0</v>
      </c>
      <c r="H251" s="18">
        <v>0</v>
      </c>
      <c r="I251" s="18">
        <v>0</v>
      </c>
      <c r="J251">
        <f t="shared" si="23"/>
        <v>-0.44884444131665369</v>
      </c>
      <c r="K251">
        <f t="shared" si="24"/>
        <v>11.695963761825602</v>
      </c>
      <c r="L251">
        <f t="shared" si="25"/>
        <v>2.4592438046634983</v>
      </c>
      <c r="M251">
        <f t="shared" si="26"/>
        <v>1.7224859498830496E-2</v>
      </c>
      <c r="N251">
        <f t="shared" si="27"/>
        <v>3.4199362218944378</v>
      </c>
      <c r="O251">
        <f t="shared" si="28"/>
        <v>-0.31131803631080579</v>
      </c>
    </row>
    <row r="252" spans="1:15" x14ac:dyDescent="0.25">
      <c r="A252">
        <f>'ARCH(5)'!A247</f>
        <v>3.2646788153592556</v>
      </c>
      <c r="C252">
        <v>241</v>
      </c>
      <c r="D252">
        <f t="shared" si="22"/>
        <v>3.2646788153592556</v>
      </c>
      <c r="E252">
        <v>0</v>
      </c>
      <c r="F252" s="18">
        <v>0</v>
      </c>
      <c r="G252" s="18">
        <v>0</v>
      </c>
      <c r="H252" s="18">
        <v>0</v>
      </c>
      <c r="I252" s="18">
        <v>0</v>
      </c>
      <c r="J252">
        <f t="shared" si="23"/>
        <v>3.1271524103534079</v>
      </c>
      <c r="K252">
        <f t="shared" si="24"/>
        <v>10.821255844239822</v>
      </c>
      <c r="L252">
        <f t="shared" si="25"/>
        <v>2.3815123336183786</v>
      </c>
      <c r="M252">
        <f t="shared" si="26"/>
        <v>0.90369198717213173</v>
      </c>
      <c r="N252">
        <f t="shared" si="27"/>
        <v>3.2895677290853613</v>
      </c>
      <c r="O252">
        <f t="shared" si="28"/>
        <v>3.2646788153592556</v>
      </c>
    </row>
    <row r="253" spans="1:15" x14ac:dyDescent="0.25">
      <c r="A253">
        <f>'ARCH(5)'!A248</f>
        <v>3.867951846318217</v>
      </c>
      <c r="C253">
        <v>242</v>
      </c>
      <c r="D253">
        <f t="shared" si="22"/>
        <v>3.867951846318217</v>
      </c>
      <c r="E253">
        <v>0</v>
      </c>
      <c r="F253" s="18">
        <v>0</v>
      </c>
      <c r="G253" s="18">
        <v>0</v>
      </c>
      <c r="H253" s="18">
        <v>0</v>
      </c>
      <c r="I253" s="18">
        <v>0</v>
      </c>
      <c r="J253">
        <f t="shared" si="23"/>
        <v>3.7304254413123692</v>
      </c>
      <c r="K253">
        <f t="shared" si="24"/>
        <v>11.280289295156502</v>
      </c>
      <c r="L253">
        <f t="shared" si="25"/>
        <v>2.4230568924747735</v>
      </c>
      <c r="M253">
        <f t="shared" si="26"/>
        <v>1.2336628617464473</v>
      </c>
      <c r="N253">
        <f t="shared" si="27"/>
        <v>3.3586141926628761</v>
      </c>
      <c r="O253">
        <f t="shared" si="28"/>
        <v>3.867951846318217</v>
      </c>
    </row>
    <row r="254" spans="1:15" x14ac:dyDescent="0.25">
      <c r="A254">
        <f>'ARCH(5)'!A249</f>
        <v>-7.3340106847835793</v>
      </c>
      <c r="C254">
        <v>243</v>
      </c>
      <c r="D254">
        <f t="shared" si="22"/>
        <v>-7.3340106847835793</v>
      </c>
      <c r="E254">
        <v>0</v>
      </c>
      <c r="F254" s="18">
        <v>0</v>
      </c>
      <c r="G254" s="18">
        <v>0</v>
      </c>
      <c r="H254" s="18">
        <v>0</v>
      </c>
      <c r="I254" s="18">
        <v>0</v>
      </c>
      <c r="J254">
        <f t="shared" si="23"/>
        <v>-7.4715370897894271</v>
      </c>
      <c r="K254">
        <f t="shared" si="24"/>
        <v>12.140922517252923</v>
      </c>
      <c r="L254">
        <f t="shared" si="25"/>
        <v>2.4965817726333048</v>
      </c>
      <c r="M254">
        <f t="shared" si="26"/>
        <v>4.5979921546134781</v>
      </c>
      <c r="N254">
        <f t="shared" si="27"/>
        <v>3.4843826594180101</v>
      </c>
      <c r="O254">
        <f t="shared" si="28"/>
        <v>-7.3340106847835793</v>
      </c>
    </row>
    <row r="255" spans="1:15" x14ac:dyDescent="0.25">
      <c r="A255">
        <f>'ARCH(5)'!A250</f>
        <v>0.85166928916397144</v>
      </c>
      <c r="C255">
        <v>244</v>
      </c>
      <c r="D255">
        <f t="shared" si="22"/>
        <v>0.85166928916397144</v>
      </c>
      <c r="E255">
        <v>0</v>
      </c>
      <c r="F255" s="18">
        <v>0</v>
      </c>
      <c r="G255" s="18">
        <v>0</v>
      </c>
      <c r="H255" s="18">
        <v>0</v>
      </c>
      <c r="I255" s="18">
        <v>0</v>
      </c>
      <c r="J255">
        <f t="shared" si="23"/>
        <v>0.71414288415812355</v>
      </c>
      <c r="K255">
        <f t="shared" si="24"/>
        <v>17.859928259719489</v>
      </c>
      <c r="L255">
        <f t="shared" si="25"/>
        <v>2.8825595586272672</v>
      </c>
      <c r="M255">
        <f t="shared" si="26"/>
        <v>2.8555549136438312E-2</v>
      </c>
      <c r="N255">
        <f t="shared" si="27"/>
        <v>4.2261008340690935</v>
      </c>
      <c r="O255">
        <f t="shared" si="28"/>
        <v>0.85166928916397144</v>
      </c>
    </row>
    <row r="256" spans="1:15" x14ac:dyDescent="0.25">
      <c r="A256">
        <f>'ARCH(5)'!A251</f>
        <v>-7.7844602975594199</v>
      </c>
      <c r="C256">
        <v>245</v>
      </c>
      <c r="D256">
        <f t="shared" si="22"/>
        <v>-7.7844602975594199</v>
      </c>
      <c r="E256">
        <v>0</v>
      </c>
      <c r="F256" s="18">
        <v>0</v>
      </c>
      <c r="G256" s="18">
        <v>0</v>
      </c>
      <c r="H256" s="18">
        <v>0</v>
      </c>
      <c r="I256" s="18">
        <v>0</v>
      </c>
      <c r="J256">
        <f t="shared" si="23"/>
        <v>-7.9219867025652677</v>
      </c>
      <c r="K256">
        <f t="shared" si="24"/>
        <v>15.737003345628652</v>
      </c>
      <c r="L256">
        <f t="shared" si="25"/>
        <v>2.7560148402150477</v>
      </c>
      <c r="M256">
        <f t="shared" si="26"/>
        <v>3.9879176446291793</v>
      </c>
      <c r="N256">
        <f t="shared" si="27"/>
        <v>3.9669892041230277</v>
      </c>
      <c r="O256">
        <f t="shared" si="28"/>
        <v>-7.7844602975594199</v>
      </c>
    </row>
    <row r="257" spans="1:15" x14ac:dyDescent="0.25">
      <c r="A257">
        <f>'ARCH(5)'!A252</f>
        <v>3.2649591759010179</v>
      </c>
      <c r="C257">
        <v>246</v>
      </c>
      <c r="D257">
        <f t="shared" si="22"/>
        <v>3.2649591759010179</v>
      </c>
      <c r="E257">
        <v>0</v>
      </c>
      <c r="F257" s="18">
        <v>0</v>
      </c>
      <c r="G257" s="18">
        <v>0</v>
      </c>
      <c r="H257" s="18">
        <v>0</v>
      </c>
      <c r="I257" s="18">
        <v>0</v>
      </c>
      <c r="J257">
        <f t="shared" si="23"/>
        <v>3.1274327708951701</v>
      </c>
      <c r="K257">
        <f t="shared" si="24"/>
        <v>21.539708695738426</v>
      </c>
      <c r="L257">
        <f t="shared" si="25"/>
        <v>3.069898147762069</v>
      </c>
      <c r="M257">
        <f t="shared" si="26"/>
        <v>0.45408393746774089</v>
      </c>
      <c r="N257">
        <f t="shared" si="27"/>
        <v>4.6410891712763318</v>
      </c>
      <c r="O257">
        <f t="shared" si="28"/>
        <v>3.2649591759010179</v>
      </c>
    </row>
    <row r="258" spans="1:15" x14ac:dyDescent="0.25">
      <c r="A258">
        <f>'ARCH(5)'!A253</f>
        <v>4.644939440984504</v>
      </c>
      <c r="C258">
        <v>247</v>
      </c>
      <c r="D258">
        <f t="shared" si="22"/>
        <v>4.644939440984504</v>
      </c>
      <c r="E258">
        <v>0</v>
      </c>
      <c r="F258" s="18">
        <v>0</v>
      </c>
      <c r="G258" s="18">
        <v>0</v>
      </c>
      <c r="H258" s="18">
        <v>0</v>
      </c>
      <c r="I258" s="18">
        <v>0</v>
      </c>
      <c r="J258">
        <f t="shared" si="23"/>
        <v>4.5074130359786562</v>
      </c>
      <c r="K258">
        <f t="shared" si="24"/>
        <v>19.763945912836366</v>
      </c>
      <c r="L258">
        <f t="shared" si="25"/>
        <v>2.9838593643290996</v>
      </c>
      <c r="M258">
        <f t="shared" si="26"/>
        <v>1.0279714570416281</v>
      </c>
      <c r="N258">
        <f t="shared" si="27"/>
        <v>4.4456659695524099</v>
      </c>
      <c r="O258">
        <f t="shared" si="28"/>
        <v>4.644939440984504</v>
      </c>
    </row>
    <row r="259" spans="1:15" x14ac:dyDescent="0.25">
      <c r="A259">
        <f>'ARCH(5)'!A254</f>
        <v>0.365019515305196</v>
      </c>
      <c r="C259">
        <v>248</v>
      </c>
      <c r="D259">
        <f t="shared" si="22"/>
        <v>0.365019515305196</v>
      </c>
      <c r="E259">
        <v>0</v>
      </c>
      <c r="F259" s="18">
        <v>0</v>
      </c>
      <c r="G259" s="18">
        <v>0</v>
      </c>
      <c r="H259" s="18">
        <v>0</v>
      </c>
      <c r="I259" s="18">
        <v>0</v>
      </c>
      <c r="J259">
        <f t="shared" si="23"/>
        <v>0.22749311029934813</v>
      </c>
      <c r="K259">
        <f t="shared" si="24"/>
        <v>19.6250133733393</v>
      </c>
      <c r="L259">
        <f t="shared" si="25"/>
        <v>2.9768049451122809</v>
      </c>
      <c r="M259">
        <f t="shared" si="26"/>
        <v>2.6370996161448885E-3</v>
      </c>
      <c r="N259">
        <f t="shared" si="27"/>
        <v>4.4300127960694766</v>
      </c>
      <c r="O259">
        <f t="shared" si="28"/>
        <v>0.365019515305196</v>
      </c>
    </row>
    <row r="260" spans="1:15" x14ac:dyDescent="0.25">
      <c r="A260">
        <f>'ARCH(5)'!A255</f>
        <v>-6.9018296165764159</v>
      </c>
      <c r="C260">
        <v>249</v>
      </c>
      <c r="D260">
        <f t="shared" si="22"/>
        <v>-6.9018296165764159</v>
      </c>
      <c r="E260">
        <v>0</v>
      </c>
      <c r="F260" s="18">
        <v>0</v>
      </c>
      <c r="G260" s="18">
        <v>0</v>
      </c>
      <c r="H260" s="18">
        <v>0</v>
      </c>
      <c r="I260" s="18">
        <v>0</v>
      </c>
      <c r="J260">
        <f t="shared" si="23"/>
        <v>-7.0393560215822637</v>
      </c>
      <c r="K260">
        <f t="shared" si="24"/>
        <v>17.078946783968401</v>
      </c>
      <c r="L260">
        <f t="shared" si="25"/>
        <v>2.8378465227570553</v>
      </c>
      <c r="M260">
        <f t="shared" si="26"/>
        <v>2.9013810878022204</v>
      </c>
      <c r="N260">
        <f t="shared" si="27"/>
        <v>4.1326682402496822</v>
      </c>
      <c r="O260">
        <f t="shared" si="28"/>
        <v>-6.9018296165764159</v>
      </c>
    </row>
    <row r="261" spans="1:15" x14ac:dyDescent="0.25">
      <c r="A261">
        <f>'ARCH(5)'!A256</f>
        <v>0.20042539364998826</v>
      </c>
      <c r="C261">
        <v>250</v>
      </c>
      <c r="D261">
        <f t="shared" si="22"/>
        <v>0.20042539364998826</v>
      </c>
      <c r="E261">
        <v>0</v>
      </c>
      <c r="F261" s="18">
        <v>0</v>
      </c>
      <c r="G261" s="18">
        <v>0</v>
      </c>
      <c r="H261" s="18">
        <v>0</v>
      </c>
      <c r="I261" s="18">
        <v>0</v>
      </c>
      <c r="J261">
        <f t="shared" si="23"/>
        <v>6.2898988644140397E-2</v>
      </c>
      <c r="K261">
        <f t="shared" si="24"/>
        <v>21.014386611896455</v>
      </c>
      <c r="L261">
        <f t="shared" si="25"/>
        <v>3.0452072799224363</v>
      </c>
      <c r="M261">
        <f t="shared" si="26"/>
        <v>1.8826544145790158E-4</v>
      </c>
      <c r="N261">
        <f t="shared" si="27"/>
        <v>4.5841451342531094</v>
      </c>
      <c r="O261">
        <f t="shared" si="28"/>
        <v>0.20042539364998826</v>
      </c>
    </row>
    <row r="262" spans="1:15" x14ac:dyDescent="0.25">
      <c r="A262">
        <f>'ARCH(5)'!A257</f>
        <v>-2.0800142039106926</v>
      </c>
      <c r="C262">
        <v>251</v>
      </c>
      <c r="D262">
        <f t="shared" si="22"/>
        <v>-2.0800142039106926</v>
      </c>
      <c r="E262">
        <v>0</v>
      </c>
      <c r="F262" s="18">
        <v>0</v>
      </c>
      <c r="G262" s="18">
        <v>0</v>
      </c>
      <c r="H262" s="18">
        <v>0</v>
      </c>
      <c r="I262" s="18">
        <v>0</v>
      </c>
      <c r="J262">
        <f t="shared" si="23"/>
        <v>-2.2175406089165404</v>
      </c>
      <c r="K262">
        <f t="shared" si="24"/>
        <v>18.172862765247036</v>
      </c>
      <c r="L262">
        <f t="shared" si="25"/>
        <v>2.8999294244966847</v>
      </c>
      <c r="M262">
        <f t="shared" si="26"/>
        <v>0.27059503038772298</v>
      </c>
      <c r="N262">
        <f t="shared" si="27"/>
        <v>4.2629640820967554</v>
      </c>
      <c r="O262">
        <f t="shared" si="28"/>
        <v>-2.0800142039106926</v>
      </c>
    </row>
    <row r="263" spans="1:15" x14ac:dyDescent="0.25">
      <c r="A263">
        <f>'ARCH(5)'!A258</f>
        <v>-0.66140823526269599</v>
      </c>
      <c r="C263">
        <v>252</v>
      </c>
      <c r="D263">
        <f t="shared" si="22"/>
        <v>-0.66140823526269599</v>
      </c>
      <c r="E263">
        <v>0</v>
      </c>
      <c r="F263" s="18">
        <v>0</v>
      </c>
      <c r="G263" s="18">
        <v>0</v>
      </c>
      <c r="H263" s="18">
        <v>0</v>
      </c>
      <c r="I263" s="18">
        <v>0</v>
      </c>
      <c r="J263">
        <f t="shared" si="23"/>
        <v>-0.79893464026854388</v>
      </c>
      <c r="K263">
        <f t="shared" si="24"/>
        <v>16.514518872845684</v>
      </c>
      <c r="L263">
        <f t="shared" si="25"/>
        <v>2.8042399256812196</v>
      </c>
      <c r="M263">
        <f t="shared" si="26"/>
        <v>3.865063005078271E-2</v>
      </c>
      <c r="N263">
        <f t="shared" si="27"/>
        <v>4.0638059590543545</v>
      </c>
      <c r="O263">
        <f t="shared" si="28"/>
        <v>-0.66140823526269599</v>
      </c>
    </row>
    <row r="264" spans="1:15" x14ac:dyDescent="0.25">
      <c r="A264">
        <f>'ARCH(5)'!A259</f>
        <v>-1.4081948674452143</v>
      </c>
      <c r="C264">
        <v>253</v>
      </c>
      <c r="D264">
        <f t="shared" si="22"/>
        <v>-1.4081948674452143</v>
      </c>
      <c r="E264">
        <v>0</v>
      </c>
      <c r="F264" s="18">
        <v>0</v>
      </c>
      <c r="G264" s="18">
        <v>0</v>
      </c>
      <c r="H264" s="18">
        <v>0</v>
      </c>
      <c r="I264" s="18">
        <v>0</v>
      </c>
      <c r="J264">
        <f t="shared" si="23"/>
        <v>-1.5457212724510621</v>
      </c>
      <c r="K264">
        <f t="shared" si="24"/>
        <v>14.687560941994597</v>
      </c>
      <c r="L264">
        <f t="shared" si="25"/>
        <v>2.687000941137955</v>
      </c>
      <c r="M264">
        <f t="shared" si="26"/>
        <v>0.16267195496540118</v>
      </c>
      <c r="N264">
        <f t="shared" si="27"/>
        <v>3.832435380015506</v>
      </c>
      <c r="O264">
        <f t="shared" si="28"/>
        <v>-1.4081948674452143</v>
      </c>
    </row>
    <row r="265" spans="1:15" x14ac:dyDescent="0.25">
      <c r="A265">
        <f>'ARCH(5)'!A260</f>
        <v>-7.1925985547958398</v>
      </c>
      <c r="C265">
        <v>254</v>
      </c>
      <c r="D265">
        <f t="shared" si="22"/>
        <v>-7.1925985547958398</v>
      </c>
      <c r="E265">
        <v>0</v>
      </c>
      <c r="F265" s="18">
        <v>0</v>
      </c>
      <c r="G265" s="18">
        <v>0</v>
      </c>
      <c r="H265" s="18">
        <v>0</v>
      </c>
      <c r="I265" s="18">
        <v>0</v>
      </c>
      <c r="J265">
        <f t="shared" si="23"/>
        <v>-7.3301249598016875</v>
      </c>
      <c r="K265">
        <f t="shared" si="24"/>
        <v>13.4520460881023</v>
      </c>
      <c r="L265">
        <f t="shared" si="25"/>
        <v>2.599131219987401</v>
      </c>
      <c r="M265">
        <f t="shared" si="26"/>
        <v>3.9942423311967379</v>
      </c>
      <c r="N265">
        <f t="shared" si="27"/>
        <v>3.6677031079549365</v>
      </c>
      <c r="O265">
        <f t="shared" si="28"/>
        <v>-7.1925985547958398</v>
      </c>
    </row>
    <row r="266" spans="1:15" x14ac:dyDescent="0.25">
      <c r="A266">
        <f>'ARCH(5)'!A261</f>
        <v>-17.680594409696688</v>
      </c>
      <c r="C266">
        <v>255</v>
      </c>
      <c r="D266">
        <f t="shared" si="22"/>
        <v>-17.680594409696688</v>
      </c>
      <c r="E266">
        <v>0</v>
      </c>
      <c r="F266" s="18">
        <v>1</v>
      </c>
      <c r="G266" s="18">
        <v>0</v>
      </c>
      <c r="H266" s="18">
        <v>0</v>
      </c>
      <c r="I266" s="18">
        <v>0</v>
      </c>
      <c r="J266">
        <f t="shared" si="23"/>
        <v>5.7263062249468533E-2</v>
      </c>
      <c r="K266">
        <f t="shared" si="24"/>
        <v>18.646036443526668</v>
      </c>
      <c r="L266">
        <f t="shared" si="25"/>
        <v>2.9256336003682835</v>
      </c>
      <c r="M266">
        <f t="shared" si="26"/>
        <v>1.7585819421289914E-4</v>
      </c>
      <c r="N266">
        <f t="shared" si="27"/>
        <v>4.3181056545117871</v>
      </c>
      <c r="O266">
        <f t="shared" si="28"/>
        <v>-17.680594409696688</v>
      </c>
    </row>
    <row r="267" spans="1:15" x14ac:dyDescent="0.25">
      <c r="A267">
        <f>'ARCH(5)'!A262</f>
        <v>13.552134494939356</v>
      </c>
      <c r="C267">
        <v>256</v>
      </c>
      <c r="D267">
        <f t="shared" ref="D267:D330" si="29">A267</f>
        <v>13.552134494939356</v>
      </c>
      <c r="E267">
        <v>0</v>
      </c>
      <c r="F267" s="18">
        <v>0</v>
      </c>
      <c r="G267" s="18">
        <v>0</v>
      </c>
      <c r="H267" s="18">
        <v>0</v>
      </c>
      <c r="I267" s="18">
        <v>0</v>
      </c>
      <c r="J267">
        <f t="shared" si="23"/>
        <v>13.414608089933507</v>
      </c>
      <c r="K267">
        <f t="shared" si="24"/>
        <v>16.298278511988151</v>
      </c>
      <c r="L267">
        <f t="shared" si="25"/>
        <v>2.7910594894738332</v>
      </c>
      <c r="M267">
        <f t="shared" si="26"/>
        <v>11.041148307420722</v>
      </c>
      <c r="N267">
        <f t="shared" si="27"/>
        <v>4.0371126454420558</v>
      </c>
      <c r="O267">
        <f t="shared" si="28"/>
        <v>13.552134494939356</v>
      </c>
    </row>
    <row r="268" spans="1:15" x14ac:dyDescent="0.25">
      <c r="A268">
        <f>'ARCH(5)'!A263</f>
        <v>-0.40039553375601011</v>
      </c>
      <c r="C268">
        <v>257</v>
      </c>
      <c r="D268">
        <f t="shared" si="29"/>
        <v>-0.40039553375601011</v>
      </c>
      <c r="E268">
        <v>0</v>
      </c>
      <c r="F268" s="18">
        <v>0</v>
      </c>
      <c r="G268" s="18">
        <v>0</v>
      </c>
      <c r="H268" s="18">
        <v>0</v>
      </c>
      <c r="I268" s="18">
        <v>0</v>
      </c>
      <c r="J268">
        <f t="shared" ref="J268:J331" si="30">D268-$T$31-$T$32*E268-$T$33*F268-$T$34*G268-$T$35*H268-$T$36*I268</f>
        <v>-0.53792193876185801</v>
      </c>
      <c r="K268">
        <f t="shared" si="24"/>
        <v>36.072085600700944</v>
      </c>
      <c r="L268">
        <f t="shared" si="25"/>
        <v>3.5855193141671133</v>
      </c>
      <c r="M268">
        <f t="shared" si="26"/>
        <v>8.0217156114669834E-3</v>
      </c>
      <c r="N268">
        <f t="shared" si="27"/>
        <v>6.0060041292610631</v>
      </c>
      <c r="O268">
        <f t="shared" si="28"/>
        <v>-0.40039553375601011</v>
      </c>
    </row>
    <row r="269" spans="1:15" x14ac:dyDescent="0.25">
      <c r="A269">
        <f>'ARCH(5)'!A264</f>
        <v>-0.25201237397249943</v>
      </c>
      <c r="C269">
        <v>258</v>
      </c>
      <c r="D269">
        <f t="shared" si="29"/>
        <v>-0.25201237397249943</v>
      </c>
      <c r="E269">
        <v>0</v>
      </c>
      <c r="F269" s="18">
        <v>0</v>
      </c>
      <c r="G269" s="18">
        <v>0</v>
      </c>
      <c r="H269" s="18">
        <v>0</v>
      </c>
      <c r="I269" s="18">
        <v>0</v>
      </c>
      <c r="J269">
        <f t="shared" si="30"/>
        <v>-0.38953877897834732</v>
      </c>
      <c r="K269">
        <f t="shared" ref="K269:K332" si="31">$T$37+$T$38*J268^2+$T$39*K268</f>
        <v>30.125046078588298</v>
      </c>
      <c r="L269">
        <f t="shared" ref="L269:L332" si="32">LN(K269)</f>
        <v>3.4053569213893438</v>
      </c>
      <c r="M269">
        <f t="shared" ref="M269:M332" si="33">J269^2/K269</f>
        <v>5.0370200242048063E-3</v>
      </c>
      <c r="N269">
        <f t="shared" ref="N269:N332" si="34">SQRT(K269)</f>
        <v>5.4886287976678014</v>
      </c>
      <c r="O269">
        <f t="shared" ref="O269:O332" si="35">D269</f>
        <v>-0.25201237397249943</v>
      </c>
    </row>
    <row r="270" spans="1:15" x14ac:dyDescent="0.25">
      <c r="A270">
        <f>'ARCH(5)'!A265</f>
        <v>10.553450265151779</v>
      </c>
      <c r="C270">
        <v>259</v>
      </c>
      <c r="D270">
        <f t="shared" si="29"/>
        <v>10.553450265151779</v>
      </c>
      <c r="E270">
        <v>0</v>
      </c>
      <c r="F270" s="18">
        <v>0</v>
      </c>
      <c r="G270" s="18">
        <v>0</v>
      </c>
      <c r="H270" s="18">
        <v>0</v>
      </c>
      <c r="I270" s="18">
        <v>0</v>
      </c>
      <c r="J270">
        <f t="shared" si="30"/>
        <v>10.415923860145931</v>
      </c>
      <c r="K270">
        <f t="shared" si="31"/>
        <v>25.401537037367678</v>
      </c>
      <c r="L270">
        <f t="shared" si="32"/>
        <v>3.2348096854758284</v>
      </c>
      <c r="M270">
        <f t="shared" si="33"/>
        <v>4.2710592552237188</v>
      </c>
      <c r="N270">
        <f t="shared" si="34"/>
        <v>5.0399937537032402</v>
      </c>
      <c r="O270">
        <f t="shared" si="35"/>
        <v>10.553450265151779</v>
      </c>
    </row>
    <row r="271" spans="1:15" x14ac:dyDescent="0.25">
      <c r="A271">
        <f>'ARCH(5)'!A266</f>
        <v>-4.8039765347729979</v>
      </c>
      <c r="C271">
        <v>260</v>
      </c>
      <c r="D271">
        <f t="shared" si="29"/>
        <v>-4.8039765347729979</v>
      </c>
      <c r="E271">
        <v>0</v>
      </c>
      <c r="F271" s="18">
        <v>0</v>
      </c>
      <c r="G271" s="18">
        <v>0</v>
      </c>
      <c r="H271" s="18">
        <v>0</v>
      </c>
      <c r="I271" s="18">
        <v>0</v>
      </c>
      <c r="J271">
        <f t="shared" si="30"/>
        <v>-4.9415029397788457</v>
      </c>
      <c r="K271">
        <f t="shared" si="31"/>
        <v>34.686738123906046</v>
      </c>
      <c r="L271">
        <f t="shared" si="32"/>
        <v>3.5463574272699399</v>
      </c>
      <c r="M271">
        <f t="shared" si="33"/>
        <v>0.70397081491539315</v>
      </c>
      <c r="N271">
        <f t="shared" si="34"/>
        <v>5.8895448146614902</v>
      </c>
      <c r="O271">
        <f t="shared" si="35"/>
        <v>-4.8039765347729979</v>
      </c>
    </row>
    <row r="272" spans="1:15" x14ac:dyDescent="0.25">
      <c r="A272">
        <f>'ARCH(5)'!A267</f>
        <v>-0.66237989480426362</v>
      </c>
      <c r="C272">
        <v>261</v>
      </c>
      <c r="D272">
        <f t="shared" si="29"/>
        <v>-0.66237989480426362</v>
      </c>
      <c r="E272">
        <v>0</v>
      </c>
      <c r="F272" s="18">
        <v>0</v>
      </c>
      <c r="G272" s="18">
        <v>0</v>
      </c>
      <c r="H272" s="18">
        <v>0</v>
      </c>
      <c r="I272" s="18">
        <v>0</v>
      </c>
      <c r="J272">
        <f t="shared" si="30"/>
        <v>-0.79990629981011152</v>
      </c>
      <c r="K272">
        <f t="shared" si="31"/>
        <v>31.929183773198993</v>
      </c>
      <c r="L272">
        <f t="shared" si="32"/>
        <v>3.4635204433933429</v>
      </c>
      <c r="M272">
        <f t="shared" si="33"/>
        <v>2.0039663181524454E-2</v>
      </c>
      <c r="N272">
        <f t="shared" si="34"/>
        <v>5.6505914533966255</v>
      </c>
      <c r="O272">
        <f t="shared" si="35"/>
        <v>-0.66237989480426362</v>
      </c>
    </row>
    <row r="273" spans="1:15" x14ac:dyDescent="0.25">
      <c r="A273">
        <f>'ARCH(5)'!A268</f>
        <v>-7.0672102083675652</v>
      </c>
      <c r="C273">
        <v>262</v>
      </c>
      <c r="D273">
        <f t="shared" si="29"/>
        <v>-7.0672102083675652</v>
      </c>
      <c r="E273">
        <v>0</v>
      </c>
      <c r="F273" s="18">
        <v>0</v>
      </c>
      <c r="G273" s="18">
        <v>0</v>
      </c>
      <c r="H273" s="18">
        <v>0</v>
      </c>
      <c r="I273" s="18">
        <v>0</v>
      </c>
      <c r="J273">
        <f t="shared" si="30"/>
        <v>-7.204736613373413</v>
      </c>
      <c r="K273">
        <f t="shared" si="31"/>
        <v>26.888153513086692</v>
      </c>
      <c r="L273">
        <f t="shared" si="32"/>
        <v>3.2916857997596263</v>
      </c>
      <c r="M273">
        <f t="shared" si="33"/>
        <v>1.9305241485927704</v>
      </c>
      <c r="N273">
        <f t="shared" si="34"/>
        <v>5.1853788205961084</v>
      </c>
      <c r="O273">
        <f t="shared" si="35"/>
        <v>-7.0672102083675652</v>
      </c>
    </row>
    <row r="274" spans="1:15" x14ac:dyDescent="0.25">
      <c r="A274">
        <f>'ARCH(5)'!A269</f>
        <v>-0.45552232381293284</v>
      </c>
      <c r="C274">
        <v>263</v>
      </c>
      <c r="D274">
        <f t="shared" si="29"/>
        <v>-0.45552232381293284</v>
      </c>
      <c r="E274">
        <v>0</v>
      </c>
      <c r="F274" s="18">
        <v>0</v>
      </c>
      <c r="G274" s="18">
        <v>0</v>
      </c>
      <c r="H274" s="18">
        <v>0</v>
      </c>
      <c r="I274" s="18">
        <v>0</v>
      </c>
      <c r="J274">
        <f t="shared" si="30"/>
        <v>-0.59304872881878068</v>
      </c>
      <c r="K274">
        <f t="shared" si="31"/>
        <v>29.061365556775964</v>
      </c>
      <c r="L274">
        <f t="shared" si="32"/>
        <v>3.369409647980147</v>
      </c>
      <c r="M274">
        <f t="shared" si="33"/>
        <v>1.2102211579371826E-2</v>
      </c>
      <c r="N274">
        <f t="shared" si="34"/>
        <v>5.3908594450955558</v>
      </c>
      <c r="O274">
        <f t="shared" si="35"/>
        <v>-0.45552232381293284</v>
      </c>
    </row>
    <row r="275" spans="1:15" x14ac:dyDescent="0.25">
      <c r="A275">
        <f>'ARCH(5)'!A270</f>
        <v>5.0679080697166805</v>
      </c>
      <c r="C275">
        <v>264</v>
      </c>
      <c r="D275">
        <f t="shared" si="29"/>
        <v>5.0679080697166805</v>
      </c>
      <c r="E275">
        <v>0</v>
      </c>
      <c r="F275" s="18">
        <v>0</v>
      </c>
      <c r="G275" s="18">
        <v>0</v>
      </c>
      <c r="H275" s="18">
        <v>0</v>
      </c>
      <c r="I275" s="18">
        <v>0</v>
      </c>
      <c r="J275">
        <f t="shared" si="30"/>
        <v>4.9303816647108327</v>
      </c>
      <c r="K275">
        <f t="shared" si="31"/>
        <v>24.583693115217017</v>
      </c>
      <c r="L275">
        <f t="shared" si="32"/>
        <v>3.2020833416399945</v>
      </c>
      <c r="M275">
        <f t="shared" si="33"/>
        <v>0.98881251265986492</v>
      </c>
      <c r="N275">
        <f t="shared" si="34"/>
        <v>4.958194541888914</v>
      </c>
      <c r="O275">
        <f t="shared" si="35"/>
        <v>5.0679080697166805</v>
      </c>
    </row>
    <row r="276" spans="1:15" x14ac:dyDescent="0.25">
      <c r="A276">
        <f>'ARCH(5)'!A271</f>
        <v>-3.2327770814741608</v>
      </c>
      <c r="C276">
        <v>265</v>
      </c>
      <c r="D276">
        <f t="shared" si="29"/>
        <v>-3.2327770814741608</v>
      </c>
      <c r="E276">
        <v>0</v>
      </c>
      <c r="F276" s="18">
        <v>0</v>
      </c>
      <c r="G276" s="18">
        <v>0</v>
      </c>
      <c r="H276" s="18">
        <v>0</v>
      </c>
      <c r="I276" s="18">
        <v>0</v>
      </c>
      <c r="J276">
        <f t="shared" si="30"/>
        <v>-3.3703034864800085</v>
      </c>
      <c r="K276">
        <f t="shared" si="31"/>
        <v>23.919623365717605</v>
      </c>
      <c r="L276">
        <f t="shared" si="32"/>
        <v>3.1746991833781002</v>
      </c>
      <c r="M276">
        <f t="shared" si="33"/>
        <v>0.47487978457300117</v>
      </c>
      <c r="N276">
        <f t="shared" si="34"/>
        <v>4.8907691998005394</v>
      </c>
      <c r="O276">
        <f t="shared" si="35"/>
        <v>-3.2327770814741608</v>
      </c>
    </row>
    <row r="277" spans="1:15" x14ac:dyDescent="0.25">
      <c r="A277">
        <f>'ARCH(5)'!A272</f>
        <v>6.9843584187257068</v>
      </c>
      <c r="C277">
        <v>266</v>
      </c>
      <c r="D277">
        <f t="shared" si="29"/>
        <v>6.9843584187257068</v>
      </c>
      <c r="E277">
        <v>0</v>
      </c>
      <c r="F277" s="18">
        <v>0</v>
      </c>
      <c r="G277" s="18">
        <v>0</v>
      </c>
      <c r="H277" s="18">
        <v>0</v>
      </c>
      <c r="I277" s="18">
        <v>0</v>
      </c>
      <c r="J277">
        <f t="shared" si="30"/>
        <v>6.8468320137198591</v>
      </c>
      <c r="K277">
        <f t="shared" si="31"/>
        <v>21.83731001936474</v>
      </c>
      <c r="L277">
        <f t="shared" si="32"/>
        <v>3.0836199756794467</v>
      </c>
      <c r="M277">
        <f t="shared" si="33"/>
        <v>2.1467437419044746</v>
      </c>
      <c r="N277">
        <f t="shared" si="34"/>
        <v>4.6730407679972936</v>
      </c>
      <c r="O277">
        <f t="shared" si="35"/>
        <v>6.9843584187257068</v>
      </c>
    </row>
    <row r="278" spans="1:15" x14ac:dyDescent="0.25">
      <c r="A278">
        <f>'ARCH(5)'!A273</f>
        <v>-1.0256264246759816</v>
      </c>
      <c r="C278">
        <v>267</v>
      </c>
      <c r="D278">
        <f t="shared" si="29"/>
        <v>-1.0256264246759816</v>
      </c>
      <c r="E278">
        <v>0</v>
      </c>
      <c r="F278" s="18">
        <v>0</v>
      </c>
      <c r="G278" s="18">
        <v>0</v>
      </c>
      <c r="H278" s="18">
        <v>0</v>
      </c>
      <c r="I278" s="18">
        <v>0</v>
      </c>
      <c r="J278">
        <f t="shared" si="30"/>
        <v>-1.1631528296818294</v>
      </c>
      <c r="K278">
        <f t="shared" si="31"/>
        <v>24.459159588391792</v>
      </c>
      <c r="L278">
        <f t="shared" si="32"/>
        <v>3.1970047710584448</v>
      </c>
      <c r="M278">
        <f t="shared" si="33"/>
        <v>5.5313613712179167E-2</v>
      </c>
      <c r="N278">
        <f t="shared" si="34"/>
        <v>4.9456202430425034</v>
      </c>
      <c r="O278">
        <f t="shared" si="35"/>
        <v>-1.0256264246759816</v>
      </c>
    </row>
    <row r="279" spans="1:15" x14ac:dyDescent="0.25">
      <c r="A279">
        <f>'ARCH(5)'!A274</f>
        <v>7.8882072258551137</v>
      </c>
      <c r="C279">
        <v>268</v>
      </c>
      <c r="D279">
        <f t="shared" si="29"/>
        <v>7.8882072258551137</v>
      </c>
      <c r="E279">
        <v>0</v>
      </c>
      <c r="F279" s="18">
        <v>0</v>
      </c>
      <c r="G279" s="18">
        <v>0</v>
      </c>
      <c r="H279" s="18">
        <v>0</v>
      </c>
      <c r="I279" s="18">
        <v>0</v>
      </c>
      <c r="J279">
        <f t="shared" si="30"/>
        <v>7.7506808208492659</v>
      </c>
      <c r="K279">
        <f t="shared" si="31"/>
        <v>21.061495758371983</v>
      </c>
      <c r="L279">
        <f t="shared" si="32"/>
        <v>3.0474465278481548</v>
      </c>
      <c r="M279">
        <f t="shared" si="33"/>
        <v>2.852269082683812</v>
      </c>
      <c r="N279">
        <f t="shared" si="34"/>
        <v>4.5892805273127486</v>
      </c>
      <c r="O279">
        <f t="shared" si="35"/>
        <v>7.8882072258551137</v>
      </c>
    </row>
    <row r="280" spans="1:15" x14ac:dyDescent="0.25">
      <c r="A280">
        <f>'ARCH(5)'!A275</f>
        <v>-0.39368022443044731</v>
      </c>
      <c r="C280">
        <v>269</v>
      </c>
      <c r="D280">
        <f t="shared" si="29"/>
        <v>-0.39368022443044731</v>
      </c>
      <c r="E280">
        <v>0</v>
      </c>
      <c r="F280" s="18">
        <v>0</v>
      </c>
      <c r="G280" s="18">
        <v>0</v>
      </c>
      <c r="H280" s="18">
        <v>0</v>
      </c>
      <c r="I280" s="18">
        <v>0</v>
      </c>
      <c r="J280">
        <f t="shared" si="30"/>
        <v>-0.53120662943629515</v>
      </c>
      <c r="K280">
        <f t="shared" si="31"/>
        <v>25.431191959214871</v>
      </c>
      <c r="L280">
        <f t="shared" si="32"/>
        <v>3.2359764505028794</v>
      </c>
      <c r="M280">
        <f t="shared" si="33"/>
        <v>1.109584181542158E-2</v>
      </c>
      <c r="N280">
        <f t="shared" si="34"/>
        <v>5.0429348557377649</v>
      </c>
      <c r="O280">
        <f t="shared" si="35"/>
        <v>-0.39368022443044731</v>
      </c>
    </row>
    <row r="281" spans="1:15" x14ac:dyDescent="0.25">
      <c r="A281">
        <f>'ARCH(5)'!A276</f>
        <v>-0.54633974460632762</v>
      </c>
      <c r="C281">
        <v>270</v>
      </c>
      <c r="D281">
        <f t="shared" si="29"/>
        <v>-0.54633974460632762</v>
      </c>
      <c r="E281">
        <v>0</v>
      </c>
      <c r="F281" s="18">
        <v>0</v>
      </c>
      <c r="G281" s="18">
        <v>0</v>
      </c>
      <c r="H281" s="18">
        <v>0</v>
      </c>
      <c r="I281" s="18">
        <v>0</v>
      </c>
      <c r="J281">
        <f t="shared" si="30"/>
        <v>-0.68386614961217551</v>
      </c>
      <c r="K281">
        <f t="shared" si="31"/>
        <v>21.702123788217868</v>
      </c>
      <c r="L281">
        <f t="shared" si="32"/>
        <v>3.0774101261822029</v>
      </c>
      <c r="M281">
        <f t="shared" si="33"/>
        <v>2.1549637959363363E-2</v>
      </c>
      <c r="N281">
        <f t="shared" si="34"/>
        <v>4.6585538301298897</v>
      </c>
      <c r="O281">
        <f t="shared" si="35"/>
        <v>-0.54633974460632762</v>
      </c>
    </row>
    <row r="282" spans="1:15" x14ac:dyDescent="0.25">
      <c r="A282">
        <f>'ARCH(5)'!A277</f>
        <v>4.4029372251204899</v>
      </c>
      <c r="C282">
        <v>271</v>
      </c>
      <c r="D282">
        <f t="shared" si="29"/>
        <v>4.4029372251204899</v>
      </c>
      <c r="E282">
        <v>0</v>
      </c>
      <c r="F282" s="18">
        <v>0</v>
      </c>
      <c r="G282" s="18">
        <v>0</v>
      </c>
      <c r="H282" s="18">
        <v>0</v>
      </c>
      <c r="I282" s="18">
        <v>0</v>
      </c>
      <c r="J282">
        <f t="shared" si="30"/>
        <v>4.2654108201146421</v>
      </c>
      <c r="K282">
        <f t="shared" si="31"/>
        <v>18.77293772494734</v>
      </c>
      <c r="L282">
        <f t="shared" si="32"/>
        <v>2.932416350069762</v>
      </c>
      <c r="M282">
        <f t="shared" si="33"/>
        <v>0.96914663708565096</v>
      </c>
      <c r="N282">
        <f t="shared" si="34"/>
        <v>4.3327748297075557</v>
      </c>
      <c r="O282">
        <f t="shared" si="35"/>
        <v>4.4029372251204899</v>
      </c>
    </row>
    <row r="283" spans="1:15" x14ac:dyDescent="0.25">
      <c r="A283">
        <f>'ARCH(5)'!A278</f>
        <v>0.96923180873036174</v>
      </c>
      <c r="C283">
        <v>272</v>
      </c>
      <c r="D283">
        <f t="shared" si="29"/>
        <v>0.96923180873036174</v>
      </c>
      <c r="E283">
        <v>0</v>
      </c>
      <c r="F283" s="18">
        <v>0</v>
      </c>
      <c r="G283" s="18">
        <v>0</v>
      </c>
      <c r="H283" s="18">
        <v>0</v>
      </c>
      <c r="I283" s="18">
        <v>0</v>
      </c>
      <c r="J283">
        <f t="shared" si="30"/>
        <v>0.83170540372451385</v>
      </c>
      <c r="K283">
        <f t="shared" si="31"/>
        <v>18.585433951275302</v>
      </c>
      <c r="L283">
        <f t="shared" si="32"/>
        <v>2.9223781530206225</v>
      </c>
      <c r="M283">
        <f t="shared" si="33"/>
        <v>3.7219140559109243E-2</v>
      </c>
      <c r="N283">
        <f t="shared" si="34"/>
        <v>4.3110826889860627</v>
      </c>
      <c r="O283">
        <f t="shared" si="35"/>
        <v>0.96923180873036174</v>
      </c>
    </row>
    <row r="284" spans="1:15" x14ac:dyDescent="0.25">
      <c r="A284">
        <f>'ARCH(5)'!A279</f>
        <v>-4.020712401728796E-2</v>
      </c>
      <c r="C284">
        <v>273</v>
      </c>
      <c r="D284">
        <f t="shared" si="29"/>
        <v>-4.020712401728796E-2</v>
      </c>
      <c r="E284">
        <v>0</v>
      </c>
      <c r="F284" s="18">
        <v>0</v>
      </c>
      <c r="G284" s="18">
        <v>0</v>
      </c>
      <c r="H284" s="18">
        <v>0</v>
      </c>
      <c r="I284" s="18">
        <v>0</v>
      </c>
      <c r="J284">
        <f t="shared" si="30"/>
        <v>-0.17773352902313583</v>
      </c>
      <c r="K284">
        <f t="shared" si="31"/>
        <v>16.333073549627095</v>
      </c>
      <c r="L284">
        <f t="shared" si="32"/>
        <v>2.7931921041911574</v>
      </c>
      <c r="M284">
        <f t="shared" si="33"/>
        <v>1.9340638639161144E-3</v>
      </c>
      <c r="N284">
        <f t="shared" si="34"/>
        <v>4.0414197443011401</v>
      </c>
      <c r="O284">
        <f t="shared" si="35"/>
        <v>-4.020712401728796E-2</v>
      </c>
    </row>
    <row r="285" spans="1:15" x14ac:dyDescent="0.25">
      <c r="A285">
        <f>'ARCH(5)'!A280</f>
        <v>-1.9997224219171976</v>
      </c>
      <c r="C285">
        <v>274</v>
      </c>
      <c r="D285">
        <f t="shared" si="29"/>
        <v>-1.9997224219171976</v>
      </c>
      <c r="E285">
        <v>0</v>
      </c>
      <c r="F285" s="18">
        <v>0</v>
      </c>
      <c r="G285" s="18">
        <v>0</v>
      </c>
      <c r="H285" s="18">
        <v>0</v>
      </c>
      <c r="I285" s="18">
        <v>0</v>
      </c>
      <c r="J285">
        <f t="shared" si="30"/>
        <v>-2.1372488269230456</v>
      </c>
      <c r="K285">
        <f t="shared" si="31"/>
        <v>14.47101684163699</v>
      </c>
      <c r="L285">
        <f t="shared" si="32"/>
        <v>2.6721478105750243</v>
      </c>
      <c r="M285">
        <f t="shared" si="33"/>
        <v>0.3156538754789544</v>
      </c>
      <c r="N285">
        <f t="shared" si="34"/>
        <v>3.8040789741587897</v>
      </c>
      <c r="O285">
        <f t="shared" si="35"/>
        <v>-1.9997224219171976</v>
      </c>
    </row>
    <row r="286" spans="1:15" x14ac:dyDescent="0.25">
      <c r="A286">
        <f>'ARCH(5)'!A281</f>
        <v>-2.238972963623072</v>
      </c>
      <c r="C286">
        <v>275</v>
      </c>
      <c r="D286">
        <f t="shared" si="29"/>
        <v>-2.238972963623072</v>
      </c>
      <c r="E286">
        <v>0</v>
      </c>
      <c r="F286" s="18">
        <v>0</v>
      </c>
      <c r="G286" s="18">
        <v>0</v>
      </c>
      <c r="H286" s="18">
        <v>0</v>
      </c>
      <c r="I286" s="18">
        <v>0</v>
      </c>
      <c r="J286">
        <f t="shared" si="30"/>
        <v>-2.3764993686289198</v>
      </c>
      <c r="K286">
        <f t="shared" si="31"/>
        <v>13.542547536252989</v>
      </c>
      <c r="L286">
        <f t="shared" si="32"/>
        <v>2.6058363986971984</v>
      </c>
      <c r="M286">
        <f t="shared" si="33"/>
        <v>0.41703743213563038</v>
      </c>
      <c r="N286">
        <f t="shared" si="34"/>
        <v>3.6800200456319514</v>
      </c>
      <c r="O286">
        <f t="shared" si="35"/>
        <v>-2.238972963623072</v>
      </c>
    </row>
    <row r="287" spans="1:15" x14ac:dyDescent="0.25">
      <c r="A287">
        <f>'ARCH(5)'!A282</f>
        <v>2.407113796832844</v>
      </c>
      <c r="C287">
        <v>276</v>
      </c>
      <c r="D287">
        <f t="shared" si="29"/>
        <v>2.407113796832844</v>
      </c>
      <c r="E287">
        <v>0</v>
      </c>
      <c r="F287" s="18">
        <v>0</v>
      </c>
      <c r="G287" s="18">
        <v>0</v>
      </c>
      <c r="H287" s="18">
        <v>0</v>
      </c>
      <c r="I287" s="18">
        <v>0</v>
      </c>
      <c r="J287">
        <f t="shared" si="30"/>
        <v>2.2695873918269962</v>
      </c>
      <c r="K287">
        <f t="shared" si="31"/>
        <v>12.937501489438668</v>
      </c>
      <c r="L287">
        <f t="shared" si="32"/>
        <v>2.5601301861512753</v>
      </c>
      <c r="M287">
        <f t="shared" si="33"/>
        <v>0.39814696317871184</v>
      </c>
      <c r="N287">
        <f t="shared" si="34"/>
        <v>3.5968738495308212</v>
      </c>
      <c r="O287">
        <f t="shared" si="35"/>
        <v>2.407113796832844</v>
      </c>
    </row>
    <row r="288" spans="1:15" x14ac:dyDescent="0.25">
      <c r="A288">
        <f>'ARCH(5)'!A283</f>
        <v>1.1618166477733234</v>
      </c>
      <c r="C288">
        <v>277</v>
      </c>
      <c r="D288">
        <f t="shared" si="29"/>
        <v>1.1618166477733234</v>
      </c>
      <c r="E288">
        <v>0</v>
      </c>
      <c r="F288" s="18">
        <v>0</v>
      </c>
      <c r="G288" s="18">
        <v>0</v>
      </c>
      <c r="H288" s="18">
        <v>0</v>
      </c>
      <c r="I288" s="18">
        <v>0</v>
      </c>
      <c r="J288">
        <f t="shared" si="30"/>
        <v>1.0242902427674756</v>
      </c>
      <c r="K288">
        <f t="shared" si="31"/>
        <v>12.398907252050455</v>
      </c>
      <c r="L288">
        <f t="shared" si="32"/>
        <v>2.5176083438931292</v>
      </c>
      <c r="M288">
        <f t="shared" si="33"/>
        <v>8.4617981254368105E-2</v>
      </c>
      <c r="N288">
        <f t="shared" si="34"/>
        <v>3.5212082091308452</v>
      </c>
      <c r="O288">
        <f t="shared" si="35"/>
        <v>1.1618166477733234</v>
      </c>
    </row>
    <row r="289" spans="1:15" x14ac:dyDescent="0.25">
      <c r="A289">
        <f>'ARCH(5)'!A284</f>
        <v>1.4503390667337197</v>
      </c>
      <c r="C289">
        <v>278</v>
      </c>
      <c r="D289">
        <f t="shared" si="29"/>
        <v>1.4503390667337197</v>
      </c>
      <c r="E289">
        <v>0</v>
      </c>
      <c r="F289" s="18">
        <v>0</v>
      </c>
      <c r="G289" s="18">
        <v>0</v>
      </c>
      <c r="H289" s="18">
        <v>0</v>
      </c>
      <c r="I289" s="18">
        <v>0</v>
      </c>
      <c r="J289">
        <f t="shared" si="30"/>
        <v>1.3128126617278719</v>
      </c>
      <c r="K289">
        <f t="shared" si="31"/>
        <v>11.479526923716309</v>
      </c>
      <c r="L289">
        <f t="shared" si="32"/>
        <v>2.4405651813068041</v>
      </c>
      <c r="M289">
        <f t="shared" si="33"/>
        <v>0.15013485279017685</v>
      </c>
      <c r="N289">
        <f t="shared" si="34"/>
        <v>3.3881450564750484</v>
      </c>
      <c r="O289">
        <f t="shared" si="35"/>
        <v>1.4503390667337197</v>
      </c>
    </row>
    <row r="290" spans="1:15" x14ac:dyDescent="0.25">
      <c r="A290">
        <f>'ARCH(5)'!A285</f>
        <v>3.8886315398261586</v>
      </c>
      <c r="C290">
        <v>279</v>
      </c>
      <c r="D290">
        <f t="shared" si="29"/>
        <v>3.8886315398261586</v>
      </c>
      <c r="E290">
        <v>0</v>
      </c>
      <c r="F290" s="18">
        <v>0</v>
      </c>
      <c r="G290" s="18">
        <v>0</v>
      </c>
      <c r="H290" s="18">
        <v>0</v>
      </c>
      <c r="I290" s="18">
        <v>0</v>
      </c>
      <c r="J290">
        <f t="shared" si="30"/>
        <v>3.7511051348203108</v>
      </c>
      <c r="K290">
        <f t="shared" si="31"/>
        <v>10.8329153065967</v>
      </c>
      <c r="L290">
        <f t="shared" si="32"/>
        <v>2.3825892128396999</v>
      </c>
      <c r="M290">
        <f t="shared" si="33"/>
        <v>1.2988922496151061</v>
      </c>
      <c r="N290">
        <f t="shared" si="34"/>
        <v>3.2913394395894051</v>
      </c>
      <c r="O290">
        <f t="shared" si="35"/>
        <v>3.8886315398261586</v>
      </c>
    </row>
    <row r="291" spans="1:15" x14ac:dyDescent="0.25">
      <c r="A291">
        <f>'ARCH(5)'!A286</f>
        <v>3.531875139567898</v>
      </c>
      <c r="C291">
        <v>280</v>
      </c>
      <c r="D291">
        <f t="shared" si="29"/>
        <v>3.531875139567898</v>
      </c>
      <c r="E291">
        <v>0</v>
      </c>
      <c r="F291" s="18">
        <v>0</v>
      </c>
      <c r="G291" s="18">
        <v>0</v>
      </c>
      <c r="H291" s="18">
        <v>0</v>
      </c>
      <c r="I291" s="18">
        <v>0</v>
      </c>
      <c r="J291">
        <f t="shared" si="30"/>
        <v>3.3943487345620502</v>
      </c>
      <c r="K291">
        <f t="shared" si="31"/>
        <v>11.805433488709635</v>
      </c>
      <c r="L291">
        <f t="shared" si="32"/>
        <v>2.4685598906349613</v>
      </c>
      <c r="M291">
        <f t="shared" si="33"/>
        <v>0.97595766753011726</v>
      </c>
      <c r="N291">
        <f t="shared" si="34"/>
        <v>3.4359035913002036</v>
      </c>
      <c r="O291">
        <f t="shared" si="35"/>
        <v>3.531875139567898</v>
      </c>
    </row>
    <row r="292" spans="1:15" x14ac:dyDescent="0.25">
      <c r="A292">
        <f>'ARCH(5)'!A287</f>
        <v>-0.29620024066504747</v>
      </c>
      <c r="C292">
        <v>281</v>
      </c>
      <c r="D292">
        <f t="shared" si="29"/>
        <v>-0.29620024066504747</v>
      </c>
      <c r="E292">
        <v>0</v>
      </c>
      <c r="F292" s="18">
        <v>0</v>
      </c>
      <c r="G292" s="18">
        <v>0</v>
      </c>
      <c r="H292" s="18">
        <v>0</v>
      </c>
      <c r="I292" s="18">
        <v>0</v>
      </c>
      <c r="J292">
        <f t="shared" si="30"/>
        <v>-0.43372664567089536</v>
      </c>
      <c r="K292">
        <f t="shared" si="31"/>
        <v>12.268719096323304</v>
      </c>
      <c r="L292">
        <f t="shared" si="32"/>
        <v>2.5070528601457931</v>
      </c>
      <c r="M292">
        <f t="shared" si="33"/>
        <v>1.5333206481294527E-2</v>
      </c>
      <c r="N292">
        <f t="shared" si="34"/>
        <v>3.5026731358097494</v>
      </c>
      <c r="O292">
        <f t="shared" si="35"/>
        <v>-0.29620024066504747</v>
      </c>
    </row>
    <row r="293" spans="1:15" x14ac:dyDescent="0.25">
      <c r="A293">
        <f>'ARCH(5)'!A288</f>
        <v>1.2691616356786395</v>
      </c>
      <c r="C293">
        <v>282</v>
      </c>
      <c r="D293">
        <f t="shared" si="29"/>
        <v>1.2691616356786395</v>
      </c>
      <c r="E293">
        <v>0</v>
      </c>
      <c r="F293" s="18">
        <v>0</v>
      </c>
      <c r="G293" s="18">
        <v>0</v>
      </c>
      <c r="H293" s="18">
        <v>0</v>
      </c>
      <c r="I293" s="18">
        <v>0</v>
      </c>
      <c r="J293">
        <f t="shared" si="30"/>
        <v>1.1316352306727917</v>
      </c>
      <c r="K293">
        <f t="shared" si="31"/>
        <v>11.272976554729903</v>
      </c>
      <c r="L293">
        <f t="shared" si="32"/>
        <v>2.4224084062882012</v>
      </c>
      <c r="M293">
        <f t="shared" si="33"/>
        <v>0.113598949583777</v>
      </c>
      <c r="N293">
        <f t="shared" si="34"/>
        <v>3.3575253617403851</v>
      </c>
      <c r="O293">
        <f t="shared" si="35"/>
        <v>1.2691616356786395</v>
      </c>
    </row>
    <row r="294" spans="1:15" x14ac:dyDescent="0.25">
      <c r="A294">
        <f>'ARCH(5)'!A289</f>
        <v>11.877660424669365</v>
      </c>
      <c r="C294">
        <v>283</v>
      </c>
      <c r="D294">
        <f t="shared" si="29"/>
        <v>11.877660424669365</v>
      </c>
      <c r="E294">
        <v>0</v>
      </c>
      <c r="F294" s="18">
        <v>0</v>
      </c>
      <c r="G294" s="18">
        <v>0</v>
      </c>
      <c r="H294" s="18">
        <v>0</v>
      </c>
      <c r="I294" s="18">
        <v>0</v>
      </c>
      <c r="J294">
        <f t="shared" si="30"/>
        <v>11.740134019663516</v>
      </c>
      <c r="K294">
        <f t="shared" si="31"/>
        <v>10.616195258861755</v>
      </c>
      <c r="L294">
        <f t="shared" si="32"/>
        <v>2.3623806897452502</v>
      </c>
      <c r="M294">
        <f t="shared" si="33"/>
        <v>12.98306440667695</v>
      </c>
      <c r="N294">
        <f t="shared" si="34"/>
        <v>3.2582503370462121</v>
      </c>
      <c r="O294">
        <f t="shared" si="35"/>
        <v>11.877660424669365</v>
      </c>
    </row>
    <row r="295" spans="1:15" x14ac:dyDescent="0.25">
      <c r="A295">
        <f>'ARCH(5)'!A290</f>
        <v>3.6976609678516943</v>
      </c>
      <c r="C295">
        <v>284</v>
      </c>
      <c r="D295">
        <f t="shared" si="29"/>
        <v>3.6976609678516943</v>
      </c>
      <c r="E295">
        <v>0</v>
      </c>
      <c r="F295" s="18">
        <v>0</v>
      </c>
      <c r="G295" s="18">
        <v>0</v>
      </c>
      <c r="H295" s="18">
        <v>0</v>
      </c>
      <c r="I295" s="18">
        <v>0</v>
      </c>
      <c r="J295">
        <f t="shared" si="30"/>
        <v>3.5601345628458465</v>
      </c>
      <c r="K295">
        <f t="shared" si="31"/>
        <v>26.511370687568867</v>
      </c>
      <c r="L295">
        <f t="shared" si="32"/>
        <v>3.2775737235123525</v>
      </c>
      <c r="M295">
        <f t="shared" si="33"/>
        <v>0.47808007571304728</v>
      </c>
      <c r="N295">
        <f t="shared" si="34"/>
        <v>5.1489193708552934</v>
      </c>
      <c r="O295">
        <f t="shared" si="35"/>
        <v>3.6976609678516943</v>
      </c>
    </row>
    <row r="296" spans="1:15" x14ac:dyDescent="0.25">
      <c r="A296">
        <f>'ARCH(5)'!A291</f>
        <v>3.2711080944207902</v>
      </c>
      <c r="C296">
        <v>285</v>
      </c>
      <c r="D296">
        <f t="shared" si="29"/>
        <v>3.2711080944207902</v>
      </c>
      <c r="E296">
        <v>0</v>
      </c>
      <c r="F296" s="18">
        <v>0</v>
      </c>
      <c r="G296" s="18">
        <v>0</v>
      </c>
      <c r="H296" s="18">
        <v>0</v>
      </c>
      <c r="I296" s="18">
        <v>0</v>
      </c>
      <c r="J296">
        <f t="shared" si="30"/>
        <v>3.1335816894149424</v>
      </c>
      <c r="K296">
        <f t="shared" si="31"/>
        <v>24.046780122936834</v>
      </c>
      <c r="L296">
        <f t="shared" si="32"/>
        <v>3.1800011049665229</v>
      </c>
      <c r="M296">
        <f t="shared" si="33"/>
        <v>0.40834299453133471</v>
      </c>
      <c r="N296">
        <f t="shared" si="34"/>
        <v>4.9037516375665717</v>
      </c>
      <c r="O296">
        <f t="shared" si="35"/>
        <v>3.2711080944207902</v>
      </c>
    </row>
    <row r="297" spans="1:15" x14ac:dyDescent="0.25">
      <c r="A297">
        <f>'ARCH(5)'!A292</f>
        <v>-2.3725907385849223</v>
      </c>
      <c r="C297">
        <v>286</v>
      </c>
      <c r="D297">
        <f t="shared" si="29"/>
        <v>-2.3725907385849223</v>
      </c>
      <c r="E297">
        <v>0</v>
      </c>
      <c r="F297" s="18">
        <v>0</v>
      </c>
      <c r="G297" s="18">
        <v>0</v>
      </c>
      <c r="H297" s="18">
        <v>0</v>
      </c>
      <c r="I297" s="18">
        <v>0</v>
      </c>
      <c r="J297">
        <f t="shared" si="30"/>
        <v>-2.5101171435907701</v>
      </c>
      <c r="K297">
        <f t="shared" si="31"/>
        <v>21.752871907580776</v>
      </c>
      <c r="L297">
        <f t="shared" si="32"/>
        <v>3.079745790545803</v>
      </c>
      <c r="M297">
        <f t="shared" si="33"/>
        <v>0.28964856232856895</v>
      </c>
      <c r="N297">
        <f t="shared" si="34"/>
        <v>4.6639974171927641</v>
      </c>
      <c r="O297">
        <f t="shared" si="35"/>
        <v>-2.3725907385849223</v>
      </c>
    </row>
    <row r="298" spans="1:15" x14ac:dyDescent="0.25">
      <c r="A298">
        <f>'ARCH(5)'!A293</f>
        <v>1.2437843078868862</v>
      </c>
      <c r="C298">
        <v>287</v>
      </c>
      <c r="D298">
        <f t="shared" si="29"/>
        <v>1.2437843078868862</v>
      </c>
      <c r="E298">
        <v>0</v>
      </c>
      <c r="F298" s="18">
        <v>0</v>
      </c>
      <c r="G298" s="18">
        <v>0</v>
      </c>
      <c r="H298" s="18">
        <v>0</v>
      </c>
      <c r="I298" s="18">
        <v>0</v>
      </c>
      <c r="J298">
        <f t="shared" si="30"/>
        <v>1.1062579028810384</v>
      </c>
      <c r="K298">
        <f t="shared" si="31"/>
        <v>19.514303933691753</v>
      </c>
      <c r="L298">
        <f t="shared" si="32"/>
        <v>2.9711477317254666</v>
      </c>
      <c r="M298">
        <f t="shared" si="33"/>
        <v>6.2713307727765358E-2</v>
      </c>
      <c r="N298">
        <f t="shared" si="34"/>
        <v>4.4174997378258842</v>
      </c>
      <c r="O298">
        <f t="shared" si="35"/>
        <v>1.2437843078868862</v>
      </c>
    </row>
    <row r="299" spans="1:15" x14ac:dyDescent="0.25">
      <c r="A299">
        <f>'ARCH(5)'!A294</f>
        <v>-2.830815433986253</v>
      </c>
      <c r="C299">
        <v>288</v>
      </c>
      <c r="D299">
        <f t="shared" si="29"/>
        <v>-2.830815433986253</v>
      </c>
      <c r="E299">
        <v>0</v>
      </c>
      <c r="F299" s="18">
        <v>0</v>
      </c>
      <c r="G299" s="18">
        <v>0</v>
      </c>
      <c r="H299" s="18">
        <v>0</v>
      </c>
      <c r="I299" s="18">
        <v>0</v>
      </c>
      <c r="J299">
        <f t="shared" si="30"/>
        <v>-2.9683418389921008</v>
      </c>
      <c r="K299">
        <f t="shared" si="31"/>
        <v>17.132217645455526</v>
      </c>
      <c r="L299">
        <f t="shared" si="32"/>
        <v>2.840960763703221</v>
      </c>
      <c r="M299">
        <f t="shared" si="33"/>
        <v>0.51429729971053795</v>
      </c>
      <c r="N299">
        <f t="shared" si="34"/>
        <v>4.1391083152601267</v>
      </c>
      <c r="O299">
        <f t="shared" si="35"/>
        <v>-2.830815433986253</v>
      </c>
    </row>
    <row r="300" spans="1:15" x14ac:dyDescent="0.25">
      <c r="A300">
        <f>'ARCH(5)'!A295</f>
        <v>-0.40718089692794923</v>
      </c>
      <c r="C300">
        <v>289</v>
      </c>
      <c r="D300">
        <f t="shared" si="29"/>
        <v>-0.40718089692794923</v>
      </c>
      <c r="E300">
        <v>0</v>
      </c>
      <c r="F300" s="18">
        <v>0</v>
      </c>
      <c r="G300" s="18">
        <v>0</v>
      </c>
      <c r="H300" s="18">
        <v>0</v>
      </c>
      <c r="I300" s="18">
        <v>0</v>
      </c>
      <c r="J300">
        <f t="shared" si="30"/>
        <v>-0.54470730193379713</v>
      </c>
      <c r="K300">
        <f t="shared" si="31"/>
        <v>16.15892317678264</v>
      </c>
      <c r="L300">
        <f t="shared" si="32"/>
        <v>2.7824724157726481</v>
      </c>
      <c r="M300">
        <f t="shared" si="33"/>
        <v>1.8361746109809354E-2</v>
      </c>
      <c r="N300">
        <f t="shared" si="34"/>
        <v>4.0198163113235212</v>
      </c>
      <c r="O300">
        <f t="shared" si="35"/>
        <v>-0.40718089692794923</v>
      </c>
    </row>
    <row r="301" spans="1:15" x14ac:dyDescent="0.25">
      <c r="A301">
        <f>'ARCH(5)'!A296</f>
        <v>2.1788119495138414</v>
      </c>
      <c r="C301">
        <v>290</v>
      </c>
      <c r="D301">
        <f t="shared" si="29"/>
        <v>2.1788119495138414</v>
      </c>
      <c r="E301">
        <v>0</v>
      </c>
      <c r="F301" s="18">
        <v>0</v>
      </c>
      <c r="G301" s="18">
        <v>0</v>
      </c>
      <c r="H301" s="18">
        <v>0</v>
      </c>
      <c r="I301" s="18">
        <v>0</v>
      </c>
      <c r="J301">
        <f t="shared" si="30"/>
        <v>2.0412855445079936</v>
      </c>
      <c r="K301">
        <f t="shared" si="31"/>
        <v>14.365050527300117</v>
      </c>
      <c r="L301">
        <f t="shared" si="32"/>
        <v>2.6647982098145633</v>
      </c>
      <c r="M301">
        <f t="shared" si="33"/>
        <v>0.29006836184101098</v>
      </c>
      <c r="N301">
        <f t="shared" si="34"/>
        <v>3.7901253973054922</v>
      </c>
      <c r="O301">
        <f t="shared" si="35"/>
        <v>2.1788119495138414</v>
      </c>
    </row>
    <row r="302" spans="1:15" x14ac:dyDescent="0.25">
      <c r="A302">
        <f>'ARCH(5)'!A297</f>
        <v>5.0381171371086264</v>
      </c>
      <c r="C302">
        <v>291</v>
      </c>
      <c r="D302">
        <f t="shared" si="29"/>
        <v>5.0381171371086264</v>
      </c>
      <c r="E302">
        <v>0</v>
      </c>
      <c r="F302" s="18">
        <v>0</v>
      </c>
      <c r="G302" s="18">
        <v>0</v>
      </c>
      <c r="H302" s="18">
        <v>0</v>
      </c>
      <c r="I302" s="18">
        <v>0</v>
      </c>
      <c r="J302">
        <f t="shared" si="30"/>
        <v>4.9005907321027786</v>
      </c>
      <c r="K302">
        <f t="shared" si="31"/>
        <v>13.410473843722347</v>
      </c>
      <c r="L302">
        <f t="shared" si="32"/>
        <v>2.5960360317716549</v>
      </c>
      <c r="M302">
        <f t="shared" si="33"/>
        <v>1.7908233372986904</v>
      </c>
      <c r="N302">
        <f t="shared" si="34"/>
        <v>3.662031382132374</v>
      </c>
      <c r="O302">
        <f t="shared" si="35"/>
        <v>5.0381171371086264</v>
      </c>
    </row>
    <row r="303" spans="1:15" x14ac:dyDescent="0.25">
      <c r="A303">
        <f>'ARCH(5)'!A298</f>
        <v>0.2256712758642114</v>
      </c>
      <c r="C303">
        <v>292</v>
      </c>
      <c r="D303">
        <f t="shared" si="29"/>
        <v>0.2256712758642114</v>
      </c>
      <c r="E303">
        <v>0</v>
      </c>
      <c r="F303" s="18">
        <v>0</v>
      </c>
      <c r="G303" s="18">
        <v>0</v>
      </c>
      <c r="H303" s="18">
        <v>0</v>
      </c>
      <c r="I303" s="18">
        <v>0</v>
      </c>
      <c r="J303">
        <f t="shared" si="30"/>
        <v>8.8144870858363533E-2</v>
      </c>
      <c r="K303">
        <f t="shared" si="31"/>
        <v>15.041031784756203</v>
      </c>
      <c r="L303">
        <f t="shared" si="32"/>
        <v>2.7107819188784896</v>
      </c>
      <c r="M303">
        <f t="shared" si="33"/>
        <v>5.1655487268578487E-4</v>
      </c>
      <c r="N303">
        <f t="shared" si="34"/>
        <v>3.8782769092415519</v>
      </c>
      <c r="O303">
        <f t="shared" si="35"/>
        <v>0.2256712758642114</v>
      </c>
    </row>
    <row r="304" spans="1:15" x14ac:dyDescent="0.25">
      <c r="A304">
        <f>'ARCH(5)'!A299</f>
        <v>-0.39684743116215754</v>
      </c>
      <c r="C304">
        <v>293</v>
      </c>
      <c r="D304">
        <f t="shared" si="29"/>
        <v>-0.39684743116215754</v>
      </c>
      <c r="E304">
        <v>0</v>
      </c>
      <c r="F304" s="18">
        <v>0</v>
      </c>
      <c r="G304" s="18">
        <v>0</v>
      </c>
      <c r="H304" s="18">
        <v>0</v>
      </c>
      <c r="I304" s="18">
        <v>0</v>
      </c>
      <c r="J304">
        <f t="shared" si="30"/>
        <v>-0.53437383616800538</v>
      </c>
      <c r="K304">
        <f t="shared" si="31"/>
        <v>13.445527632861969</v>
      </c>
      <c r="L304">
        <f t="shared" si="32"/>
        <v>2.598646532748651</v>
      </c>
      <c r="M304">
        <f t="shared" si="33"/>
        <v>2.1237946518587302E-2</v>
      </c>
      <c r="N304">
        <f t="shared" si="34"/>
        <v>3.6668143712031522</v>
      </c>
      <c r="O304">
        <f t="shared" si="35"/>
        <v>-0.39684743116215754</v>
      </c>
    </row>
    <row r="305" spans="1:15" x14ac:dyDescent="0.25">
      <c r="A305">
        <f>'ARCH(5)'!A300</f>
        <v>-1.3334686296079146</v>
      </c>
      <c r="C305">
        <v>294</v>
      </c>
      <c r="D305">
        <f t="shared" si="29"/>
        <v>-1.3334686296079146</v>
      </c>
      <c r="E305">
        <v>0</v>
      </c>
      <c r="F305" s="18">
        <v>0</v>
      </c>
      <c r="G305" s="18">
        <v>0</v>
      </c>
      <c r="H305" s="18">
        <v>0</v>
      </c>
      <c r="I305" s="18">
        <v>0</v>
      </c>
      <c r="J305">
        <f t="shared" si="30"/>
        <v>-1.4709950346137624</v>
      </c>
      <c r="K305">
        <f t="shared" si="31"/>
        <v>12.216110572892527</v>
      </c>
      <c r="L305">
        <f t="shared" si="32"/>
        <v>2.5027556193564187</v>
      </c>
      <c r="M305">
        <f t="shared" si="33"/>
        <v>0.17712891340881123</v>
      </c>
      <c r="N305">
        <f t="shared" si="34"/>
        <v>3.4951553002538422</v>
      </c>
      <c r="O305">
        <f t="shared" si="35"/>
        <v>-1.3334686296079146</v>
      </c>
    </row>
    <row r="306" spans="1:15" x14ac:dyDescent="0.25">
      <c r="A306">
        <f>'ARCH(5)'!A301</f>
        <v>-6.8440577548036954</v>
      </c>
      <c r="C306">
        <v>295</v>
      </c>
      <c r="D306">
        <f t="shared" si="29"/>
        <v>-6.8440577548036954</v>
      </c>
      <c r="E306">
        <v>0</v>
      </c>
      <c r="F306" s="18">
        <v>0</v>
      </c>
      <c r="G306" s="18">
        <v>0</v>
      </c>
      <c r="H306" s="18">
        <v>0</v>
      </c>
      <c r="I306" s="18">
        <v>0</v>
      </c>
      <c r="J306">
        <f t="shared" si="30"/>
        <v>-6.9815841598095432</v>
      </c>
      <c r="K306">
        <f t="shared" si="31"/>
        <v>11.468842255359901</v>
      </c>
      <c r="L306">
        <f t="shared" si="32"/>
        <v>2.4396339892865688</v>
      </c>
      <c r="M306">
        <f t="shared" si="33"/>
        <v>4.2499945761939459</v>
      </c>
      <c r="N306">
        <f t="shared" si="34"/>
        <v>3.3865679168385063</v>
      </c>
      <c r="O306">
        <f t="shared" si="35"/>
        <v>-6.8440577548036954</v>
      </c>
    </row>
    <row r="307" spans="1:15" x14ac:dyDescent="0.25">
      <c r="A307">
        <f>'ARCH(5)'!A302</f>
        <v>3.9289916803466518</v>
      </c>
      <c r="C307">
        <v>296</v>
      </c>
      <c r="D307">
        <f t="shared" si="29"/>
        <v>3.9289916803466518</v>
      </c>
      <c r="E307">
        <v>0</v>
      </c>
      <c r="F307" s="18">
        <v>0</v>
      </c>
      <c r="G307" s="18">
        <v>0</v>
      </c>
      <c r="H307" s="18">
        <v>0</v>
      </c>
      <c r="I307" s="18">
        <v>0</v>
      </c>
      <c r="J307">
        <f t="shared" si="30"/>
        <v>3.791465275340804</v>
      </c>
      <c r="K307">
        <f t="shared" si="31"/>
        <v>16.47672473922464</v>
      </c>
      <c r="L307">
        <f t="shared" si="32"/>
        <v>2.8019487631777036</v>
      </c>
      <c r="M307">
        <f t="shared" si="33"/>
        <v>0.87245548867447953</v>
      </c>
      <c r="N307">
        <f t="shared" si="34"/>
        <v>4.0591532046997978</v>
      </c>
      <c r="O307">
        <f t="shared" si="35"/>
        <v>3.9289916803466518</v>
      </c>
    </row>
    <row r="308" spans="1:15" x14ac:dyDescent="0.25">
      <c r="A308">
        <f>'ARCH(5)'!A303</f>
        <v>2.6436775358625342</v>
      </c>
      <c r="C308">
        <v>297</v>
      </c>
      <c r="D308">
        <f t="shared" si="29"/>
        <v>2.6436775358625342</v>
      </c>
      <c r="E308">
        <v>0</v>
      </c>
      <c r="F308" s="18">
        <v>0</v>
      </c>
      <c r="G308" s="18">
        <v>0</v>
      </c>
      <c r="H308" s="18">
        <v>0</v>
      </c>
      <c r="I308" s="18">
        <v>0</v>
      </c>
      <c r="J308">
        <f t="shared" si="30"/>
        <v>2.5061511308566864</v>
      </c>
      <c r="K308">
        <f t="shared" si="31"/>
        <v>16.308993210663747</v>
      </c>
      <c r="L308">
        <f t="shared" si="32"/>
        <v>2.7917166863808531</v>
      </c>
      <c r="M308">
        <f t="shared" si="33"/>
        <v>0.38511227575884377</v>
      </c>
      <c r="N308">
        <f t="shared" si="34"/>
        <v>4.0384394523954112</v>
      </c>
      <c r="O308">
        <f t="shared" si="35"/>
        <v>2.6436775358625342</v>
      </c>
    </row>
    <row r="309" spans="1:15" x14ac:dyDescent="0.25">
      <c r="A309">
        <f>'ARCH(5)'!A304</f>
        <v>-2.1121314648101914</v>
      </c>
      <c r="C309">
        <v>298</v>
      </c>
      <c r="D309">
        <f t="shared" si="29"/>
        <v>-2.1121314648101914</v>
      </c>
      <c r="E309">
        <v>0</v>
      </c>
      <c r="F309" s="18">
        <v>0</v>
      </c>
      <c r="G309" s="18">
        <v>0</v>
      </c>
      <c r="H309" s="18">
        <v>0</v>
      </c>
      <c r="I309" s="18">
        <v>0</v>
      </c>
      <c r="J309">
        <f t="shared" si="30"/>
        <v>-2.2496578698160392</v>
      </c>
      <c r="K309">
        <f t="shared" si="31"/>
        <v>15.203188832819585</v>
      </c>
      <c r="L309">
        <f t="shared" si="32"/>
        <v>2.7215051974819109</v>
      </c>
      <c r="M309">
        <f t="shared" si="33"/>
        <v>0.33288809254937296</v>
      </c>
      <c r="N309">
        <f t="shared" si="34"/>
        <v>3.8991266756569458</v>
      </c>
      <c r="O309">
        <f t="shared" si="35"/>
        <v>-2.1121314648101914</v>
      </c>
    </row>
    <row r="310" spans="1:15" x14ac:dyDescent="0.25">
      <c r="A310">
        <f>'ARCH(5)'!A305</f>
        <v>-0.66050955596682726</v>
      </c>
      <c r="C310">
        <v>299</v>
      </c>
      <c r="D310">
        <f t="shared" si="29"/>
        <v>-0.66050955596682726</v>
      </c>
      <c r="E310">
        <v>0</v>
      </c>
      <c r="F310" s="18">
        <v>0</v>
      </c>
      <c r="G310" s="18">
        <v>0</v>
      </c>
      <c r="H310" s="18">
        <v>0</v>
      </c>
      <c r="I310" s="18">
        <v>0</v>
      </c>
      <c r="J310">
        <f t="shared" si="30"/>
        <v>-0.79803596097267515</v>
      </c>
      <c r="K310">
        <f t="shared" si="31"/>
        <v>14.181327389077273</v>
      </c>
      <c r="L310">
        <f t="shared" si="32"/>
        <v>2.6519261266718757</v>
      </c>
      <c r="M310">
        <f t="shared" si="33"/>
        <v>4.4908447392315608E-2</v>
      </c>
      <c r="N310">
        <f t="shared" si="34"/>
        <v>3.7658103230350402</v>
      </c>
      <c r="O310">
        <f t="shared" si="35"/>
        <v>-0.66050955596682726</v>
      </c>
    </row>
    <row r="311" spans="1:15" x14ac:dyDescent="0.25">
      <c r="A311">
        <f>'ARCH(5)'!A306</f>
        <v>7.0925015845907557</v>
      </c>
      <c r="C311">
        <v>300</v>
      </c>
      <c r="D311">
        <f t="shared" si="29"/>
        <v>7.0925015845907557</v>
      </c>
      <c r="E311">
        <v>0</v>
      </c>
      <c r="F311" s="18">
        <v>0</v>
      </c>
      <c r="G311" s="18">
        <v>0</v>
      </c>
      <c r="H311" s="18">
        <v>0</v>
      </c>
      <c r="I311" s="18">
        <v>0</v>
      </c>
      <c r="J311">
        <f t="shared" si="30"/>
        <v>6.954975179584908</v>
      </c>
      <c r="K311">
        <f t="shared" si="31"/>
        <v>12.840712986340694</v>
      </c>
      <c r="L311">
        <f t="shared" si="32"/>
        <v>2.55262082525137</v>
      </c>
      <c r="M311">
        <f t="shared" si="33"/>
        <v>3.7670555988672505</v>
      </c>
      <c r="N311">
        <f t="shared" si="34"/>
        <v>3.5833940595949945</v>
      </c>
      <c r="O311">
        <f t="shared" si="35"/>
        <v>7.0925015845907557</v>
      </c>
    </row>
    <row r="312" spans="1:15" x14ac:dyDescent="0.25">
      <c r="A312">
        <f>'ARCH(5)'!A307</f>
        <v>-0.37875499572210786</v>
      </c>
      <c r="C312">
        <v>301</v>
      </c>
      <c r="D312">
        <f t="shared" si="29"/>
        <v>-0.37875499572210786</v>
      </c>
      <c r="E312">
        <v>0</v>
      </c>
      <c r="F312" s="18">
        <v>0</v>
      </c>
      <c r="G312" s="18">
        <v>0</v>
      </c>
      <c r="H312" s="18">
        <v>0</v>
      </c>
      <c r="I312" s="18">
        <v>0</v>
      </c>
      <c r="J312">
        <f t="shared" si="30"/>
        <v>-0.5162814007279557</v>
      </c>
      <c r="K312">
        <f t="shared" si="31"/>
        <v>17.517954356312423</v>
      </c>
      <c r="L312">
        <f t="shared" si="32"/>
        <v>2.8632263182067588</v>
      </c>
      <c r="M312">
        <f t="shared" si="33"/>
        <v>1.5215617035876828E-2</v>
      </c>
      <c r="N312">
        <f t="shared" si="34"/>
        <v>4.1854455385672411</v>
      </c>
      <c r="O312">
        <f t="shared" si="35"/>
        <v>-0.37875499572210786</v>
      </c>
    </row>
    <row r="313" spans="1:15" x14ac:dyDescent="0.25">
      <c r="A313">
        <f>'ARCH(5)'!A308</f>
        <v>5.2011161891686166</v>
      </c>
      <c r="C313">
        <v>302</v>
      </c>
      <c r="D313">
        <f t="shared" si="29"/>
        <v>5.2011161891686166</v>
      </c>
      <c r="E313">
        <v>0</v>
      </c>
      <c r="F313" s="18">
        <v>0</v>
      </c>
      <c r="G313" s="18">
        <v>0</v>
      </c>
      <c r="H313" s="18">
        <v>0</v>
      </c>
      <c r="I313" s="18">
        <v>0</v>
      </c>
      <c r="J313">
        <f t="shared" si="30"/>
        <v>5.0635897841627688</v>
      </c>
      <c r="K313">
        <f t="shared" si="31"/>
        <v>15.437071578999545</v>
      </c>
      <c r="L313">
        <f t="shared" si="32"/>
        <v>2.7367718620354622</v>
      </c>
      <c r="M313">
        <f t="shared" si="33"/>
        <v>1.6609329930916368</v>
      </c>
      <c r="N313">
        <f t="shared" si="34"/>
        <v>3.9290038914462206</v>
      </c>
      <c r="O313">
        <f t="shared" si="35"/>
        <v>5.2011161891686166</v>
      </c>
    </row>
    <row r="314" spans="1:15" x14ac:dyDescent="0.25">
      <c r="A314">
        <f>'ARCH(5)'!A309</f>
        <v>4.3458133420739893</v>
      </c>
      <c r="C314">
        <v>303</v>
      </c>
      <c r="D314">
        <f t="shared" si="29"/>
        <v>4.3458133420739893</v>
      </c>
      <c r="E314">
        <v>0</v>
      </c>
      <c r="F314" s="18">
        <v>0</v>
      </c>
      <c r="G314" s="18">
        <v>0</v>
      </c>
      <c r="H314" s="18">
        <v>0</v>
      </c>
      <c r="I314" s="18">
        <v>0</v>
      </c>
      <c r="J314">
        <f t="shared" si="30"/>
        <v>4.2082869370681415</v>
      </c>
      <c r="K314">
        <f t="shared" si="31"/>
        <v>16.840287275795973</v>
      </c>
      <c r="L314">
        <f t="shared" si="32"/>
        <v>2.8237740678014527</v>
      </c>
      <c r="M314">
        <f t="shared" si="33"/>
        <v>1.0516257029743155</v>
      </c>
      <c r="N314">
        <f t="shared" si="34"/>
        <v>4.1036919080013758</v>
      </c>
      <c r="O314">
        <f t="shared" si="35"/>
        <v>4.3458133420739893</v>
      </c>
    </row>
    <row r="315" spans="1:15" x14ac:dyDescent="0.25">
      <c r="A315">
        <f>'ARCH(5)'!A310</f>
        <v>4.1717674777561742</v>
      </c>
      <c r="C315">
        <v>304</v>
      </c>
      <c r="D315">
        <f t="shared" si="29"/>
        <v>4.1717674777561742</v>
      </c>
      <c r="E315">
        <v>0</v>
      </c>
      <c r="F315" s="18">
        <v>0</v>
      </c>
      <c r="G315" s="18">
        <v>0</v>
      </c>
      <c r="H315" s="18">
        <v>0</v>
      </c>
      <c r="I315" s="18">
        <v>0</v>
      </c>
      <c r="J315">
        <f t="shared" si="30"/>
        <v>4.0342410727503264</v>
      </c>
      <c r="K315">
        <f t="shared" si="31"/>
        <v>16.997590098242046</v>
      </c>
      <c r="L315">
        <f t="shared" si="32"/>
        <v>2.8330715750805311</v>
      </c>
      <c r="M315">
        <f t="shared" si="33"/>
        <v>0.9574946177075383</v>
      </c>
      <c r="N315">
        <f t="shared" si="34"/>
        <v>4.1228133717453241</v>
      </c>
      <c r="O315">
        <f t="shared" si="35"/>
        <v>4.1717674777561742</v>
      </c>
    </row>
    <row r="316" spans="1:15" x14ac:dyDescent="0.25">
      <c r="A316">
        <f>'ARCH(5)'!A311</f>
        <v>1.7960647663237455</v>
      </c>
      <c r="C316">
        <v>305</v>
      </c>
      <c r="D316">
        <f t="shared" si="29"/>
        <v>1.7960647663237455</v>
      </c>
      <c r="E316">
        <v>0</v>
      </c>
      <c r="F316" s="18">
        <v>0</v>
      </c>
      <c r="G316" s="18">
        <v>0</v>
      </c>
      <c r="H316" s="18">
        <v>0</v>
      </c>
      <c r="I316" s="18">
        <v>0</v>
      </c>
      <c r="J316">
        <f t="shared" si="30"/>
        <v>1.6585383613178977</v>
      </c>
      <c r="K316">
        <f t="shared" si="31"/>
        <v>16.949638321291147</v>
      </c>
      <c r="L316">
        <f t="shared" si="32"/>
        <v>2.830246495621878</v>
      </c>
      <c r="M316">
        <f t="shared" si="33"/>
        <v>0.16228956888759841</v>
      </c>
      <c r="N316">
        <f t="shared" si="34"/>
        <v>4.1169938451849966</v>
      </c>
      <c r="O316">
        <f t="shared" si="35"/>
        <v>1.7960647663237455</v>
      </c>
    </row>
    <row r="317" spans="1:15" x14ac:dyDescent="0.25">
      <c r="A317">
        <f>'ARCH(5)'!A312</f>
        <v>2.9167287595435534</v>
      </c>
      <c r="C317">
        <v>306</v>
      </c>
      <c r="D317">
        <f t="shared" si="29"/>
        <v>2.9167287595435534</v>
      </c>
      <c r="E317">
        <v>0</v>
      </c>
      <c r="F317" s="18">
        <v>0</v>
      </c>
      <c r="G317" s="18">
        <v>0</v>
      </c>
      <c r="H317" s="18">
        <v>0</v>
      </c>
      <c r="I317" s="18">
        <v>0</v>
      </c>
      <c r="J317">
        <f t="shared" si="30"/>
        <v>2.7792023545377056</v>
      </c>
      <c r="K317">
        <f t="shared" si="31"/>
        <v>15.285892264643991</v>
      </c>
      <c r="L317">
        <f t="shared" si="32"/>
        <v>2.7269303288201905</v>
      </c>
      <c r="M317">
        <f t="shared" si="33"/>
        <v>0.5053002856322184</v>
      </c>
      <c r="N317">
        <f t="shared" si="34"/>
        <v>3.9097176707076935</v>
      </c>
      <c r="O317">
        <f t="shared" si="35"/>
        <v>2.9167287595435534</v>
      </c>
    </row>
    <row r="318" spans="1:15" x14ac:dyDescent="0.25">
      <c r="A318">
        <f>'ARCH(5)'!A313</f>
        <v>0.3490736157887821</v>
      </c>
      <c r="C318">
        <v>307</v>
      </c>
      <c r="D318">
        <f t="shared" si="29"/>
        <v>0.3490736157887821</v>
      </c>
      <c r="E318">
        <v>0</v>
      </c>
      <c r="F318" s="18">
        <v>0</v>
      </c>
      <c r="G318" s="18">
        <v>0</v>
      </c>
      <c r="H318" s="18">
        <v>0</v>
      </c>
      <c r="I318" s="18">
        <v>0</v>
      </c>
      <c r="J318">
        <f t="shared" si="30"/>
        <v>0.21154721078293423</v>
      </c>
      <c r="K318">
        <f t="shared" si="31"/>
        <v>14.566911470040012</v>
      </c>
      <c r="L318">
        <f t="shared" si="32"/>
        <v>2.6787526190157909</v>
      </c>
      <c r="M318">
        <f t="shared" si="33"/>
        <v>3.0721833164210396E-3</v>
      </c>
      <c r="N318">
        <f t="shared" si="34"/>
        <v>3.8166623468732483</v>
      </c>
      <c r="O318">
        <f t="shared" si="35"/>
        <v>0.3490736157887821</v>
      </c>
    </row>
    <row r="319" spans="1:15" x14ac:dyDescent="0.25">
      <c r="A319">
        <f>'ARCH(5)'!A314</f>
        <v>-5.9998003965039608</v>
      </c>
      <c r="C319">
        <v>308</v>
      </c>
      <c r="D319">
        <f t="shared" si="29"/>
        <v>-5.9998003965039608</v>
      </c>
      <c r="E319">
        <v>0</v>
      </c>
      <c r="F319" s="18">
        <v>0</v>
      </c>
      <c r="G319" s="18">
        <v>0</v>
      </c>
      <c r="H319" s="18">
        <v>0</v>
      </c>
      <c r="I319" s="18">
        <v>0</v>
      </c>
      <c r="J319">
        <f t="shared" si="30"/>
        <v>-6.1373268015098086</v>
      </c>
      <c r="K319">
        <f t="shared" si="31"/>
        <v>13.074716450974821</v>
      </c>
      <c r="L319">
        <f t="shared" si="32"/>
        <v>2.5706803233659161</v>
      </c>
      <c r="M319">
        <f t="shared" si="33"/>
        <v>2.8808869706480147</v>
      </c>
      <c r="N319">
        <f t="shared" si="34"/>
        <v>3.6158977379033854</v>
      </c>
      <c r="O319">
        <f t="shared" si="35"/>
        <v>-5.9998003965039608</v>
      </c>
    </row>
    <row r="320" spans="1:15" x14ac:dyDescent="0.25">
      <c r="A320">
        <f>'ARCH(5)'!A315</f>
        <v>2.0413196958147468</v>
      </c>
      <c r="C320">
        <v>309</v>
      </c>
      <c r="D320">
        <f t="shared" si="29"/>
        <v>2.0413196958147468</v>
      </c>
      <c r="E320">
        <v>0</v>
      </c>
      <c r="F320" s="18">
        <v>0</v>
      </c>
      <c r="G320" s="18">
        <v>0</v>
      </c>
      <c r="H320" s="18">
        <v>0</v>
      </c>
      <c r="I320" s="18">
        <v>0</v>
      </c>
      <c r="J320">
        <f t="shared" si="30"/>
        <v>1.903793290808899</v>
      </c>
      <c r="K320">
        <f t="shared" si="31"/>
        <v>16.416303125630698</v>
      </c>
      <c r="L320">
        <f t="shared" si="32"/>
        <v>2.7982749340731594</v>
      </c>
      <c r="M320">
        <f t="shared" si="33"/>
        <v>0.22078228370857583</v>
      </c>
      <c r="N320">
        <f t="shared" si="34"/>
        <v>4.0517037312260014</v>
      </c>
      <c r="O320">
        <f t="shared" si="35"/>
        <v>2.0413196958147468</v>
      </c>
    </row>
    <row r="321" spans="1:15" x14ac:dyDescent="0.25">
      <c r="A321">
        <f>'ARCH(5)'!A316</f>
        <v>4.6974665706452798</v>
      </c>
      <c r="C321">
        <v>310</v>
      </c>
      <c r="D321">
        <f t="shared" si="29"/>
        <v>4.6974665706452798</v>
      </c>
      <c r="E321">
        <v>0</v>
      </c>
      <c r="F321" s="18">
        <v>0</v>
      </c>
      <c r="G321" s="18">
        <v>0</v>
      </c>
      <c r="H321" s="18">
        <v>0</v>
      </c>
      <c r="I321" s="18">
        <v>0</v>
      </c>
      <c r="J321">
        <f t="shared" si="30"/>
        <v>4.5599401656394321</v>
      </c>
      <c r="K321">
        <f t="shared" si="31"/>
        <v>14.968794881563278</v>
      </c>
      <c r="L321">
        <f t="shared" si="32"/>
        <v>2.7059676929574765</v>
      </c>
      <c r="M321">
        <f t="shared" si="33"/>
        <v>1.3890934092377805</v>
      </c>
      <c r="N321">
        <f t="shared" si="34"/>
        <v>3.8689526853611533</v>
      </c>
      <c r="O321">
        <f t="shared" si="35"/>
        <v>4.6974665706452798</v>
      </c>
    </row>
    <row r="322" spans="1:15" x14ac:dyDescent="0.25">
      <c r="A322">
        <f>'ARCH(5)'!A317</f>
        <v>-4.3202969440325827</v>
      </c>
      <c r="C322">
        <v>311</v>
      </c>
      <c r="D322">
        <f t="shared" si="29"/>
        <v>-4.3202969440325827</v>
      </c>
      <c r="E322">
        <v>0</v>
      </c>
      <c r="F322" s="18">
        <v>0</v>
      </c>
      <c r="G322" s="18">
        <v>0</v>
      </c>
      <c r="H322" s="18">
        <v>0</v>
      </c>
      <c r="I322" s="18">
        <v>0</v>
      </c>
      <c r="J322">
        <f t="shared" si="30"/>
        <v>-4.4578233490384305</v>
      </c>
      <c r="K322">
        <f t="shared" si="31"/>
        <v>15.88700005721876</v>
      </c>
      <c r="L322">
        <f t="shared" si="32"/>
        <v>2.7655011683394952</v>
      </c>
      <c r="M322">
        <f t="shared" si="33"/>
        <v>1.2508459079536953</v>
      </c>
      <c r="N322">
        <f t="shared" si="34"/>
        <v>3.9858499792665003</v>
      </c>
      <c r="O322">
        <f t="shared" si="35"/>
        <v>-4.3202969440325827</v>
      </c>
    </row>
    <row r="323" spans="1:15" x14ac:dyDescent="0.25">
      <c r="A323">
        <f>'ARCH(5)'!A318</f>
        <v>-8.2379370596187904</v>
      </c>
      <c r="C323">
        <v>312</v>
      </c>
      <c r="D323">
        <f t="shared" si="29"/>
        <v>-8.2379370596187904</v>
      </c>
      <c r="E323">
        <v>0</v>
      </c>
      <c r="F323" s="18">
        <v>0</v>
      </c>
      <c r="G323" s="18">
        <v>0</v>
      </c>
      <c r="H323" s="18">
        <v>0</v>
      </c>
      <c r="I323" s="18">
        <v>0</v>
      </c>
      <c r="J323">
        <f t="shared" si="30"/>
        <v>-8.3754634646246391</v>
      </c>
      <c r="K323">
        <f t="shared" si="31"/>
        <v>16.503042177604474</v>
      </c>
      <c r="L323">
        <f t="shared" si="32"/>
        <v>2.8035447383119352</v>
      </c>
      <c r="M323">
        <f t="shared" si="33"/>
        <v>4.2506337614804952</v>
      </c>
      <c r="N323">
        <f t="shared" si="34"/>
        <v>4.0623936512362357</v>
      </c>
      <c r="O323">
        <f t="shared" si="35"/>
        <v>-8.2379370596187904</v>
      </c>
    </row>
    <row r="324" spans="1:15" x14ac:dyDescent="0.25">
      <c r="A324">
        <f>'ARCH(5)'!A319</f>
        <v>-3.501767248391964</v>
      </c>
      <c r="C324">
        <v>313</v>
      </c>
      <c r="D324">
        <f t="shared" si="29"/>
        <v>-3.501767248391964</v>
      </c>
      <c r="E324">
        <v>0</v>
      </c>
      <c r="F324" s="18">
        <v>0</v>
      </c>
      <c r="G324" s="18">
        <v>0</v>
      </c>
      <c r="H324" s="18">
        <v>0</v>
      </c>
      <c r="I324" s="18">
        <v>0</v>
      </c>
      <c r="J324">
        <f t="shared" si="30"/>
        <v>-3.6392936533978117</v>
      </c>
      <c r="K324">
        <f t="shared" si="31"/>
        <v>23.034444116743806</v>
      </c>
      <c r="L324">
        <f t="shared" si="32"/>
        <v>3.1369906659822533</v>
      </c>
      <c r="M324">
        <f t="shared" si="33"/>
        <v>0.57498493250089566</v>
      </c>
      <c r="N324">
        <f t="shared" si="34"/>
        <v>4.7994212272672847</v>
      </c>
      <c r="O324">
        <f t="shared" si="35"/>
        <v>-3.501767248391964</v>
      </c>
    </row>
    <row r="325" spans="1:15" x14ac:dyDescent="0.25">
      <c r="A325">
        <f>'ARCH(5)'!A320</f>
        <v>-7.5618002068122321</v>
      </c>
      <c r="C325">
        <v>314</v>
      </c>
      <c r="D325">
        <f t="shared" si="29"/>
        <v>-7.5618002068122321</v>
      </c>
      <c r="E325">
        <v>0</v>
      </c>
      <c r="F325" s="18">
        <v>0</v>
      </c>
      <c r="G325" s="18">
        <v>0</v>
      </c>
      <c r="H325" s="18">
        <v>0</v>
      </c>
      <c r="I325" s="18">
        <v>0</v>
      </c>
      <c r="J325">
        <f t="shared" si="30"/>
        <v>-7.6993266118180799</v>
      </c>
      <c r="K325">
        <f t="shared" si="31"/>
        <v>21.363369739722572</v>
      </c>
      <c r="L325">
        <f t="shared" si="32"/>
        <v>3.0616777609996042</v>
      </c>
      <c r="M325">
        <f t="shared" si="33"/>
        <v>2.7748258349536896</v>
      </c>
      <c r="N325">
        <f t="shared" si="34"/>
        <v>4.6220525461879562</v>
      </c>
      <c r="O325">
        <f t="shared" si="35"/>
        <v>-7.5618002068122321</v>
      </c>
    </row>
    <row r="326" spans="1:15" x14ac:dyDescent="0.25">
      <c r="A326">
        <f>'ARCH(5)'!A321</f>
        <v>10.401138810876432</v>
      </c>
      <c r="C326">
        <v>315</v>
      </c>
      <c r="D326">
        <f t="shared" si="29"/>
        <v>10.401138810876432</v>
      </c>
      <c r="E326">
        <v>0</v>
      </c>
      <c r="F326" s="18">
        <v>0</v>
      </c>
      <c r="G326" s="18">
        <v>0</v>
      </c>
      <c r="H326" s="18">
        <v>0</v>
      </c>
      <c r="I326" s="18">
        <v>0</v>
      </c>
      <c r="J326">
        <f t="shared" si="30"/>
        <v>10.263612405870584</v>
      </c>
      <c r="K326">
        <f t="shared" si="31"/>
        <v>25.57474013310145</v>
      </c>
      <c r="L326">
        <f t="shared" si="32"/>
        <v>3.241605150812517</v>
      </c>
      <c r="M326">
        <f t="shared" si="33"/>
        <v>4.1189759532139476</v>
      </c>
      <c r="N326">
        <f t="shared" si="34"/>
        <v>5.0571474304296737</v>
      </c>
      <c r="O326">
        <f t="shared" si="35"/>
        <v>10.401138810876432</v>
      </c>
    </row>
    <row r="327" spans="1:15" x14ac:dyDescent="0.25">
      <c r="A327">
        <f>'ARCH(5)'!A322</f>
        <v>1.1374023015538086</v>
      </c>
      <c r="C327">
        <v>316</v>
      </c>
      <c r="D327">
        <f t="shared" si="29"/>
        <v>1.1374023015538086</v>
      </c>
      <c r="E327">
        <v>0</v>
      </c>
      <c r="F327" s="18">
        <v>0</v>
      </c>
      <c r="G327" s="18">
        <v>0</v>
      </c>
      <c r="H327" s="18">
        <v>0</v>
      </c>
      <c r="I327" s="18">
        <v>0</v>
      </c>
      <c r="J327">
        <f t="shared" si="30"/>
        <v>0.99987589654796072</v>
      </c>
      <c r="K327">
        <f t="shared" si="31"/>
        <v>34.445188726388054</v>
      </c>
      <c r="L327">
        <f t="shared" si="32"/>
        <v>3.5393693280949785</v>
      </c>
      <c r="M327">
        <f t="shared" si="33"/>
        <v>2.9024425339603095E-2</v>
      </c>
      <c r="N327">
        <f t="shared" si="34"/>
        <v>5.8690023621044878</v>
      </c>
      <c r="O327">
        <f t="shared" si="35"/>
        <v>1.1374023015538086</v>
      </c>
    </row>
    <row r="328" spans="1:15" x14ac:dyDescent="0.25">
      <c r="A328">
        <f>'ARCH(5)'!A323</f>
        <v>9.8948976869113459</v>
      </c>
      <c r="C328">
        <v>317</v>
      </c>
      <c r="D328">
        <f t="shared" si="29"/>
        <v>9.8948976869113459</v>
      </c>
      <c r="E328">
        <v>0</v>
      </c>
      <c r="F328" s="18">
        <v>0</v>
      </c>
      <c r="G328" s="18">
        <v>0</v>
      </c>
      <c r="H328" s="18">
        <v>0</v>
      </c>
      <c r="I328" s="18">
        <v>0</v>
      </c>
      <c r="J328">
        <f t="shared" si="30"/>
        <v>9.7573712819054972</v>
      </c>
      <c r="K328">
        <f t="shared" si="31"/>
        <v>28.922786837393208</v>
      </c>
      <c r="L328">
        <f t="shared" si="32"/>
        <v>3.364629756319848</v>
      </c>
      <c r="M328">
        <f t="shared" si="33"/>
        <v>3.2917399996139172</v>
      </c>
      <c r="N328">
        <f t="shared" si="34"/>
        <v>5.3779909666522503</v>
      </c>
      <c r="O328">
        <f t="shared" si="35"/>
        <v>9.8948976869113459</v>
      </c>
    </row>
    <row r="329" spans="1:15" x14ac:dyDescent="0.25">
      <c r="A329">
        <f>'ARCH(5)'!A324</f>
        <v>7.5409139643931535</v>
      </c>
      <c r="C329">
        <v>318</v>
      </c>
      <c r="D329">
        <f t="shared" si="29"/>
        <v>7.5409139643931535</v>
      </c>
      <c r="E329">
        <v>0</v>
      </c>
      <c r="F329" s="18">
        <v>0</v>
      </c>
      <c r="G329" s="18">
        <v>0</v>
      </c>
      <c r="H329" s="18">
        <v>0</v>
      </c>
      <c r="I329" s="18">
        <v>0</v>
      </c>
      <c r="J329">
        <f t="shared" si="30"/>
        <v>7.4033875593873057</v>
      </c>
      <c r="K329">
        <f t="shared" si="31"/>
        <v>35.876697209716383</v>
      </c>
      <c r="L329">
        <f t="shared" si="32"/>
        <v>3.5800879819423921</v>
      </c>
      <c r="M329">
        <f t="shared" si="33"/>
        <v>1.527736709823073</v>
      </c>
      <c r="N329">
        <f t="shared" si="34"/>
        <v>5.9897159540095375</v>
      </c>
      <c r="O329">
        <f t="shared" si="35"/>
        <v>7.5409139643931535</v>
      </c>
    </row>
    <row r="330" spans="1:15" x14ac:dyDescent="0.25">
      <c r="A330">
        <f>'ARCH(5)'!A325</f>
        <v>-1.9768376423559082</v>
      </c>
      <c r="C330">
        <v>319</v>
      </c>
      <c r="D330">
        <f t="shared" si="29"/>
        <v>-1.9768376423559082</v>
      </c>
      <c r="E330">
        <v>0</v>
      </c>
      <c r="F330" s="18">
        <v>0</v>
      </c>
      <c r="G330" s="18">
        <v>0</v>
      </c>
      <c r="H330" s="18">
        <v>0</v>
      </c>
      <c r="I330" s="18">
        <v>0</v>
      </c>
      <c r="J330">
        <f t="shared" si="30"/>
        <v>-2.114364047361756</v>
      </c>
      <c r="K330">
        <f t="shared" si="31"/>
        <v>36.524468259459695</v>
      </c>
      <c r="L330">
        <f t="shared" si="32"/>
        <v>3.5979823992682225</v>
      </c>
      <c r="M330">
        <f t="shared" si="33"/>
        <v>0.1223983684859843</v>
      </c>
      <c r="N330">
        <f t="shared" si="34"/>
        <v>6.0435476550995855</v>
      </c>
      <c r="O330">
        <f t="shared" si="35"/>
        <v>-1.9768376423559082</v>
      </c>
    </row>
    <row r="331" spans="1:15" x14ac:dyDescent="0.25">
      <c r="A331">
        <f>'ARCH(5)'!A326</f>
        <v>1.0459462599158114</v>
      </c>
      <c r="C331">
        <v>320</v>
      </c>
      <c r="D331">
        <f t="shared" ref="D331:D394" si="36">A331</f>
        <v>1.0459462599158114</v>
      </c>
      <c r="E331">
        <v>0</v>
      </c>
      <c r="F331" s="18">
        <v>0</v>
      </c>
      <c r="G331" s="18">
        <v>0</v>
      </c>
      <c r="H331" s="18">
        <v>0</v>
      </c>
      <c r="I331" s="18">
        <v>0</v>
      </c>
      <c r="J331">
        <f t="shared" si="30"/>
        <v>0.90841985490996346</v>
      </c>
      <c r="K331">
        <f t="shared" si="31"/>
        <v>30.985726732567333</v>
      </c>
      <c r="L331">
        <f t="shared" si="32"/>
        <v>3.4335266704739369</v>
      </c>
      <c r="M331">
        <f t="shared" si="33"/>
        <v>2.6632476298427118E-2</v>
      </c>
      <c r="N331">
        <f t="shared" si="34"/>
        <v>5.566482438000441</v>
      </c>
      <c r="O331">
        <f t="shared" si="35"/>
        <v>1.0459462599158114</v>
      </c>
    </row>
    <row r="332" spans="1:15" x14ac:dyDescent="0.25">
      <c r="A332">
        <f>'ARCH(5)'!A327</f>
        <v>3.3084089570851951</v>
      </c>
      <c r="C332">
        <v>321</v>
      </c>
      <c r="D332">
        <f t="shared" si="36"/>
        <v>3.3084089570851951</v>
      </c>
      <c r="E332">
        <v>0</v>
      </c>
      <c r="F332" s="18">
        <v>0</v>
      </c>
      <c r="G332" s="18">
        <v>0</v>
      </c>
      <c r="H332" s="18">
        <v>0</v>
      </c>
      <c r="I332" s="18">
        <v>0</v>
      </c>
      <c r="J332">
        <f t="shared" ref="J332:J395" si="37">D332-$T$31-$T$32*E332-$T$33*F332-$T$34*G332-$T$35*H332-$T$36*I332</f>
        <v>3.1708825520793473</v>
      </c>
      <c r="K332">
        <f t="shared" si="31"/>
        <v>26.163710253222554</v>
      </c>
      <c r="L332">
        <f t="shared" si="32"/>
        <v>3.2643733457838073</v>
      </c>
      <c r="M332">
        <f t="shared" si="33"/>
        <v>0.3842916796497865</v>
      </c>
      <c r="N332">
        <f t="shared" si="34"/>
        <v>5.1150474341126646</v>
      </c>
      <c r="O332">
        <f t="shared" si="35"/>
        <v>3.3084089570851951</v>
      </c>
    </row>
    <row r="333" spans="1:15" x14ac:dyDescent="0.25">
      <c r="A333">
        <f>'ARCH(5)'!A328</f>
        <v>2.4811969258075135</v>
      </c>
      <c r="C333">
        <v>322</v>
      </c>
      <c r="D333">
        <f t="shared" si="36"/>
        <v>2.4811969258075135</v>
      </c>
      <c r="E333">
        <v>0</v>
      </c>
      <c r="F333" s="18">
        <v>0</v>
      </c>
      <c r="G333" s="18">
        <v>0</v>
      </c>
      <c r="H333" s="18">
        <v>0</v>
      </c>
      <c r="I333" s="18">
        <v>0</v>
      </c>
      <c r="J333">
        <f t="shared" si="37"/>
        <v>2.3436705208016657</v>
      </c>
      <c r="K333">
        <f t="shared" ref="K333:K396" si="38">$T$37+$T$38*J332^2+$T$39*K332</f>
        <v>23.456650062061176</v>
      </c>
      <c r="L333">
        <f t="shared" ref="L333:L396" si="39">LN(K333)</f>
        <v>3.1551540394258217</v>
      </c>
      <c r="M333">
        <f t="shared" ref="M333:M396" si="40">J333^2/K333</f>
        <v>0.23416777312796258</v>
      </c>
      <c r="N333">
        <f t="shared" ref="N333:N396" si="41">SQRT(K333)</f>
        <v>4.8432065888274041</v>
      </c>
      <c r="O333">
        <f t="shared" ref="O333:O396" si="42">D333</f>
        <v>2.4811969258075135</v>
      </c>
    </row>
    <row r="334" spans="1:15" x14ac:dyDescent="0.25">
      <c r="A334">
        <f>'ARCH(5)'!A329</f>
        <v>-1.7708998792316137</v>
      </c>
      <c r="C334">
        <v>323</v>
      </c>
      <c r="D334">
        <f t="shared" si="36"/>
        <v>-1.7708998792316137</v>
      </c>
      <c r="E334">
        <v>0</v>
      </c>
      <c r="F334" s="18">
        <v>0</v>
      </c>
      <c r="G334" s="18">
        <v>0</v>
      </c>
      <c r="H334" s="18">
        <v>0</v>
      </c>
      <c r="I334" s="18">
        <v>0</v>
      </c>
      <c r="J334">
        <f t="shared" si="37"/>
        <v>-1.9084262842374615</v>
      </c>
      <c r="K334">
        <f t="shared" si="38"/>
        <v>20.765691933937433</v>
      </c>
      <c r="L334">
        <f t="shared" si="39"/>
        <v>3.0333021986531157</v>
      </c>
      <c r="M334">
        <f t="shared" si="40"/>
        <v>0.17538981575740917</v>
      </c>
      <c r="N334">
        <f t="shared" si="41"/>
        <v>4.5569388775731277</v>
      </c>
      <c r="O334">
        <f t="shared" si="42"/>
        <v>-1.7708998792316137</v>
      </c>
    </row>
    <row r="335" spans="1:15" x14ac:dyDescent="0.25">
      <c r="A335">
        <f>'ARCH(5)'!A330</f>
        <v>1.6478359359947781</v>
      </c>
      <c r="C335">
        <v>324</v>
      </c>
      <c r="D335">
        <f t="shared" si="36"/>
        <v>1.6478359359947781</v>
      </c>
      <c r="E335">
        <v>0</v>
      </c>
      <c r="F335" s="18">
        <v>0</v>
      </c>
      <c r="G335" s="18">
        <v>0</v>
      </c>
      <c r="H335" s="18">
        <v>0</v>
      </c>
      <c r="I335" s="18">
        <v>0</v>
      </c>
      <c r="J335">
        <f t="shared" si="37"/>
        <v>1.5103095309889303</v>
      </c>
      <c r="K335">
        <f t="shared" si="38"/>
        <v>18.413374254145996</v>
      </c>
      <c r="L335">
        <f t="shared" si="39"/>
        <v>2.913077262217326</v>
      </c>
      <c r="M335">
        <f t="shared" si="40"/>
        <v>0.12387924385354845</v>
      </c>
      <c r="N335">
        <f t="shared" si="41"/>
        <v>4.2910807792613266</v>
      </c>
      <c r="O335">
        <f t="shared" si="42"/>
        <v>1.6478359359947781</v>
      </c>
    </row>
    <row r="336" spans="1:15" x14ac:dyDescent="0.25">
      <c r="A336">
        <f>'ARCH(5)'!A331</f>
        <v>-2.7222328986961242</v>
      </c>
      <c r="C336">
        <v>325</v>
      </c>
      <c r="D336">
        <f t="shared" si="36"/>
        <v>-2.7222328986961242</v>
      </c>
      <c r="E336">
        <v>0</v>
      </c>
      <c r="F336" s="18">
        <v>0</v>
      </c>
      <c r="G336" s="18">
        <v>0</v>
      </c>
      <c r="H336" s="18">
        <v>0</v>
      </c>
      <c r="I336" s="18">
        <v>0</v>
      </c>
      <c r="J336">
        <f t="shared" si="37"/>
        <v>-2.859759303701972</v>
      </c>
      <c r="K336">
        <f t="shared" si="38"/>
        <v>16.387945164505457</v>
      </c>
      <c r="L336">
        <f t="shared" si="39"/>
        <v>2.7965460136029621</v>
      </c>
      <c r="M336">
        <f t="shared" si="40"/>
        <v>0.4990389699877168</v>
      </c>
      <c r="N336">
        <f t="shared" si="41"/>
        <v>4.0482027079316882</v>
      </c>
      <c r="O336">
        <f t="shared" si="42"/>
        <v>-2.7222328986961242</v>
      </c>
    </row>
    <row r="337" spans="1:15" x14ac:dyDescent="0.25">
      <c r="A337">
        <f>'ARCH(5)'!A332</f>
        <v>2.3115322146237389</v>
      </c>
      <c r="C337">
        <v>326</v>
      </c>
      <c r="D337">
        <f t="shared" si="36"/>
        <v>2.3115322146237389</v>
      </c>
      <c r="E337">
        <v>0</v>
      </c>
      <c r="F337" s="18">
        <v>0</v>
      </c>
      <c r="G337" s="18">
        <v>0</v>
      </c>
      <c r="H337" s="18">
        <v>0</v>
      </c>
      <c r="I337" s="18">
        <v>0</v>
      </c>
      <c r="J337">
        <f t="shared" si="37"/>
        <v>2.1740058096178911</v>
      </c>
      <c r="K337">
        <f t="shared" si="38"/>
        <v>15.493772124905906</v>
      </c>
      <c r="L337">
        <f t="shared" si="39"/>
        <v>2.7404381447894304</v>
      </c>
      <c r="M337">
        <f t="shared" si="40"/>
        <v>0.30504522863447275</v>
      </c>
      <c r="N337">
        <f t="shared" si="41"/>
        <v>3.9362129166123503</v>
      </c>
      <c r="O337">
        <f t="shared" si="42"/>
        <v>2.3115322146237389</v>
      </c>
    </row>
    <row r="338" spans="1:15" x14ac:dyDescent="0.25">
      <c r="A338">
        <f>'ARCH(5)'!A333</f>
        <v>6.5357846285778027</v>
      </c>
      <c r="C338">
        <v>327</v>
      </c>
      <c r="D338">
        <f t="shared" si="36"/>
        <v>6.5357846285778027</v>
      </c>
      <c r="E338">
        <v>0</v>
      </c>
      <c r="F338" s="18">
        <v>0</v>
      </c>
      <c r="G338" s="18">
        <v>0</v>
      </c>
      <c r="H338" s="18">
        <v>0</v>
      </c>
      <c r="I338" s="18">
        <v>0</v>
      </c>
      <c r="J338">
        <f t="shared" si="37"/>
        <v>6.398258223571955</v>
      </c>
      <c r="K338">
        <f t="shared" si="38"/>
        <v>14.37108822737817</v>
      </c>
      <c r="L338">
        <f t="shared" si="39"/>
        <v>2.6652184263383241</v>
      </c>
      <c r="M338">
        <f t="shared" si="40"/>
        <v>2.8486157518340374</v>
      </c>
      <c r="N338">
        <f t="shared" si="41"/>
        <v>3.7909218176293442</v>
      </c>
      <c r="O338">
        <f t="shared" si="42"/>
        <v>6.5357846285778027</v>
      </c>
    </row>
    <row r="339" spans="1:15" x14ac:dyDescent="0.25">
      <c r="A339">
        <f>'ARCH(5)'!A334</f>
        <v>6.2403529656193131</v>
      </c>
      <c r="C339">
        <v>328</v>
      </c>
      <c r="D339">
        <f t="shared" si="36"/>
        <v>6.2403529656193131</v>
      </c>
      <c r="E339">
        <v>0</v>
      </c>
      <c r="F339" s="18">
        <v>0</v>
      </c>
      <c r="G339" s="18">
        <v>0</v>
      </c>
      <c r="H339" s="18">
        <v>0</v>
      </c>
      <c r="I339" s="18">
        <v>0</v>
      </c>
      <c r="J339">
        <f t="shared" si="37"/>
        <v>6.1028265606134653</v>
      </c>
      <c r="K339">
        <f t="shared" si="38"/>
        <v>17.835561757558146</v>
      </c>
      <c r="L339">
        <f t="shared" si="39"/>
        <v>2.8811943157949513</v>
      </c>
      <c r="M339">
        <f t="shared" si="40"/>
        <v>2.0882152485691203</v>
      </c>
      <c r="N339">
        <f t="shared" si="41"/>
        <v>4.2232169915312365</v>
      </c>
      <c r="O339">
        <f t="shared" si="42"/>
        <v>6.2403529656193131</v>
      </c>
    </row>
    <row r="340" spans="1:15" x14ac:dyDescent="0.25">
      <c r="A340">
        <f>'ARCH(5)'!A335</f>
        <v>4.3549635453136535</v>
      </c>
      <c r="C340">
        <v>329</v>
      </c>
      <c r="D340">
        <f t="shared" si="36"/>
        <v>4.3549635453136535</v>
      </c>
      <c r="E340">
        <v>0</v>
      </c>
      <c r="F340" s="18">
        <v>0</v>
      </c>
      <c r="G340" s="18">
        <v>0</v>
      </c>
      <c r="H340" s="18">
        <v>0</v>
      </c>
      <c r="I340" s="18">
        <v>0</v>
      </c>
      <c r="J340">
        <f t="shared" si="37"/>
        <v>4.2174371403078057</v>
      </c>
      <c r="K340">
        <f t="shared" si="38"/>
        <v>20.133654849189387</v>
      </c>
      <c r="L340">
        <f t="shared" si="39"/>
        <v>3.0023927854757497</v>
      </c>
      <c r="M340">
        <f t="shared" si="40"/>
        <v>0.88343503281838598</v>
      </c>
      <c r="N340">
        <f t="shared" si="41"/>
        <v>4.4870541393200716</v>
      </c>
      <c r="O340">
        <f t="shared" si="42"/>
        <v>4.3549635453136535</v>
      </c>
    </row>
    <row r="341" spans="1:15" x14ac:dyDescent="0.25">
      <c r="A341">
        <f>'ARCH(5)'!A336</f>
        <v>1.7601950232524941</v>
      </c>
      <c r="C341">
        <v>330</v>
      </c>
      <c r="D341">
        <f t="shared" si="36"/>
        <v>1.7601950232524941</v>
      </c>
      <c r="E341">
        <v>0</v>
      </c>
      <c r="F341" s="18">
        <v>0</v>
      </c>
      <c r="G341" s="18">
        <v>0</v>
      </c>
      <c r="H341" s="18">
        <v>0</v>
      </c>
      <c r="I341" s="18">
        <v>0</v>
      </c>
      <c r="J341">
        <f t="shared" si="37"/>
        <v>1.6226686182466463</v>
      </c>
      <c r="K341">
        <f t="shared" si="38"/>
        <v>19.613494144005578</v>
      </c>
      <c r="L341">
        <f t="shared" si="39"/>
        <v>2.9762178060800659</v>
      </c>
      <c r="M341">
        <f t="shared" si="40"/>
        <v>0.13424703550066899</v>
      </c>
      <c r="N341">
        <f t="shared" si="41"/>
        <v>4.4287124702339371</v>
      </c>
      <c r="O341">
        <f t="shared" si="42"/>
        <v>1.7601950232524941</v>
      </c>
    </row>
    <row r="342" spans="1:15" x14ac:dyDescent="0.25">
      <c r="A342">
        <f>'ARCH(5)'!A337</f>
        <v>-0.69064643774558232</v>
      </c>
      <c r="C342">
        <v>331</v>
      </c>
      <c r="D342">
        <f t="shared" si="36"/>
        <v>-0.69064643774558232</v>
      </c>
      <c r="E342">
        <v>0</v>
      </c>
      <c r="F342" s="18">
        <v>0</v>
      </c>
      <c r="G342" s="18">
        <v>0</v>
      </c>
      <c r="H342" s="18">
        <v>0</v>
      </c>
      <c r="I342" s="18">
        <v>0</v>
      </c>
      <c r="J342">
        <f t="shared" si="37"/>
        <v>-0.82817284275143022</v>
      </c>
      <c r="K342">
        <f t="shared" si="38"/>
        <v>17.380133542747505</v>
      </c>
      <c r="L342">
        <f t="shared" si="39"/>
        <v>2.8553278035101144</v>
      </c>
      <c r="M342">
        <f t="shared" si="40"/>
        <v>3.946288765756864E-2</v>
      </c>
      <c r="N342">
        <f t="shared" si="41"/>
        <v>4.1689487335235373</v>
      </c>
      <c r="O342">
        <f t="shared" si="42"/>
        <v>-0.69064643774558232</v>
      </c>
    </row>
    <row r="343" spans="1:15" x14ac:dyDescent="0.25">
      <c r="A343">
        <f>'ARCH(5)'!A338</f>
        <v>1.1008662264211349</v>
      </c>
      <c r="C343">
        <v>332</v>
      </c>
      <c r="D343">
        <f t="shared" si="36"/>
        <v>1.1008662264211349</v>
      </c>
      <c r="E343">
        <v>0</v>
      </c>
      <c r="F343" s="18">
        <v>0</v>
      </c>
      <c r="G343" s="18">
        <v>0</v>
      </c>
      <c r="H343" s="18">
        <v>0</v>
      </c>
      <c r="I343" s="18">
        <v>0</v>
      </c>
      <c r="J343">
        <f t="shared" si="37"/>
        <v>0.96333982141528696</v>
      </c>
      <c r="K343">
        <f t="shared" si="38"/>
        <v>15.378396967983351</v>
      </c>
      <c r="L343">
        <f t="shared" si="39"/>
        <v>2.7329637302957588</v>
      </c>
      <c r="M343">
        <f t="shared" si="40"/>
        <v>6.0345926396393031E-2</v>
      </c>
      <c r="N343">
        <f t="shared" si="41"/>
        <v>3.9215299269524069</v>
      </c>
      <c r="O343">
        <f t="shared" si="42"/>
        <v>1.1008662264211349</v>
      </c>
    </row>
    <row r="344" spans="1:15" x14ac:dyDescent="0.25">
      <c r="A344">
        <f>'ARCH(5)'!A339</f>
        <v>8.7974794460150054</v>
      </c>
      <c r="C344">
        <v>333</v>
      </c>
      <c r="D344">
        <f t="shared" si="36"/>
        <v>8.7974794460150054</v>
      </c>
      <c r="E344">
        <v>0</v>
      </c>
      <c r="F344" s="18">
        <v>0</v>
      </c>
      <c r="G344" s="18">
        <v>0</v>
      </c>
      <c r="H344" s="18">
        <v>0</v>
      </c>
      <c r="I344" s="18">
        <v>0</v>
      </c>
      <c r="J344">
        <f t="shared" si="37"/>
        <v>8.6599530410091567</v>
      </c>
      <c r="K344">
        <f t="shared" si="38"/>
        <v>13.823171422551082</v>
      </c>
      <c r="L344">
        <f t="shared" si="39"/>
        <v>2.626346272660558</v>
      </c>
      <c r="M344">
        <f t="shared" si="40"/>
        <v>5.4252952799339127</v>
      </c>
      <c r="N344">
        <f t="shared" si="41"/>
        <v>3.7179525847637005</v>
      </c>
      <c r="O344">
        <f t="shared" si="42"/>
        <v>8.7974794460150054</v>
      </c>
    </row>
    <row r="345" spans="1:15" x14ac:dyDescent="0.25">
      <c r="A345">
        <f>'ARCH(5)'!A340</f>
        <v>0.47083332288661839</v>
      </c>
      <c r="C345">
        <v>334</v>
      </c>
      <c r="D345">
        <f t="shared" si="36"/>
        <v>0.47083332288661839</v>
      </c>
      <c r="E345">
        <v>0</v>
      </c>
      <c r="F345" s="18">
        <v>0</v>
      </c>
      <c r="G345" s="18">
        <v>0</v>
      </c>
      <c r="H345" s="18">
        <v>0</v>
      </c>
      <c r="I345" s="18">
        <v>0</v>
      </c>
      <c r="J345">
        <f t="shared" si="37"/>
        <v>0.33330691788077049</v>
      </c>
      <c r="K345">
        <f t="shared" si="38"/>
        <v>21.495975436881739</v>
      </c>
      <c r="L345">
        <f t="shared" si="39"/>
        <v>3.0678657286293283</v>
      </c>
      <c r="M345">
        <f t="shared" si="40"/>
        <v>5.1681070176778261E-3</v>
      </c>
      <c r="N345">
        <f t="shared" si="41"/>
        <v>4.6363752476349172</v>
      </c>
      <c r="O345">
        <f t="shared" si="42"/>
        <v>0.47083332288661839</v>
      </c>
    </row>
    <row r="346" spans="1:15" x14ac:dyDescent="0.25">
      <c r="A346">
        <f>'ARCH(5)'!A341</f>
        <v>3.0101185311271355</v>
      </c>
      <c r="C346">
        <v>335</v>
      </c>
      <c r="D346">
        <f t="shared" si="36"/>
        <v>3.0101185311271355</v>
      </c>
      <c r="E346">
        <v>0</v>
      </c>
      <c r="F346" s="18">
        <v>0</v>
      </c>
      <c r="G346" s="18">
        <v>0</v>
      </c>
      <c r="H346" s="18">
        <v>0</v>
      </c>
      <c r="I346" s="18">
        <v>0</v>
      </c>
      <c r="J346">
        <f t="shared" si="37"/>
        <v>2.8725921261212877</v>
      </c>
      <c r="K346">
        <f t="shared" si="38"/>
        <v>18.566910111788925</v>
      </c>
      <c r="L346">
        <f t="shared" si="39"/>
        <v>2.9213809701247113</v>
      </c>
      <c r="M346">
        <f t="shared" si="40"/>
        <v>0.44443504456967281</v>
      </c>
      <c r="N346">
        <f t="shared" si="41"/>
        <v>4.3089337557902798</v>
      </c>
      <c r="O346">
        <f t="shared" si="42"/>
        <v>3.0101185311271355</v>
      </c>
    </row>
    <row r="347" spans="1:15" x14ac:dyDescent="0.25">
      <c r="A347">
        <f>'ARCH(5)'!A342</f>
        <v>3.3033000634763243</v>
      </c>
      <c r="C347">
        <v>336</v>
      </c>
      <c r="D347">
        <f t="shared" si="36"/>
        <v>3.3033000634763243</v>
      </c>
      <c r="E347">
        <v>0</v>
      </c>
      <c r="F347" s="18">
        <v>0</v>
      </c>
      <c r="G347" s="18">
        <v>0</v>
      </c>
      <c r="H347" s="18">
        <v>0</v>
      </c>
      <c r="I347" s="18">
        <v>0</v>
      </c>
      <c r="J347">
        <f t="shared" si="37"/>
        <v>3.1657736584704765</v>
      </c>
      <c r="K347">
        <f t="shared" si="38"/>
        <v>17.227223354318518</v>
      </c>
      <c r="L347">
        <f t="shared" si="39"/>
        <v>2.8464908857437696</v>
      </c>
      <c r="M347">
        <f t="shared" si="40"/>
        <v>0.5817607777258661</v>
      </c>
      <c r="N347">
        <f t="shared" si="41"/>
        <v>4.1505690398207467</v>
      </c>
      <c r="O347">
        <f t="shared" si="42"/>
        <v>3.3033000634763243</v>
      </c>
    </row>
    <row r="348" spans="1:15" x14ac:dyDescent="0.25">
      <c r="A348">
        <f>'ARCH(5)'!A343</f>
        <v>0.37113026819333733</v>
      </c>
      <c r="C348">
        <v>337</v>
      </c>
      <c r="D348">
        <f t="shared" si="36"/>
        <v>0.37113026819333733</v>
      </c>
      <c r="E348">
        <v>0</v>
      </c>
      <c r="F348" s="18">
        <v>0</v>
      </c>
      <c r="G348" s="18">
        <v>0</v>
      </c>
      <c r="H348" s="18">
        <v>0</v>
      </c>
      <c r="I348" s="18">
        <v>0</v>
      </c>
      <c r="J348">
        <f t="shared" si="37"/>
        <v>0.23360386318748946</v>
      </c>
      <c r="K348">
        <f t="shared" si="38"/>
        <v>16.37970377589355</v>
      </c>
      <c r="L348">
        <f t="shared" si="39"/>
        <v>2.7960429937616134</v>
      </c>
      <c r="M348">
        <f t="shared" si="40"/>
        <v>3.3316087789348522E-3</v>
      </c>
      <c r="N348">
        <f t="shared" si="41"/>
        <v>4.0471846728180747</v>
      </c>
      <c r="O348">
        <f t="shared" si="42"/>
        <v>0.37113026819333733</v>
      </c>
    </row>
    <row r="349" spans="1:15" x14ac:dyDescent="0.25">
      <c r="A349">
        <f>'ARCH(5)'!A344</f>
        <v>16.423206457787888</v>
      </c>
      <c r="C349">
        <v>338</v>
      </c>
      <c r="D349">
        <f t="shared" si="36"/>
        <v>16.423206457787888</v>
      </c>
      <c r="E349">
        <v>0</v>
      </c>
      <c r="F349" s="18">
        <v>0</v>
      </c>
      <c r="G349" s="18">
        <v>0</v>
      </c>
      <c r="H349" s="18">
        <v>0</v>
      </c>
      <c r="I349" s="18">
        <v>0</v>
      </c>
      <c r="J349">
        <f t="shared" si="37"/>
        <v>16.285680052782041</v>
      </c>
      <c r="K349">
        <f t="shared" si="38"/>
        <v>14.510686419302687</v>
      </c>
      <c r="L349">
        <f t="shared" si="39"/>
        <v>2.6748853724141601</v>
      </c>
      <c r="M349">
        <f t="shared" si="40"/>
        <v>18.277796591949802</v>
      </c>
      <c r="N349">
        <f t="shared" si="41"/>
        <v>3.8092894900890228</v>
      </c>
      <c r="O349">
        <f t="shared" si="42"/>
        <v>16.423206457787888</v>
      </c>
    </row>
    <row r="350" spans="1:15" x14ac:dyDescent="0.25">
      <c r="A350">
        <f>'ARCH(5)'!A345</f>
        <v>20.336150335894366</v>
      </c>
      <c r="C350">
        <v>339</v>
      </c>
      <c r="D350">
        <f t="shared" si="36"/>
        <v>20.336150335894366</v>
      </c>
      <c r="E350">
        <v>0</v>
      </c>
      <c r="F350" s="18">
        <v>0</v>
      </c>
      <c r="G350" s="18">
        <v>1</v>
      </c>
      <c r="H350" s="18">
        <v>0</v>
      </c>
      <c r="I350" s="18">
        <v>0</v>
      </c>
      <c r="J350">
        <f t="shared" si="37"/>
        <v>5.7263062249585772E-2</v>
      </c>
      <c r="K350">
        <f t="shared" si="38"/>
        <v>44.907942819398151</v>
      </c>
      <c r="L350">
        <f t="shared" si="39"/>
        <v>3.8046146793125244</v>
      </c>
      <c r="M350">
        <f t="shared" si="40"/>
        <v>7.3017334848469924E-5</v>
      </c>
      <c r="N350">
        <f t="shared" si="41"/>
        <v>6.7013388825963842</v>
      </c>
      <c r="O350">
        <f t="shared" si="42"/>
        <v>20.336150335894366</v>
      </c>
    </row>
    <row r="351" spans="1:15" x14ac:dyDescent="0.25">
      <c r="A351">
        <f>'ARCH(5)'!A346</f>
        <v>-4.8809125424689102</v>
      </c>
      <c r="C351">
        <v>340</v>
      </c>
      <c r="D351">
        <f t="shared" si="36"/>
        <v>-4.8809125424689102</v>
      </c>
      <c r="E351">
        <v>0</v>
      </c>
      <c r="F351" s="18">
        <v>0</v>
      </c>
      <c r="G351" s="18">
        <v>0</v>
      </c>
      <c r="H351" s="18">
        <v>0</v>
      </c>
      <c r="I351" s="18">
        <v>0</v>
      </c>
      <c r="J351">
        <f t="shared" si="37"/>
        <v>-5.0184389474747579</v>
      </c>
      <c r="K351">
        <f t="shared" si="38"/>
        <v>37.084063827882815</v>
      </c>
      <c r="L351">
        <f t="shared" si="39"/>
        <v>3.6131873309136466</v>
      </c>
      <c r="M351">
        <f t="shared" si="40"/>
        <v>0.67912539430469943</v>
      </c>
      <c r="N351">
        <f t="shared" si="41"/>
        <v>6.0896686139627345</v>
      </c>
      <c r="O351">
        <f t="shared" si="42"/>
        <v>-4.8809125424689102</v>
      </c>
    </row>
    <row r="352" spans="1:15" x14ac:dyDescent="0.25">
      <c r="A352">
        <f>'ARCH(5)'!A347</f>
        <v>-7.8003259421718134</v>
      </c>
      <c r="C352">
        <v>341</v>
      </c>
      <c r="D352">
        <f t="shared" si="36"/>
        <v>-7.8003259421718134</v>
      </c>
      <c r="E352">
        <v>0</v>
      </c>
      <c r="F352" s="18">
        <v>0</v>
      </c>
      <c r="G352" s="18">
        <v>0</v>
      </c>
      <c r="H352" s="18">
        <v>0</v>
      </c>
      <c r="I352" s="18">
        <v>0</v>
      </c>
      <c r="J352">
        <f t="shared" si="37"/>
        <v>-7.9378523471776612</v>
      </c>
      <c r="K352">
        <f t="shared" si="38"/>
        <v>33.918736232605511</v>
      </c>
      <c r="L352">
        <f t="shared" si="39"/>
        <v>3.5239675529361625</v>
      </c>
      <c r="M352">
        <f t="shared" si="40"/>
        <v>1.8576605995427369</v>
      </c>
      <c r="N352">
        <f t="shared" si="41"/>
        <v>5.8239794155375852</v>
      </c>
      <c r="O352">
        <f t="shared" si="42"/>
        <v>-7.8003259421718134</v>
      </c>
    </row>
    <row r="353" spans="1:15" x14ac:dyDescent="0.25">
      <c r="A353">
        <f>'ARCH(5)'!A348</f>
        <v>1.4458992185204393</v>
      </c>
      <c r="C353">
        <v>342</v>
      </c>
      <c r="D353">
        <f t="shared" si="36"/>
        <v>1.4458992185204393</v>
      </c>
      <c r="E353">
        <v>0</v>
      </c>
      <c r="F353" s="18">
        <v>0</v>
      </c>
      <c r="G353" s="18">
        <v>0</v>
      </c>
      <c r="H353" s="18">
        <v>0</v>
      </c>
      <c r="I353" s="18">
        <v>0</v>
      </c>
      <c r="J353">
        <f t="shared" si="37"/>
        <v>1.3083728135145916</v>
      </c>
      <c r="K353">
        <f t="shared" si="38"/>
        <v>35.960443316124206</v>
      </c>
      <c r="L353">
        <f t="shared" si="39"/>
        <v>3.5824195375620298</v>
      </c>
      <c r="M353">
        <f t="shared" si="40"/>
        <v>4.7603401440174158E-2</v>
      </c>
      <c r="N353">
        <f t="shared" si="41"/>
        <v>5.9967027036634226</v>
      </c>
      <c r="O353">
        <f t="shared" si="42"/>
        <v>1.4458992185204393</v>
      </c>
    </row>
    <row r="354" spans="1:15" x14ac:dyDescent="0.25">
      <c r="A354">
        <f>'ARCH(5)'!A349</f>
        <v>10.53354814790327</v>
      </c>
      <c r="C354">
        <v>343</v>
      </c>
      <c r="D354">
        <f t="shared" si="36"/>
        <v>10.53354814790327</v>
      </c>
      <c r="E354">
        <v>0</v>
      </c>
      <c r="F354" s="18">
        <v>0</v>
      </c>
      <c r="G354" s="18">
        <v>0</v>
      </c>
      <c r="H354" s="18">
        <v>0</v>
      </c>
      <c r="I354" s="18">
        <v>0</v>
      </c>
      <c r="J354">
        <f t="shared" si="37"/>
        <v>10.396021742897421</v>
      </c>
      <c r="K354">
        <f t="shared" si="38"/>
        <v>30.207682889461054</v>
      </c>
      <c r="L354">
        <f t="shared" si="39"/>
        <v>3.4080962923398315</v>
      </c>
      <c r="M354">
        <f t="shared" si="40"/>
        <v>3.5778072907572218</v>
      </c>
      <c r="N354">
        <f t="shared" si="41"/>
        <v>5.4961516436012801</v>
      </c>
      <c r="O354">
        <f t="shared" si="42"/>
        <v>10.53354814790327</v>
      </c>
    </row>
    <row r="355" spans="1:15" x14ac:dyDescent="0.25">
      <c r="A355">
        <f>'ARCH(5)'!A350</f>
        <v>2.0785356458899691</v>
      </c>
      <c r="C355">
        <v>344</v>
      </c>
      <c r="D355">
        <f t="shared" si="36"/>
        <v>2.0785356458899691</v>
      </c>
      <c r="E355">
        <v>0</v>
      </c>
      <c r="F355" s="18">
        <v>0</v>
      </c>
      <c r="G355" s="18">
        <v>0</v>
      </c>
      <c r="H355" s="18">
        <v>0</v>
      </c>
      <c r="I355" s="18">
        <v>0</v>
      </c>
      <c r="J355">
        <f t="shared" si="37"/>
        <v>1.9410092408841213</v>
      </c>
      <c r="K355">
        <f t="shared" si="38"/>
        <v>38.440916434909248</v>
      </c>
      <c r="L355">
        <f t="shared" si="39"/>
        <v>3.649122424476317</v>
      </c>
      <c r="M355">
        <f t="shared" si="40"/>
        <v>9.8007987909886768E-2</v>
      </c>
      <c r="N355">
        <f t="shared" si="41"/>
        <v>6.2000739056005818</v>
      </c>
      <c r="O355">
        <f t="shared" si="42"/>
        <v>2.0785356458899691</v>
      </c>
    </row>
    <row r="356" spans="1:15" x14ac:dyDescent="0.25">
      <c r="A356">
        <f>'ARCH(5)'!A351</f>
        <v>-4.7780307760697776</v>
      </c>
      <c r="C356">
        <v>345</v>
      </c>
      <c r="D356">
        <f t="shared" si="36"/>
        <v>-4.7780307760697776</v>
      </c>
      <c r="E356">
        <v>0</v>
      </c>
      <c r="F356" s="18">
        <v>0</v>
      </c>
      <c r="G356" s="18">
        <v>0</v>
      </c>
      <c r="H356" s="18">
        <v>0</v>
      </c>
      <c r="I356" s="18">
        <v>0</v>
      </c>
      <c r="J356">
        <f t="shared" si="37"/>
        <v>-4.9155571810756253</v>
      </c>
      <c r="K356">
        <f t="shared" si="38"/>
        <v>32.41804653271199</v>
      </c>
      <c r="L356">
        <f t="shared" si="39"/>
        <v>3.4787152594863251</v>
      </c>
      <c r="M356">
        <f t="shared" si="40"/>
        <v>0.74534726748702629</v>
      </c>
      <c r="N356">
        <f t="shared" si="41"/>
        <v>5.6936847939372255</v>
      </c>
      <c r="O356">
        <f t="shared" si="42"/>
        <v>-4.7780307760697776</v>
      </c>
    </row>
    <row r="357" spans="1:15" x14ac:dyDescent="0.25">
      <c r="A357">
        <f>'ARCH(5)'!A352</f>
        <v>1.1057446976920662</v>
      </c>
      <c r="C357">
        <v>346</v>
      </c>
      <c r="D357">
        <f t="shared" si="36"/>
        <v>1.1057446976920662</v>
      </c>
      <c r="E357">
        <v>0</v>
      </c>
      <c r="F357" s="18">
        <v>0</v>
      </c>
      <c r="G357" s="18">
        <v>0</v>
      </c>
      <c r="H357" s="18">
        <v>0</v>
      </c>
      <c r="I357" s="18">
        <v>0</v>
      </c>
      <c r="J357">
        <f t="shared" si="37"/>
        <v>0.96821829268621828</v>
      </c>
      <c r="K357">
        <f t="shared" si="38"/>
        <v>30.102814586202058</v>
      </c>
      <c r="L357">
        <f t="shared" si="39"/>
        <v>3.4046186752304881</v>
      </c>
      <c r="M357">
        <f t="shared" si="40"/>
        <v>3.1141495410927585E-2</v>
      </c>
      <c r="N357">
        <f t="shared" si="41"/>
        <v>5.4866031919760756</v>
      </c>
      <c r="O357">
        <f t="shared" si="42"/>
        <v>1.1057446976920662</v>
      </c>
    </row>
    <row r="358" spans="1:15" x14ac:dyDescent="0.25">
      <c r="A358">
        <f>'ARCH(5)'!A353</f>
        <v>6.6760793515785011</v>
      </c>
      <c r="C358">
        <v>347</v>
      </c>
      <c r="D358">
        <f t="shared" si="36"/>
        <v>6.6760793515785011</v>
      </c>
      <c r="E358">
        <v>0</v>
      </c>
      <c r="F358" s="18">
        <v>0</v>
      </c>
      <c r="G358" s="18">
        <v>0</v>
      </c>
      <c r="H358" s="18">
        <v>0</v>
      </c>
      <c r="I358" s="18">
        <v>0</v>
      </c>
      <c r="J358">
        <f t="shared" si="37"/>
        <v>6.5385529465726533</v>
      </c>
      <c r="K358">
        <f t="shared" si="38"/>
        <v>25.478392781546777</v>
      </c>
      <c r="L358">
        <f t="shared" si="39"/>
        <v>3.2378307510671833</v>
      </c>
      <c r="M358">
        <f t="shared" si="40"/>
        <v>1.6779973133194801</v>
      </c>
      <c r="N358">
        <f t="shared" si="41"/>
        <v>5.0476125823548283</v>
      </c>
      <c r="O358">
        <f t="shared" si="42"/>
        <v>6.6760793515785011</v>
      </c>
    </row>
    <row r="359" spans="1:15" x14ac:dyDescent="0.25">
      <c r="A359">
        <f>'ARCH(5)'!A354</f>
        <v>9.4284885110219694</v>
      </c>
      <c r="C359">
        <v>348</v>
      </c>
      <c r="D359">
        <f t="shared" si="36"/>
        <v>9.4284885110219694</v>
      </c>
      <c r="E359">
        <v>0</v>
      </c>
      <c r="F359" s="18">
        <v>0</v>
      </c>
      <c r="G359" s="18">
        <v>0</v>
      </c>
      <c r="H359" s="18">
        <v>0</v>
      </c>
      <c r="I359" s="18">
        <v>0</v>
      </c>
      <c r="J359">
        <f t="shared" si="37"/>
        <v>9.2909621060161207</v>
      </c>
      <c r="K359">
        <f t="shared" si="38"/>
        <v>26.844957342285667</v>
      </c>
      <c r="L359">
        <f t="shared" si="39"/>
        <v>3.2900779948356718</v>
      </c>
      <c r="M359">
        <f t="shared" si="40"/>
        <v>3.2155751173221185</v>
      </c>
      <c r="N359">
        <f t="shared" si="41"/>
        <v>5.1812119568963464</v>
      </c>
      <c r="O359">
        <f t="shared" si="42"/>
        <v>9.4284885110219694</v>
      </c>
    </row>
    <row r="360" spans="1:15" x14ac:dyDescent="0.25">
      <c r="A360">
        <f>'ARCH(5)'!A355</f>
        <v>-1.4567883740537368</v>
      </c>
      <c r="C360">
        <v>349</v>
      </c>
      <c r="D360">
        <f t="shared" si="36"/>
        <v>-1.4567883740537368</v>
      </c>
      <c r="E360">
        <v>0</v>
      </c>
      <c r="F360" s="18">
        <v>0</v>
      </c>
      <c r="G360" s="18">
        <v>0</v>
      </c>
      <c r="H360" s="18">
        <v>0</v>
      </c>
      <c r="I360" s="18">
        <v>0</v>
      </c>
      <c r="J360">
        <f t="shared" si="37"/>
        <v>-1.5943147790595846</v>
      </c>
      <c r="K360">
        <f t="shared" si="38"/>
        <v>33.164131719228941</v>
      </c>
      <c r="L360">
        <f t="shared" si="39"/>
        <v>3.5014689219994604</v>
      </c>
      <c r="M360">
        <f t="shared" si="40"/>
        <v>7.6644238306833909E-2</v>
      </c>
      <c r="N360">
        <f t="shared" si="41"/>
        <v>5.7588307597314357</v>
      </c>
      <c r="O360">
        <f t="shared" si="42"/>
        <v>-1.4567883740537368</v>
      </c>
    </row>
    <row r="361" spans="1:15" x14ac:dyDescent="0.25">
      <c r="A361">
        <f>'ARCH(5)'!A356</f>
        <v>-0.49103587987408398</v>
      </c>
      <c r="C361">
        <v>350</v>
      </c>
      <c r="D361">
        <f t="shared" si="36"/>
        <v>-0.49103587987408398</v>
      </c>
      <c r="E361">
        <v>0</v>
      </c>
      <c r="F361" s="18">
        <v>0</v>
      </c>
      <c r="G361" s="18">
        <v>0</v>
      </c>
      <c r="H361" s="18">
        <v>0</v>
      </c>
      <c r="I361" s="18">
        <v>0</v>
      </c>
      <c r="J361">
        <f t="shared" si="37"/>
        <v>-0.62856228487993182</v>
      </c>
      <c r="K361">
        <f t="shared" si="38"/>
        <v>28.094233163182764</v>
      </c>
      <c r="L361">
        <f t="shared" si="39"/>
        <v>3.3355643297685535</v>
      </c>
      <c r="M361">
        <f t="shared" si="40"/>
        <v>1.4063047874581007E-2</v>
      </c>
      <c r="N361">
        <f t="shared" si="41"/>
        <v>5.3003993399726745</v>
      </c>
      <c r="O361">
        <f t="shared" si="42"/>
        <v>-0.49103587987408398</v>
      </c>
    </row>
    <row r="362" spans="1:15" x14ac:dyDescent="0.25">
      <c r="A362">
        <f>'ARCH(5)'!A357</f>
        <v>-7.9426824408951466</v>
      </c>
      <c r="C362">
        <v>351</v>
      </c>
      <c r="D362">
        <f t="shared" si="36"/>
        <v>-7.9426824408951466</v>
      </c>
      <c r="E362">
        <v>0</v>
      </c>
      <c r="F362" s="18">
        <v>0</v>
      </c>
      <c r="G362" s="18">
        <v>0</v>
      </c>
      <c r="H362" s="18">
        <v>0</v>
      </c>
      <c r="I362" s="18">
        <v>0</v>
      </c>
      <c r="J362">
        <f t="shared" si="37"/>
        <v>-8.0802088459009944</v>
      </c>
      <c r="K362">
        <f t="shared" si="38"/>
        <v>23.823441998773554</v>
      </c>
      <c r="L362">
        <f t="shared" si="39"/>
        <v>3.1706700538563086</v>
      </c>
      <c r="M362">
        <f t="shared" si="40"/>
        <v>2.7405685121712406</v>
      </c>
      <c r="N362">
        <f t="shared" si="41"/>
        <v>4.8809263463786827</v>
      </c>
      <c r="O362">
        <f t="shared" si="42"/>
        <v>-7.9426824408951466</v>
      </c>
    </row>
    <row r="363" spans="1:15" x14ac:dyDescent="0.25">
      <c r="A363">
        <f>'ARCH(5)'!A358</f>
        <v>-6.2501378255996638</v>
      </c>
      <c r="C363">
        <v>352</v>
      </c>
      <c r="D363">
        <f t="shared" si="36"/>
        <v>-6.2501378255996638</v>
      </c>
      <c r="E363">
        <v>0</v>
      </c>
      <c r="F363" s="18">
        <v>0</v>
      </c>
      <c r="G363" s="18">
        <v>0</v>
      </c>
      <c r="H363" s="18">
        <v>0</v>
      </c>
      <c r="I363" s="18">
        <v>0</v>
      </c>
      <c r="J363">
        <f t="shared" si="37"/>
        <v>-6.3876642306055116</v>
      </c>
      <c r="K363">
        <f t="shared" si="38"/>
        <v>28.244332429331351</v>
      </c>
      <c r="L363">
        <f t="shared" si="39"/>
        <v>3.3408928154945987</v>
      </c>
      <c r="M363">
        <f t="shared" si="40"/>
        <v>1.4446174086445933</v>
      </c>
      <c r="N363">
        <f t="shared" si="41"/>
        <v>5.3145397194236255</v>
      </c>
      <c r="O363">
        <f t="shared" si="42"/>
        <v>-6.2501378255996638</v>
      </c>
    </row>
    <row r="364" spans="1:15" x14ac:dyDescent="0.25">
      <c r="A364">
        <f>'ARCH(5)'!A359</f>
        <v>-5.1725100338116947</v>
      </c>
      <c r="C364">
        <v>353</v>
      </c>
      <c r="D364">
        <f t="shared" si="36"/>
        <v>-5.1725100338116947</v>
      </c>
      <c r="E364">
        <v>0</v>
      </c>
      <c r="F364" s="18">
        <v>0</v>
      </c>
      <c r="G364" s="18">
        <v>0</v>
      </c>
      <c r="H364" s="18">
        <v>0</v>
      </c>
      <c r="I364" s="18">
        <v>0</v>
      </c>
      <c r="J364">
        <f t="shared" si="37"/>
        <v>-5.3100364388175425</v>
      </c>
      <c r="K364">
        <f t="shared" si="38"/>
        <v>28.799680005611947</v>
      </c>
      <c r="L364">
        <f t="shared" si="39"/>
        <v>3.3603642761639216</v>
      </c>
      <c r="M364">
        <f t="shared" si="40"/>
        <v>0.9790555650644619</v>
      </c>
      <c r="N364">
        <f t="shared" si="41"/>
        <v>5.3665333321998423</v>
      </c>
      <c r="O364">
        <f t="shared" si="42"/>
        <v>-5.1725100338116947</v>
      </c>
    </row>
    <row r="365" spans="1:15" x14ac:dyDescent="0.25">
      <c r="A365">
        <f>'ARCH(5)'!A360</f>
        <v>-13.449214784392332</v>
      </c>
      <c r="C365">
        <v>354</v>
      </c>
      <c r="D365">
        <f t="shared" si="36"/>
        <v>-13.449214784392332</v>
      </c>
      <c r="E365">
        <v>0</v>
      </c>
      <c r="F365" s="18">
        <v>0</v>
      </c>
      <c r="G365" s="18">
        <v>0</v>
      </c>
      <c r="H365" s="18">
        <v>0</v>
      </c>
      <c r="I365" s="18">
        <v>0</v>
      </c>
      <c r="J365">
        <f t="shared" si="37"/>
        <v>-13.586741189398181</v>
      </c>
      <c r="K365">
        <f t="shared" si="38"/>
        <v>27.723858691380233</v>
      </c>
      <c r="L365">
        <f t="shared" si="39"/>
        <v>3.3222933670646877</v>
      </c>
      <c r="M365">
        <f t="shared" si="40"/>
        <v>6.6585080454577517</v>
      </c>
      <c r="N365">
        <f t="shared" si="41"/>
        <v>5.2653450685952423</v>
      </c>
      <c r="O365">
        <f t="shared" si="42"/>
        <v>-13.449214784392332</v>
      </c>
    </row>
    <row r="366" spans="1:15" x14ac:dyDescent="0.25">
      <c r="A366">
        <f>'ARCH(5)'!A361</f>
        <v>5.2146719038714693</v>
      </c>
      <c r="C366">
        <v>355</v>
      </c>
      <c r="D366">
        <f t="shared" si="36"/>
        <v>5.2146719038714693</v>
      </c>
      <c r="E366">
        <v>0</v>
      </c>
      <c r="F366" s="18">
        <v>0</v>
      </c>
      <c r="G366" s="18">
        <v>0</v>
      </c>
      <c r="H366" s="18">
        <v>0</v>
      </c>
      <c r="I366" s="18">
        <v>0</v>
      </c>
      <c r="J366">
        <f t="shared" si="37"/>
        <v>5.0771454988656215</v>
      </c>
      <c r="K366">
        <f t="shared" si="38"/>
        <v>45.673934636288209</v>
      </c>
      <c r="L366">
        <f t="shared" si="39"/>
        <v>3.8215277771160303</v>
      </c>
      <c r="M366">
        <f t="shared" si="40"/>
        <v>0.56437893126402872</v>
      </c>
      <c r="N366">
        <f t="shared" si="41"/>
        <v>6.7582493765980702</v>
      </c>
      <c r="O366">
        <f t="shared" si="42"/>
        <v>5.2146719038714693</v>
      </c>
    </row>
    <row r="367" spans="1:15" x14ac:dyDescent="0.25">
      <c r="A367">
        <f>'ARCH(5)'!A362</f>
        <v>-4.3042277043825843</v>
      </c>
      <c r="C367">
        <v>356</v>
      </c>
      <c r="D367">
        <f t="shared" si="36"/>
        <v>-4.3042277043825843</v>
      </c>
      <c r="E367">
        <v>0</v>
      </c>
      <c r="F367" s="18">
        <v>0</v>
      </c>
      <c r="G367" s="18">
        <v>0</v>
      </c>
      <c r="H367" s="18">
        <v>0</v>
      </c>
      <c r="I367" s="18">
        <v>0</v>
      </c>
      <c r="J367">
        <f t="shared" si="37"/>
        <v>-4.4417541093884321</v>
      </c>
      <c r="K367">
        <f t="shared" si="38"/>
        <v>40.788698041433854</v>
      </c>
      <c r="L367">
        <f t="shared" si="39"/>
        <v>3.7084050342477091</v>
      </c>
      <c r="M367">
        <f t="shared" si="40"/>
        <v>0.48369230977237343</v>
      </c>
      <c r="N367">
        <f t="shared" si="41"/>
        <v>6.3866030126690863</v>
      </c>
      <c r="O367">
        <f t="shared" si="42"/>
        <v>-4.3042277043825843</v>
      </c>
    </row>
    <row r="368" spans="1:15" x14ac:dyDescent="0.25">
      <c r="A368">
        <f>'ARCH(5)'!A363</f>
        <v>0.31523978227882504</v>
      </c>
      <c r="C368">
        <v>357</v>
      </c>
      <c r="D368">
        <f t="shared" si="36"/>
        <v>0.31523978227882504</v>
      </c>
      <c r="E368">
        <v>0</v>
      </c>
      <c r="F368" s="18">
        <v>0</v>
      </c>
      <c r="G368" s="18">
        <v>0</v>
      </c>
      <c r="H368" s="18">
        <v>0</v>
      </c>
      <c r="I368" s="18">
        <v>0</v>
      </c>
      <c r="J368">
        <f t="shared" si="37"/>
        <v>0.17771337727297717</v>
      </c>
      <c r="K368">
        <f t="shared" si="38"/>
        <v>36.195057660373401</v>
      </c>
      <c r="L368">
        <f t="shared" si="39"/>
        <v>3.5889225807918645</v>
      </c>
      <c r="M368">
        <f t="shared" si="40"/>
        <v>8.7255129576278465E-4</v>
      </c>
      <c r="N368">
        <f t="shared" si="41"/>
        <v>6.0162328462563179</v>
      </c>
      <c r="O368">
        <f t="shared" si="42"/>
        <v>0.31523978227882504</v>
      </c>
    </row>
    <row r="369" spans="1:15" x14ac:dyDescent="0.25">
      <c r="A369">
        <f>'ARCH(5)'!A364</f>
        <v>13.016432268718003</v>
      </c>
      <c r="C369">
        <v>358</v>
      </c>
      <c r="D369">
        <f t="shared" si="36"/>
        <v>13.016432268718003</v>
      </c>
      <c r="E369">
        <v>0</v>
      </c>
      <c r="F369" s="18">
        <v>0</v>
      </c>
      <c r="G369" s="18">
        <v>0</v>
      </c>
      <c r="H369" s="18">
        <v>0</v>
      </c>
      <c r="I369" s="18">
        <v>0</v>
      </c>
      <c r="J369">
        <f t="shared" si="37"/>
        <v>12.878905863712154</v>
      </c>
      <c r="K369">
        <f t="shared" si="38"/>
        <v>30.191387981173264</v>
      </c>
      <c r="L369">
        <f t="shared" si="39"/>
        <v>3.4075567175268997</v>
      </c>
      <c r="M369">
        <f t="shared" si="40"/>
        <v>5.4938254693619948</v>
      </c>
      <c r="N369">
        <f t="shared" si="41"/>
        <v>5.4946690511051948</v>
      </c>
      <c r="O369">
        <f t="shared" si="42"/>
        <v>13.016432268718003</v>
      </c>
    </row>
    <row r="370" spans="1:15" x14ac:dyDescent="0.25">
      <c r="A370">
        <f>'ARCH(5)'!A365</f>
        <v>-2.1809340933698169</v>
      </c>
      <c r="C370">
        <v>359</v>
      </c>
      <c r="D370">
        <f t="shared" si="36"/>
        <v>-2.1809340933698169</v>
      </c>
      <c r="E370">
        <v>0</v>
      </c>
      <c r="F370" s="18">
        <v>0</v>
      </c>
      <c r="G370" s="18">
        <v>0</v>
      </c>
      <c r="H370" s="18">
        <v>0</v>
      </c>
      <c r="I370" s="18">
        <v>0</v>
      </c>
      <c r="J370">
        <f t="shared" si="37"/>
        <v>-2.3184604983756647</v>
      </c>
      <c r="K370">
        <f t="shared" si="38"/>
        <v>45.374960676219622</v>
      </c>
      <c r="L370">
        <f t="shared" si="39"/>
        <v>3.8149604259448515</v>
      </c>
      <c r="M370">
        <f t="shared" si="40"/>
        <v>0.11846311274811602</v>
      </c>
      <c r="N370">
        <f t="shared" si="41"/>
        <v>6.7360938737683593</v>
      </c>
      <c r="O370">
        <f t="shared" si="42"/>
        <v>-2.1809340933698169</v>
      </c>
    </row>
    <row r="371" spans="1:15" x14ac:dyDescent="0.25">
      <c r="A371">
        <f>'ARCH(5)'!A366</f>
        <v>-6.8309520830205406</v>
      </c>
      <c r="C371">
        <v>360</v>
      </c>
      <c r="D371">
        <f t="shared" si="36"/>
        <v>-6.8309520830205406</v>
      </c>
      <c r="E371">
        <v>0</v>
      </c>
      <c r="F371" s="18">
        <v>0</v>
      </c>
      <c r="G371" s="18">
        <v>0</v>
      </c>
      <c r="H371" s="18">
        <v>0</v>
      </c>
      <c r="I371" s="18">
        <v>0</v>
      </c>
      <c r="J371">
        <f t="shared" si="37"/>
        <v>-6.9684784880263884</v>
      </c>
      <c r="K371">
        <f t="shared" si="38"/>
        <v>38.099477306909954</v>
      </c>
      <c r="L371">
        <f t="shared" si="39"/>
        <v>3.6402005630598078</v>
      </c>
      <c r="M371">
        <f t="shared" si="40"/>
        <v>1.2745500954491955</v>
      </c>
      <c r="N371">
        <f t="shared" si="41"/>
        <v>6.1724774043255888</v>
      </c>
      <c r="O371">
        <f t="shared" si="42"/>
        <v>-6.8309520830205406</v>
      </c>
    </row>
    <row r="372" spans="1:15" x14ac:dyDescent="0.25">
      <c r="A372">
        <f>'ARCH(5)'!A367</f>
        <v>-4.2582352863411471E-2</v>
      </c>
      <c r="C372">
        <v>361</v>
      </c>
      <c r="D372">
        <f t="shared" si="36"/>
        <v>-4.2582352863411471E-2</v>
      </c>
      <c r="E372">
        <v>0</v>
      </c>
      <c r="F372" s="18">
        <v>0</v>
      </c>
      <c r="G372" s="18">
        <v>0</v>
      </c>
      <c r="H372" s="18">
        <v>0</v>
      </c>
      <c r="I372" s="18">
        <v>0</v>
      </c>
      <c r="J372">
        <f t="shared" si="37"/>
        <v>-0.18010875786925934</v>
      </c>
      <c r="K372">
        <f t="shared" si="38"/>
        <v>37.532373787459278</v>
      </c>
      <c r="L372">
        <f t="shared" si="39"/>
        <v>3.6252038615453026</v>
      </c>
      <c r="M372">
        <f t="shared" si="40"/>
        <v>8.6429824143034663E-4</v>
      </c>
      <c r="N372">
        <f t="shared" si="41"/>
        <v>6.1263670953885283</v>
      </c>
      <c r="O372">
        <f t="shared" si="42"/>
        <v>-4.2582352863411471E-2</v>
      </c>
    </row>
    <row r="373" spans="1:15" x14ac:dyDescent="0.25">
      <c r="A373">
        <f>'ARCH(5)'!A368</f>
        <v>-13.846503079086791</v>
      </c>
      <c r="C373">
        <v>362</v>
      </c>
      <c r="D373">
        <f t="shared" si="36"/>
        <v>-13.846503079086791</v>
      </c>
      <c r="E373">
        <v>0</v>
      </c>
      <c r="F373" s="18">
        <v>0</v>
      </c>
      <c r="G373" s="18">
        <v>0</v>
      </c>
      <c r="H373" s="18">
        <v>0</v>
      </c>
      <c r="I373" s="18">
        <v>0</v>
      </c>
      <c r="J373">
        <f t="shared" si="37"/>
        <v>-13.984029484092639</v>
      </c>
      <c r="K373">
        <f t="shared" si="38"/>
        <v>31.249950579441933</v>
      </c>
      <c r="L373">
        <f t="shared" si="39"/>
        <v>3.4420177947233017</v>
      </c>
      <c r="M373">
        <f t="shared" si="40"/>
        <v>6.2577084758853552</v>
      </c>
      <c r="N373">
        <f t="shared" si="41"/>
        <v>5.5901655234386336</v>
      </c>
      <c r="O373">
        <f t="shared" si="42"/>
        <v>-13.846503079086791</v>
      </c>
    </row>
    <row r="374" spans="1:15" x14ac:dyDescent="0.25">
      <c r="A374">
        <f>'ARCH(5)'!A369</f>
        <v>10.006704267333792</v>
      </c>
      <c r="C374">
        <v>363</v>
      </c>
      <c r="D374">
        <f t="shared" si="36"/>
        <v>10.006704267333792</v>
      </c>
      <c r="E374">
        <v>0</v>
      </c>
      <c r="F374" s="18">
        <v>0</v>
      </c>
      <c r="G374" s="18">
        <v>0</v>
      </c>
      <c r="H374" s="18">
        <v>0</v>
      </c>
      <c r="I374" s="18">
        <v>0</v>
      </c>
      <c r="J374">
        <f t="shared" si="37"/>
        <v>9.8691778623279429</v>
      </c>
      <c r="K374">
        <f t="shared" si="38"/>
        <v>49.781517986801518</v>
      </c>
      <c r="L374">
        <f t="shared" si="39"/>
        <v>3.9076437903837471</v>
      </c>
      <c r="M374">
        <f t="shared" si="40"/>
        <v>1.9565629096342061</v>
      </c>
      <c r="N374">
        <f t="shared" si="41"/>
        <v>7.055601886926552</v>
      </c>
      <c r="O374">
        <f t="shared" si="42"/>
        <v>10.006704267333792</v>
      </c>
    </row>
    <row r="375" spans="1:15" x14ac:dyDescent="0.25">
      <c r="A375">
        <f>'ARCH(5)'!A370</f>
        <v>-2.9715748652754357</v>
      </c>
      <c r="C375">
        <v>364</v>
      </c>
      <c r="D375">
        <f t="shared" si="36"/>
        <v>-2.9715748652754357</v>
      </c>
      <c r="E375">
        <v>0</v>
      </c>
      <c r="F375" s="18">
        <v>0</v>
      </c>
      <c r="G375" s="18">
        <v>0</v>
      </c>
      <c r="H375" s="18">
        <v>0</v>
      </c>
      <c r="I375" s="18">
        <v>0</v>
      </c>
      <c r="J375">
        <f t="shared" si="37"/>
        <v>-3.1091012702812835</v>
      </c>
      <c r="K375">
        <f t="shared" si="38"/>
        <v>52.649766107518118</v>
      </c>
      <c r="L375">
        <f t="shared" si="39"/>
        <v>3.963661796167802</v>
      </c>
      <c r="M375">
        <f t="shared" si="40"/>
        <v>0.18360025928936391</v>
      </c>
      <c r="N375">
        <f t="shared" si="41"/>
        <v>7.2560158563441766</v>
      </c>
      <c r="O375">
        <f t="shared" si="42"/>
        <v>-2.9715748652754357</v>
      </c>
    </row>
    <row r="376" spans="1:15" x14ac:dyDescent="0.25">
      <c r="A376">
        <f>'ARCH(5)'!A371</f>
        <v>9.2924679163169657</v>
      </c>
      <c r="C376">
        <v>365</v>
      </c>
      <c r="D376">
        <f t="shared" si="36"/>
        <v>9.2924679163169657</v>
      </c>
      <c r="E376">
        <v>0</v>
      </c>
      <c r="F376" s="18">
        <v>0</v>
      </c>
      <c r="G376" s="18">
        <v>0</v>
      </c>
      <c r="H376" s="18">
        <v>0</v>
      </c>
      <c r="I376" s="18">
        <v>0</v>
      </c>
      <c r="J376">
        <f t="shared" si="37"/>
        <v>9.154941511311117</v>
      </c>
      <c r="K376">
        <f t="shared" si="38"/>
        <v>44.373204690224249</v>
      </c>
      <c r="L376">
        <f t="shared" si="39"/>
        <v>3.7926357892920581</v>
      </c>
      <c r="M376">
        <f t="shared" si="40"/>
        <v>1.8888190443002217</v>
      </c>
      <c r="N376">
        <f t="shared" si="41"/>
        <v>6.6613215423235834</v>
      </c>
      <c r="O376">
        <f t="shared" si="42"/>
        <v>9.2924679163169657</v>
      </c>
    </row>
    <row r="377" spans="1:15" x14ac:dyDescent="0.25">
      <c r="A377">
        <f>'ARCH(5)'!A372</f>
        <v>2.6914356617769126</v>
      </c>
      <c r="C377">
        <v>366</v>
      </c>
      <c r="D377">
        <f t="shared" si="36"/>
        <v>2.6914356617769126</v>
      </c>
      <c r="E377">
        <v>0</v>
      </c>
      <c r="F377" s="18">
        <v>0</v>
      </c>
      <c r="G377" s="18">
        <v>0</v>
      </c>
      <c r="H377" s="18">
        <v>0</v>
      </c>
      <c r="I377" s="18">
        <v>0</v>
      </c>
      <c r="J377">
        <f t="shared" si="37"/>
        <v>2.5539092567710648</v>
      </c>
      <c r="K377">
        <f t="shared" si="38"/>
        <v>46.735781356520228</v>
      </c>
      <c r="L377">
        <f t="shared" si="39"/>
        <v>3.8445100673675863</v>
      </c>
      <c r="M377">
        <f t="shared" si="40"/>
        <v>0.13956014647674161</v>
      </c>
      <c r="N377">
        <f t="shared" si="41"/>
        <v>6.8363573163286473</v>
      </c>
      <c r="O377">
        <f t="shared" si="42"/>
        <v>2.6914356617769126</v>
      </c>
    </row>
    <row r="378" spans="1:15" x14ac:dyDescent="0.25">
      <c r="A378">
        <f>'ARCH(5)'!A373</f>
        <v>0.15466418349100047</v>
      </c>
      <c r="C378">
        <v>367</v>
      </c>
      <c r="D378">
        <f t="shared" si="36"/>
        <v>0.15466418349100047</v>
      </c>
      <c r="E378">
        <v>0</v>
      </c>
      <c r="F378" s="18">
        <v>0</v>
      </c>
      <c r="G378" s="18">
        <v>0</v>
      </c>
      <c r="H378" s="18">
        <v>0</v>
      </c>
      <c r="I378" s="18">
        <v>0</v>
      </c>
      <c r="J378">
        <f t="shared" si="37"/>
        <v>1.7137778485152605E-2</v>
      </c>
      <c r="K378">
        <f t="shared" si="38"/>
        <v>39.314447000819449</v>
      </c>
      <c r="L378">
        <f t="shared" si="39"/>
        <v>3.6715920594872338</v>
      </c>
      <c r="M378">
        <f t="shared" si="40"/>
        <v>7.4706240024192048E-6</v>
      </c>
      <c r="N378">
        <f t="shared" si="41"/>
        <v>6.2701233640829948</v>
      </c>
      <c r="O378">
        <f t="shared" si="42"/>
        <v>0.15466418349100047</v>
      </c>
    </row>
    <row r="379" spans="1:15" x14ac:dyDescent="0.25">
      <c r="A379">
        <f>'ARCH(5)'!A374</f>
        <v>11.056575792415108</v>
      </c>
      <c r="C379">
        <v>368</v>
      </c>
      <c r="D379">
        <f t="shared" si="36"/>
        <v>11.056575792415108</v>
      </c>
      <c r="E379">
        <v>0</v>
      </c>
      <c r="F379" s="18">
        <v>0</v>
      </c>
      <c r="G379" s="18">
        <v>0</v>
      </c>
      <c r="H379" s="18">
        <v>0</v>
      </c>
      <c r="I379" s="18">
        <v>0</v>
      </c>
      <c r="J379">
        <f t="shared" si="37"/>
        <v>10.91904938740926</v>
      </c>
      <c r="K379">
        <f t="shared" si="38"/>
        <v>32.656562398152069</v>
      </c>
      <c r="L379">
        <f t="shared" si="39"/>
        <v>3.4860458278126307</v>
      </c>
      <c r="M379">
        <f t="shared" si="40"/>
        <v>3.650893749044116</v>
      </c>
      <c r="N379">
        <f t="shared" si="41"/>
        <v>5.714592058769556</v>
      </c>
      <c r="O379">
        <f t="shared" si="42"/>
        <v>11.056575792415108</v>
      </c>
    </row>
    <row r="380" spans="1:15" x14ac:dyDescent="0.25">
      <c r="A380">
        <f>'ARCH(5)'!A375</f>
        <v>1.2747820540224688</v>
      </c>
      <c r="C380">
        <v>369</v>
      </c>
      <c r="D380">
        <f t="shared" si="36"/>
        <v>1.2747820540224688</v>
      </c>
      <c r="E380">
        <v>0</v>
      </c>
      <c r="F380" s="18">
        <v>0</v>
      </c>
      <c r="G380" s="18">
        <v>0</v>
      </c>
      <c r="H380" s="18">
        <v>0</v>
      </c>
      <c r="I380" s="18">
        <v>0</v>
      </c>
      <c r="J380">
        <f t="shared" si="37"/>
        <v>1.137255649016621</v>
      </c>
      <c r="K380">
        <f t="shared" si="38"/>
        <v>41.719327849313316</v>
      </c>
      <c r="L380">
        <f t="shared" si="39"/>
        <v>3.7309645190083809</v>
      </c>
      <c r="M380">
        <f t="shared" si="40"/>
        <v>3.1001228396864113E-2</v>
      </c>
      <c r="N380">
        <f t="shared" si="41"/>
        <v>6.4590500732935423</v>
      </c>
      <c r="O380">
        <f t="shared" si="42"/>
        <v>1.2747820540224688</v>
      </c>
    </row>
    <row r="381" spans="1:15" x14ac:dyDescent="0.25">
      <c r="A381">
        <f>'ARCH(5)'!A376</f>
        <v>-5.6549615712507979</v>
      </c>
      <c r="C381">
        <v>370</v>
      </c>
      <c r="D381">
        <f t="shared" si="36"/>
        <v>-5.6549615712507979</v>
      </c>
      <c r="E381">
        <v>0</v>
      </c>
      <c r="F381" s="18">
        <v>0</v>
      </c>
      <c r="G381" s="18">
        <v>0</v>
      </c>
      <c r="H381" s="18">
        <v>0</v>
      </c>
      <c r="I381" s="18">
        <v>0</v>
      </c>
      <c r="J381">
        <f t="shared" si="37"/>
        <v>-5.7924879762566457</v>
      </c>
      <c r="K381">
        <f t="shared" si="38"/>
        <v>34.715419857428365</v>
      </c>
      <c r="L381">
        <f t="shared" si="39"/>
        <v>3.5471839645416741</v>
      </c>
      <c r="M381">
        <f t="shared" si="40"/>
        <v>0.96651335610732059</v>
      </c>
      <c r="N381">
        <f t="shared" si="41"/>
        <v>5.8919792818227359</v>
      </c>
      <c r="O381">
        <f t="shared" si="42"/>
        <v>-5.6549615712507979</v>
      </c>
    </row>
    <row r="382" spans="1:15" x14ac:dyDescent="0.25">
      <c r="A382">
        <f>'ARCH(5)'!A377</f>
        <v>-8.0287733631156399</v>
      </c>
      <c r="C382">
        <v>371</v>
      </c>
      <c r="D382">
        <f t="shared" si="36"/>
        <v>-8.0287733631156399</v>
      </c>
      <c r="E382">
        <v>0</v>
      </c>
      <c r="F382" s="18">
        <v>0</v>
      </c>
      <c r="G382" s="18">
        <v>0</v>
      </c>
      <c r="H382" s="18">
        <v>0</v>
      </c>
      <c r="I382" s="18">
        <v>0</v>
      </c>
      <c r="J382">
        <f t="shared" si="37"/>
        <v>-8.1662997681214886</v>
      </c>
      <c r="K382">
        <f t="shared" si="38"/>
        <v>33.049959766579583</v>
      </c>
      <c r="L382">
        <f t="shared" si="39"/>
        <v>3.498020348946866</v>
      </c>
      <c r="M382">
        <f t="shared" si="40"/>
        <v>2.0178073551017461</v>
      </c>
      <c r="N382">
        <f t="shared" si="41"/>
        <v>5.7489094415010209</v>
      </c>
      <c r="O382">
        <f t="shared" si="42"/>
        <v>-8.0287733631156399</v>
      </c>
    </row>
    <row r="383" spans="1:15" x14ac:dyDescent="0.25">
      <c r="A383">
        <f>'ARCH(5)'!A378</f>
        <v>-3.4486398647015055</v>
      </c>
      <c r="C383">
        <v>372</v>
      </c>
      <c r="D383">
        <f t="shared" si="36"/>
        <v>-3.4486398647015055</v>
      </c>
      <c r="E383">
        <v>0</v>
      </c>
      <c r="F383" s="18">
        <v>0</v>
      </c>
      <c r="G383" s="18">
        <v>0</v>
      </c>
      <c r="H383" s="18">
        <v>0</v>
      </c>
      <c r="I383" s="18">
        <v>0</v>
      </c>
      <c r="J383">
        <f t="shared" si="37"/>
        <v>-3.5861662697073533</v>
      </c>
      <c r="K383">
        <f t="shared" si="38"/>
        <v>35.715078951078105</v>
      </c>
      <c r="L383">
        <f t="shared" si="39"/>
        <v>3.5755729791904676</v>
      </c>
      <c r="M383">
        <f t="shared" si="40"/>
        <v>0.3600884805995519</v>
      </c>
      <c r="N383">
        <f t="shared" si="41"/>
        <v>5.9762094132550363</v>
      </c>
      <c r="O383">
        <f t="shared" si="42"/>
        <v>-3.4486398647015055</v>
      </c>
    </row>
    <row r="384" spans="1:15" x14ac:dyDescent="0.25">
      <c r="A384">
        <f>'ARCH(5)'!A379</f>
        <v>3.0694539366236469</v>
      </c>
      <c r="C384">
        <v>373</v>
      </c>
      <c r="D384">
        <f t="shared" si="36"/>
        <v>3.0694539366236469</v>
      </c>
      <c r="E384">
        <v>0</v>
      </c>
      <c r="F384" s="18">
        <v>0</v>
      </c>
      <c r="G384" s="18">
        <v>0</v>
      </c>
      <c r="H384" s="18">
        <v>0</v>
      </c>
      <c r="I384" s="18">
        <v>0</v>
      </c>
      <c r="J384">
        <f t="shared" si="37"/>
        <v>2.9319275316177991</v>
      </c>
      <c r="K384">
        <f t="shared" si="38"/>
        <v>31.353698364762078</v>
      </c>
      <c r="L384">
        <f t="shared" si="39"/>
        <v>3.4453322302888458</v>
      </c>
      <c r="M384">
        <f t="shared" si="40"/>
        <v>0.2741685829420229</v>
      </c>
      <c r="N384">
        <f t="shared" si="41"/>
        <v>5.5994373257285481</v>
      </c>
      <c r="O384">
        <f t="shared" si="42"/>
        <v>3.0694539366236469</v>
      </c>
    </row>
    <row r="385" spans="1:15" x14ac:dyDescent="0.25">
      <c r="A385">
        <f>'ARCH(5)'!A380</f>
        <v>-11.429854517341379</v>
      </c>
      <c r="C385">
        <v>374</v>
      </c>
      <c r="D385">
        <f t="shared" si="36"/>
        <v>-11.429854517341379</v>
      </c>
      <c r="E385">
        <v>0</v>
      </c>
      <c r="F385" s="18">
        <v>0</v>
      </c>
      <c r="G385" s="18">
        <v>0</v>
      </c>
      <c r="H385" s="18">
        <v>0</v>
      </c>
      <c r="I385" s="18">
        <v>0</v>
      </c>
      <c r="J385">
        <f t="shared" si="37"/>
        <v>-11.567380922347228</v>
      </c>
      <c r="K385">
        <f t="shared" si="38"/>
        <v>27.38911893292704</v>
      </c>
      <c r="L385">
        <f t="shared" si="39"/>
        <v>3.3101458152850594</v>
      </c>
      <c r="M385">
        <f t="shared" si="40"/>
        <v>4.8853087143969365</v>
      </c>
      <c r="N385">
        <f t="shared" si="41"/>
        <v>5.2334614676069835</v>
      </c>
      <c r="O385">
        <f t="shared" si="42"/>
        <v>-11.429854517341379</v>
      </c>
    </row>
    <row r="386" spans="1:15" x14ac:dyDescent="0.25">
      <c r="A386">
        <f>'ARCH(5)'!A381</f>
        <v>3.9279062439843457</v>
      </c>
      <c r="C386">
        <v>375</v>
      </c>
      <c r="D386">
        <f t="shared" si="36"/>
        <v>3.9279062439843457</v>
      </c>
      <c r="E386">
        <v>0</v>
      </c>
      <c r="F386" s="18">
        <v>0</v>
      </c>
      <c r="G386" s="18">
        <v>0</v>
      </c>
      <c r="H386" s="18">
        <v>0</v>
      </c>
      <c r="I386" s="18">
        <v>0</v>
      </c>
      <c r="J386">
        <f t="shared" si="37"/>
        <v>3.790379838978498</v>
      </c>
      <c r="K386">
        <f t="shared" si="38"/>
        <v>39.302783572386339</v>
      </c>
      <c r="L386">
        <f t="shared" si="39"/>
        <v>3.6712953451808752</v>
      </c>
      <c r="M386">
        <f t="shared" si="40"/>
        <v>0.36554610177353269</v>
      </c>
      <c r="N386">
        <f t="shared" si="41"/>
        <v>6.2691932154294259</v>
      </c>
      <c r="O386">
        <f t="shared" si="42"/>
        <v>3.9279062439843457</v>
      </c>
    </row>
    <row r="387" spans="1:15" x14ac:dyDescent="0.25">
      <c r="A387">
        <f>'ARCH(5)'!A382</f>
        <v>2.8625053956093387</v>
      </c>
      <c r="C387">
        <v>376</v>
      </c>
      <c r="D387">
        <f t="shared" si="36"/>
        <v>2.8625053956093387</v>
      </c>
      <c r="E387">
        <v>0</v>
      </c>
      <c r="F387" s="18">
        <v>0</v>
      </c>
      <c r="G387" s="18">
        <v>0</v>
      </c>
      <c r="H387" s="18">
        <v>0</v>
      </c>
      <c r="I387" s="18">
        <v>0</v>
      </c>
      <c r="J387">
        <f t="shared" si="37"/>
        <v>2.7249789906034909</v>
      </c>
      <c r="K387">
        <f t="shared" si="38"/>
        <v>34.374383088055026</v>
      </c>
      <c r="L387">
        <f t="shared" si="39"/>
        <v>3.5373116092963861</v>
      </c>
      <c r="M387">
        <f t="shared" si="40"/>
        <v>0.21601872767313049</v>
      </c>
      <c r="N387">
        <f t="shared" si="41"/>
        <v>5.8629670891158021</v>
      </c>
      <c r="O387">
        <f t="shared" si="42"/>
        <v>2.8625053956093387</v>
      </c>
    </row>
    <row r="388" spans="1:15" x14ac:dyDescent="0.25">
      <c r="A388">
        <f>'ARCH(5)'!A383</f>
        <v>-4.3367775620084279</v>
      </c>
      <c r="C388">
        <v>377</v>
      </c>
      <c r="D388">
        <f t="shared" si="36"/>
        <v>-4.3367775620084279</v>
      </c>
      <c r="E388">
        <v>0</v>
      </c>
      <c r="F388" s="18">
        <v>0</v>
      </c>
      <c r="G388" s="18">
        <v>0</v>
      </c>
      <c r="H388" s="18">
        <v>0</v>
      </c>
      <c r="I388" s="18">
        <v>0</v>
      </c>
      <c r="J388">
        <f t="shared" si="37"/>
        <v>-4.4743039670142757</v>
      </c>
      <c r="K388">
        <f t="shared" si="38"/>
        <v>29.63920067612495</v>
      </c>
      <c r="L388">
        <f t="shared" si="39"/>
        <v>3.389097832322177</v>
      </c>
      <c r="M388">
        <f t="shared" si="40"/>
        <v>0.67543643325596703</v>
      </c>
      <c r="N388">
        <f t="shared" si="41"/>
        <v>5.444189625290889</v>
      </c>
      <c r="O388">
        <f t="shared" si="42"/>
        <v>-4.3367775620084279</v>
      </c>
    </row>
    <row r="389" spans="1:15" x14ac:dyDescent="0.25">
      <c r="A389">
        <f>'ARCH(5)'!A384</f>
        <v>-4.8770453846178438E-2</v>
      </c>
      <c r="C389">
        <v>378</v>
      </c>
      <c r="D389">
        <f t="shared" si="36"/>
        <v>-4.8770453846178438E-2</v>
      </c>
      <c r="E389">
        <v>0</v>
      </c>
      <c r="F389" s="18">
        <v>0</v>
      </c>
      <c r="G389" s="18">
        <v>0</v>
      </c>
      <c r="H389" s="18">
        <v>0</v>
      </c>
      <c r="I389" s="18">
        <v>0</v>
      </c>
      <c r="J389">
        <f t="shared" si="37"/>
        <v>-0.18629685885202629</v>
      </c>
      <c r="K389">
        <f t="shared" si="38"/>
        <v>27.405336114760118</v>
      </c>
      <c r="L389">
        <f t="shared" si="39"/>
        <v>3.3107377431468286</v>
      </c>
      <c r="M389">
        <f t="shared" si="40"/>
        <v>1.2664146673041306E-3</v>
      </c>
      <c r="N389">
        <f t="shared" si="41"/>
        <v>5.2350106126692921</v>
      </c>
      <c r="O389">
        <f t="shared" si="42"/>
        <v>-4.8770453846178438E-2</v>
      </c>
    </row>
    <row r="390" spans="1:15" x14ac:dyDescent="0.25">
      <c r="A390">
        <f>'ARCH(5)'!A385</f>
        <v>-18.916653655949169</v>
      </c>
      <c r="C390">
        <v>379</v>
      </c>
      <c r="D390">
        <f t="shared" si="36"/>
        <v>-18.916653655949169</v>
      </c>
      <c r="E390">
        <v>0</v>
      </c>
      <c r="F390" s="18">
        <v>0</v>
      </c>
      <c r="G390" s="18">
        <v>0</v>
      </c>
      <c r="H390" s="18">
        <v>1</v>
      </c>
      <c r="I390" s="18">
        <v>0</v>
      </c>
      <c r="J390">
        <f t="shared" si="37"/>
        <v>5.7263062250626717E-2</v>
      </c>
      <c r="K390">
        <f t="shared" si="38"/>
        <v>23.234870870829923</v>
      </c>
      <c r="L390">
        <f t="shared" si="39"/>
        <v>3.1456542049931975</v>
      </c>
      <c r="M390">
        <f t="shared" si="40"/>
        <v>1.4112659874670637E-4</v>
      </c>
      <c r="N390">
        <f t="shared" si="41"/>
        <v>4.8202563075867575</v>
      </c>
      <c r="O390">
        <f t="shared" si="42"/>
        <v>-18.916653655949169</v>
      </c>
    </row>
    <row r="391" spans="1:15" x14ac:dyDescent="0.25">
      <c r="A391">
        <f>'ARCH(5)'!A386</f>
        <v>-1.0674103214875434</v>
      </c>
      <c r="C391">
        <v>380</v>
      </c>
      <c r="D391">
        <f t="shared" si="36"/>
        <v>-1.0674103214875434</v>
      </c>
      <c r="E391">
        <v>0</v>
      </c>
      <c r="F391" s="18">
        <v>0</v>
      </c>
      <c r="G391" s="18">
        <v>0</v>
      </c>
      <c r="H391" s="18">
        <v>0</v>
      </c>
      <c r="I391" s="18">
        <v>0</v>
      </c>
      <c r="J391">
        <f t="shared" si="37"/>
        <v>-1.2049367264933912</v>
      </c>
      <c r="K391">
        <f t="shared" si="38"/>
        <v>19.930251221469224</v>
      </c>
      <c r="L391">
        <f t="shared" si="39"/>
        <v>2.9922387393368903</v>
      </c>
      <c r="M391">
        <f t="shared" si="40"/>
        <v>7.2847677569092883E-2</v>
      </c>
      <c r="N391">
        <f t="shared" si="41"/>
        <v>4.4643309937177849</v>
      </c>
      <c r="O391">
        <f t="shared" si="42"/>
        <v>-1.0674103214875434</v>
      </c>
    </row>
    <row r="392" spans="1:15" x14ac:dyDescent="0.25">
      <c r="A392">
        <f>'ARCH(5)'!A387</f>
        <v>0.11478086801448065</v>
      </c>
      <c r="C392">
        <v>381</v>
      </c>
      <c r="D392">
        <f t="shared" si="36"/>
        <v>0.11478086801448065</v>
      </c>
      <c r="E392">
        <v>0</v>
      </c>
      <c r="F392" s="18">
        <v>0</v>
      </c>
      <c r="G392" s="18">
        <v>0</v>
      </c>
      <c r="H392" s="18">
        <v>0</v>
      </c>
      <c r="I392" s="18">
        <v>0</v>
      </c>
      <c r="J392">
        <f t="shared" si="37"/>
        <v>-2.2745536991367221E-2</v>
      </c>
      <c r="K392">
        <f t="shared" si="38"/>
        <v>17.488848119817291</v>
      </c>
      <c r="L392">
        <f t="shared" si="39"/>
        <v>2.8615634275030426</v>
      </c>
      <c r="M392">
        <f t="shared" si="40"/>
        <v>2.9582248612440895E-5</v>
      </c>
      <c r="N392">
        <f t="shared" si="41"/>
        <v>4.1819670156300006</v>
      </c>
      <c r="O392">
        <f t="shared" si="42"/>
        <v>0.11478086801448065</v>
      </c>
    </row>
    <row r="393" spans="1:15" x14ac:dyDescent="0.25">
      <c r="A393">
        <f>'ARCH(5)'!A388</f>
        <v>3.0511749520675746</v>
      </c>
      <c r="C393">
        <v>382</v>
      </c>
      <c r="D393">
        <f t="shared" si="36"/>
        <v>3.0511749520675746</v>
      </c>
      <c r="E393">
        <v>0</v>
      </c>
      <c r="F393" s="18">
        <v>0</v>
      </c>
      <c r="G393" s="18">
        <v>0</v>
      </c>
      <c r="H393" s="18">
        <v>0</v>
      </c>
      <c r="I393" s="18">
        <v>0</v>
      </c>
      <c r="J393">
        <f t="shared" si="37"/>
        <v>2.9136485470617268</v>
      </c>
      <c r="K393">
        <f t="shared" si="38"/>
        <v>15.382054593748137</v>
      </c>
      <c r="L393">
        <f t="shared" si="39"/>
        <v>2.7332015438255559</v>
      </c>
      <c r="M393">
        <f t="shared" si="40"/>
        <v>0.55189947507047021</v>
      </c>
      <c r="N393">
        <f t="shared" si="41"/>
        <v>3.9219962511134732</v>
      </c>
      <c r="O393">
        <f t="shared" si="42"/>
        <v>3.0511749520675746</v>
      </c>
    </row>
    <row r="394" spans="1:15" x14ac:dyDescent="0.25">
      <c r="A394">
        <f>'ARCH(5)'!A389</f>
        <v>10.395227427000989</v>
      </c>
      <c r="C394">
        <v>383</v>
      </c>
      <c r="D394">
        <f t="shared" si="36"/>
        <v>10.395227427000989</v>
      </c>
      <c r="E394">
        <v>0</v>
      </c>
      <c r="F394" s="18">
        <v>0</v>
      </c>
      <c r="G394" s="18">
        <v>0</v>
      </c>
      <c r="H394" s="18">
        <v>0</v>
      </c>
      <c r="I394" s="18">
        <v>0</v>
      </c>
      <c r="J394">
        <f t="shared" si="37"/>
        <v>10.257701021995141</v>
      </c>
      <c r="K394">
        <f t="shared" si="38"/>
        <v>14.735030405332081</v>
      </c>
      <c r="L394">
        <f t="shared" si="39"/>
        <v>2.6902276796644262</v>
      </c>
      <c r="M394">
        <f t="shared" si="40"/>
        <v>7.1408356387622138</v>
      </c>
      <c r="N394">
        <f t="shared" si="41"/>
        <v>3.8386235039831766</v>
      </c>
      <c r="O394">
        <f t="shared" si="42"/>
        <v>10.395227427000989</v>
      </c>
    </row>
    <row r="395" spans="1:15" x14ac:dyDescent="0.25">
      <c r="A395">
        <f>'ARCH(5)'!A390</f>
        <v>-10.151031930282024</v>
      </c>
      <c r="C395">
        <v>384</v>
      </c>
      <c r="D395">
        <f t="shared" ref="D395:D458" si="43">A395</f>
        <v>-10.151031930282024</v>
      </c>
      <c r="E395">
        <v>0</v>
      </c>
      <c r="F395" s="18">
        <v>0</v>
      </c>
      <c r="G395" s="18">
        <v>0</v>
      </c>
      <c r="H395" s="18">
        <v>0</v>
      </c>
      <c r="I395" s="18">
        <v>0</v>
      </c>
      <c r="J395">
        <f t="shared" si="37"/>
        <v>-10.288558335287872</v>
      </c>
      <c r="K395">
        <f t="shared" si="38"/>
        <v>25.851187584195252</v>
      </c>
      <c r="L395">
        <f t="shared" si="39"/>
        <v>3.2523565412606845</v>
      </c>
      <c r="M395">
        <f t="shared" si="40"/>
        <v>4.0947609185791611</v>
      </c>
      <c r="N395">
        <f t="shared" si="41"/>
        <v>5.0844063158047517</v>
      </c>
      <c r="O395">
        <f t="shared" si="42"/>
        <v>-10.151031930282024</v>
      </c>
    </row>
    <row r="396" spans="1:15" x14ac:dyDescent="0.25">
      <c r="A396">
        <f>'ARCH(5)'!A391</f>
        <v>-6.5789700724964293</v>
      </c>
      <c r="C396">
        <v>385</v>
      </c>
      <c r="D396">
        <f t="shared" si="43"/>
        <v>-6.5789700724964293</v>
      </c>
      <c r="E396">
        <v>0</v>
      </c>
      <c r="F396" s="18">
        <v>0</v>
      </c>
      <c r="G396" s="18">
        <v>0</v>
      </c>
      <c r="H396" s="18">
        <v>0</v>
      </c>
      <c r="I396" s="18">
        <v>0</v>
      </c>
      <c r="J396">
        <f t="shared" ref="J396:J459" si="44">D396-$T$31-$T$32*E396-$T$33*F396-$T$34*G396-$T$35*H396-$T$36*I396</f>
        <v>-6.7164964775022771</v>
      </c>
      <c r="K396">
        <f t="shared" si="38"/>
        <v>34.725623473350041</v>
      </c>
      <c r="L396">
        <f t="shared" si="39"/>
        <v>3.5474778430753391</v>
      </c>
      <c r="M396">
        <f t="shared" si="40"/>
        <v>1.299078905434798</v>
      </c>
      <c r="N396">
        <f t="shared" si="41"/>
        <v>5.8928451085490137</v>
      </c>
      <c r="O396">
        <f t="shared" si="42"/>
        <v>-6.5789700724964293</v>
      </c>
    </row>
    <row r="397" spans="1:15" x14ac:dyDescent="0.25">
      <c r="A397">
        <f>'ARCH(5)'!A392</f>
        <v>0.4033642178721068</v>
      </c>
      <c r="C397">
        <v>386</v>
      </c>
      <c r="D397">
        <f t="shared" si="43"/>
        <v>0.4033642178721068</v>
      </c>
      <c r="E397">
        <v>0</v>
      </c>
      <c r="F397" s="18">
        <v>0</v>
      </c>
      <c r="G397" s="18">
        <v>0</v>
      </c>
      <c r="H397" s="18">
        <v>0</v>
      </c>
      <c r="I397" s="18">
        <v>0</v>
      </c>
      <c r="J397">
        <f t="shared" si="44"/>
        <v>0.26583781286625896</v>
      </c>
      <c r="K397">
        <f t="shared" ref="K397:K460" si="45">$T$37+$T$38*J396^2+$T$39*K396</f>
        <v>34.447498330058181</v>
      </c>
      <c r="L397">
        <f t="shared" ref="L397:L460" si="46">LN(K397)</f>
        <v>3.5394363774080384</v>
      </c>
      <c r="M397">
        <f t="shared" ref="M397:M460" si="47">J397^2/K397</f>
        <v>2.0515203186134176E-3</v>
      </c>
      <c r="N397">
        <f t="shared" ref="N397:N460" si="48">SQRT(K397)</f>
        <v>5.8691991216909809</v>
      </c>
      <c r="O397">
        <f t="shared" ref="O397:O460" si="49">D397</f>
        <v>0.4033642178721068</v>
      </c>
    </row>
    <row r="398" spans="1:15" x14ac:dyDescent="0.25">
      <c r="A398">
        <f>'ARCH(5)'!A393</f>
        <v>5.1232417051173966</v>
      </c>
      <c r="C398">
        <v>387</v>
      </c>
      <c r="D398">
        <f t="shared" si="43"/>
        <v>5.1232417051173966</v>
      </c>
      <c r="E398">
        <v>0</v>
      </c>
      <c r="F398" s="18">
        <v>0</v>
      </c>
      <c r="G398" s="18">
        <v>0</v>
      </c>
      <c r="H398" s="18">
        <v>0</v>
      </c>
      <c r="I398" s="18">
        <v>0</v>
      </c>
      <c r="J398">
        <f t="shared" si="44"/>
        <v>4.9857153001115488</v>
      </c>
      <c r="K398">
        <f t="shared" si="45"/>
        <v>28.812927768098479</v>
      </c>
      <c r="L398">
        <f t="shared" si="46"/>
        <v>3.3608241672617889</v>
      </c>
      <c r="M398">
        <f t="shared" si="47"/>
        <v>0.8627154190588131</v>
      </c>
      <c r="N398">
        <f t="shared" si="48"/>
        <v>5.3677674845412664</v>
      </c>
      <c r="O398">
        <f t="shared" si="49"/>
        <v>5.1232417051173966</v>
      </c>
    </row>
    <row r="399" spans="1:15" x14ac:dyDescent="0.25">
      <c r="A399">
        <f>'ARCH(5)'!A394</f>
        <v>-2.0001806814085401</v>
      </c>
      <c r="C399">
        <v>388</v>
      </c>
      <c r="D399">
        <f t="shared" si="43"/>
        <v>-2.0001806814085401</v>
      </c>
      <c r="E399">
        <v>0</v>
      </c>
      <c r="F399" s="18">
        <v>0</v>
      </c>
      <c r="G399" s="18">
        <v>0</v>
      </c>
      <c r="H399" s="18">
        <v>0</v>
      </c>
      <c r="I399" s="18">
        <v>0</v>
      </c>
      <c r="J399">
        <f t="shared" si="44"/>
        <v>-2.1377070864143879</v>
      </c>
      <c r="K399">
        <f t="shared" si="45"/>
        <v>27.332939607280604</v>
      </c>
      <c r="L399">
        <f t="shared" si="46"/>
        <v>3.3080925538807109</v>
      </c>
      <c r="M399">
        <f t="shared" si="47"/>
        <v>0.16718990540223663</v>
      </c>
      <c r="N399">
        <f t="shared" si="48"/>
        <v>5.2280913923993912</v>
      </c>
      <c r="O399">
        <f t="shared" si="49"/>
        <v>-2.0001806814085401</v>
      </c>
    </row>
    <row r="400" spans="1:15" x14ac:dyDescent="0.25">
      <c r="A400">
        <f>'ARCH(5)'!A395</f>
        <v>-3.5259629012790983</v>
      </c>
      <c r="C400">
        <v>389</v>
      </c>
      <c r="D400">
        <f t="shared" si="43"/>
        <v>-3.5259629012790983</v>
      </c>
      <c r="E400">
        <v>0</v>
      </c>
      <c r="F400" s="18">
        <v>0</v>
      </c>
      <c r="G400" s="18">
        <v>0</v>
      </c>
      <c r="H400" s="18">
        <v>0</v>
      </c>
      <c r="I400" s="18">
        <v>0</v>
      </c>
      <c r="J400">
        <f t="shared" si="44"/>
        <v>-3.6634893062849461</v>
      </c>
      <c r="K400">
        <f t="shared" si="45"/>
        <v>23.722743376707111</v>
      </c>
      <c r="L400">
        <f t="shared" si="46"/>
        <v>3.1664342241326615</v>
      </c>
      <c r="M400">
        <f t="shared" si="47"/>
        <v>0.5657504987573283</v>
      </c>
      <c r="N400">
        <f t="shared" si="48"/>
        <v>4.8705998990583401</v>
      </c>
      <c r="O400">
        <f t="shared" si="49"/>
        <v>-3.5259629012790983</v>
      </c>
    </row>
    <row r="401" spans="1:15" x14ac:dyDescent="0.25">
      <c r="A401">
        <f>'ARCH(5)'!A396</f>
        <v>6.1873517372237377</v>
      </c>
      <c r="C401">
        <v>390</v>
      </c>
      <c r="D401">
        <f t="shared" si="43"/>
        <v>6.1873517372237377</v>
      </c>
      <c r="E401">
        <v>0</v>
      </c>
      <c r="F401" s="18">
        <v>0</v>
      </c>
      <c r="G401" s="18">
        <v>0</v>
      </c>
      <c r="H401" s="18">
        <v>0</v>
      </c>
      <c r="I401" s="18">
        <v>0</v>
      </c>
      <c r="J401">
        <f t="shared" si="44"/>
        <v>6.0498253322178899</v>
      </c>
      <c r="K401">
        <f t="shared" si="45"/>
        <v>21.929386125046072</v>
      </c>
      <c r="L401">
        <f t="shared" si="46"/>
        <v>3.0878275695640407</v>
      </c>
      <c r="M401">
        <f t="shared" si="47"/>
        <v>1.6690109947283536</v>
      </c>
      <c r="N401">
        <f t="shared" si="48"/>
        <v>4.6828822454815233</v>
      </c>
      <c r="O401">
        <f t="shared" si="49"/>
        <v>6.1873517372237377</v>
      </c>
    </row>
    <row r="402" spans="1:15" x14ac:dyDescent="0.25">
      <c r="A402">
        <f>'ARCH(5)'!A397</f>
        <v>2.5406288568465318</v>
      </c>
      <c r="C402">
        <v>391</v>
      </c>
      <c r="D402">
        <f t="shared" si="43"/>
        <v>2.5406288568465318</v>
      </c>
      <c r="E402">
        <v>0</v>
      </c>
      <c r="F402" s="18">
        <v>0</v>
      </c>
      <c r="G402" s="18">
        <v>0</v>
      </c>
      <c r="H402" s="18">
        <v>0</v>
      </c>
      <c r="I402" s="18">
        <v>0</v>
      </c>
      <c r="J402">
        <f t="shared" si="44"/>
        <v>2.4031024518406841</v>
      </c>
      <c r="K402">
        <f t="shared" si="45"/>
        <v>23.296407387266434</v>
      </c>
      <c r="L402">
        <f t="shared" si="46"/>
        <v>3.1482991592955427</v>
      </c>
      <c r="M402">
        <f t="shared" si="47"/>
        <v>0.24788806694714682</v>
      </c>
      <c r="N402">
        <f t="shared" si="48"/>
        <v>4.826635203458661</v>
      </c>
      <c r="O402">
        <f t="shared" si="49"/>
        <v>2.5406288568465318</v>
      </c>
    </row>
    <row r="403" spans="1:15" x14ac:dyDescent="0.25">
      <c r="A403">
        <f>'ARCH(5)'!A398</f>
        <v>-5.8511071928148892</v>
      </c>
      <c r="C403">
        <v>392</v>
      </c>
      <c r="D403">
        <f t="shared" si="43"/>
        <v>-5.8511071928148892</v>
      </c>
      <c r="E403">
        <v>0</v>
      </c>
      <c r="F403" s="18">
        <v>0</v>
      </c>
      <c r="G403" s="18">
        <v>0</v>
      </c>
      <c r="H403" s="18">
        <v>0</v>
      </c>
      <c r="I403" s="18">
        <v>0</v>
      </c>
      <c r="J403">
        <f t="shared" si="44"/>
        <v>-5.988633597820737</v>
      </c>
      <c r="K403">
        <f t="shared" si="45"/>
        <v>20.672776063530272</v>
      </c>
      <c r="L403">
        <f t="shared" si="46"/>
        <v>3.0288176686684594</v>
      </c>
      <c r="M403">
        <f t="shared" si="47"/>
        <v>1.7348290456363087</v>
      </c>
      <c r="N403">
        <f t="shared" si="48"/>
        <v>4.5467324600783661</v>
      </c>
      <c r="O403">
        <f t="shared" si="49"/>
        <v>-5.8511071928148892</v>
      </c>
    </row>
    <row r="404" spans="1:15" x14ac:dyDescent="0.25">
      <c r="A404">
        <f>'ARCH(5)'!A399</f>
        <v>-8.3097776302942439</v>
      </c>
      <c r="C404">
        <v>393</v>
      </c>
      <c r="D404">
        <f t="shared" si="43"/>
        <v>-8.3097776302942439</v>
      </c>
      <c r="E404">
        <v>0</v>
      </c>
      <c r="F404" s="18">
        <v>0</v>
      </c>
      <c r="G404" s="18">
        <v>0</v>
      </c>
      <c r="H404" s="18">
        <v>0</v>
      </c>
      <c r="I404" s="18">
        <v>0</v>
      </c>
      <c r="J404">
        <f t="shared" si="44"/>
        <v>-8.4473040353000926</v>
      </c>
      <c r="K404">
        <f t="shared" si="45"/>
        <v>22.213270217670605</v>
      </c>
      <c r="L404">
        <f t="shared" si="46"/>
        <v>3.1006898678450816</v>
      </c>
      <c r="M404">
        <f t="shared" si="47"/>
        <v>3.2123566123115426</v>
      </c>
      <c r="N404">
        <f t="shared" si="48"/>
        <v>4.7130956087979587</v>
      </c>
      <c r="O404">
        <f t="shared" si="49"/>
        <v>-8.3097776302942439</v>
      </c>
    </row>
    <row r="405" spans="1:15" x14ac:dyDescent="0.25">
      <c r="A405">
        <f>'ARCH(5)'!A400</f>
        <v>-0.99194800886622314</v>
      </c>
      <c r="C405">
        <v>394</v>
      </c>
      <c r="D405">
        <f t="shared" si="43"/>
        <v>-0.99194800886622314</v>
      </c>
      <c r="E405">
        <v>0</v>
      </c>
      <c r="F405" s="18">
        <v>0</v>
      </c>
      <c r="G405" s="18">
        <v>0</v>
      </c>
      <c r="H405" s="18">
        <v>0</v>
      </c>
      <c r="I405" s="18">
        <v>0</v>
      </c>
      <c r="J405">
        <f t="shared" si="44"/>
        <v>-1.1294744138720709</v>
      </c>
      <c r="K405">
        <f t="shared" si="45"/>
        <v>27.699261361869752</v>
      </c>
      <c r="L405">
        <f t="shared" si="46"/>
        <v>3.3214057472012875</v>
      </c>
      <c r="M405">
        <f t="shared" si="47"/>
        <v>4.6055829248493191E-2</v>
      </c>
      <c r="N405">
        <f t="shared" si="48"/>
        <v>5.2630087746335512</v>
      </c>
      <c r="O405">
        <f t="shared" si="49"/>
        <v>-0.99194800886622314</v>
      </c>
    </row>
    <row r="406" spans="1:15" x14ac:dyDescent="0.25">
      <c r="A406">
        <f>'ARCH(5)'!A401</f>
        <v>-11.355179136393271</v>
      </c>
      <c r="C406">
        <v>395</v>
      </c>
      <c r="D406">
        <f t="shared" si="43"/>
        <v>-11.355179136393271</v>
      </c>
      <c r="E406">
        <v>0</v>
      </c>
      <c r="F406" s="18">
        <v>0</v>
      </c>
      <c r="G406" s="18">
        <v>0</v>
      </c>
      <c r="H406" s="18">
        <v>0</v>
      </c>
      <c r="I406" s="18">
        <v>0</v>
      </c>
      <c r="J406">
        <f t="shared" si="44"/>
        <v>-11.49270554139912</v>
      </c>
      <c r="K406">
        <f t="shared" si="45"/>
        <v>23.616691111134433</v>
      </c>
      <c r="L406">
        <f t="shared" si="46"/>
        <v>3.1619537125196078</v>
      </c>
      <c r="M406">
        <f t="shared" si="47"/>
        <v>5.5927513316644912</v>
      </c>
      <c r="N406">
        <f t="shared" si="48"/>
        <v>4.8597007223834714</v>
      </c>
      <c r="O406">
        <f t="shared" si="49"/>
        <v>-11.355179136393271</v>
      </c>
    </row>
    <row r="407" spans="1:15" x14ac:dyDescent="0.25">
      <c r="A407">
        <f>'ARCH(5)'!A402</f>
        <v>-2.8179776995981225</v>
      </c>
      <c r="C407">
        <v>396</v>
      </c>
      <c r="D407">
        <f t="shared" si="43"/>
        <v>-2.8179776995981225</v>
      </c>
      <c r="E407">
        <v>0</v>
      </c>
      <c r="F407" s="18">
        <v>0</v>
      </c>
      <c r="G407" s="18">
        <v>0</v>
      </c>
      <c r="H407" s="18">
        <v>0</v>
      </c>
      <c r="I407" s="18">
        <v>0</v>
      </c>
      <c r="J407">
        <f t="shared" si="44"/>
        <v>-2.9555041046039703</v>
      </c>
      <c r="K407">
        <f t="shared" si="45"/>
        <v>36.109972682194396</v>
      </c>
      <c r="L407">
        <f t="shared" si="46"/>
        <v>3.5865690787727247</v>
      </c>
      <c r="M407">
        <f t="shared" si="47"/>
        <v>0.24190005872361384</v>
      </c>
      <c r="N407">
        <f t="shared" si="48"/>
        <v>6.0091574020152274</v>
      </c>
      <c r="O407">
        <f t="shared" si="49"/>
        <v>-2.8179776995981225</v>
      </c>
    </row>
    <row r="408" spans="1:15" x14ac:dyDescent="0.25">
      <c r="A408">
        <f>'ARCH(5)'!A403</f>
        <v>3.7035859322067615</v>
      </c>
      <c r="C408">
        <v>397</v>
      </c>
      <c r="D408">
        <f t="shared" si="43"/>
        <v>3.7035859322067615</v>
      </c>
      <c r="E408">
        <v>0</v>
      </c>
      <c r="F408" s="18">
        <v>0</v>
      </c>
      <c r="G408" s="18">
        <v>0</v>
      </c>
      <c r="H408" s="18">
        <v>0</v>
      </c>
      <c r="I408" s="18">
        <v>0</v>
      </c>
      <c r="J408">
        <f t="shared" si="44"/>
        <v>3.5660595272009137</v>
      </c>
      <c r="K408">
        <f t="shared" si="45"/>
        <v>31.170303162296342</v>
      </c>
      <c r="L408">
        <f t="shared" si="46"/>
        <v>3.4394658198242269</v>
      </c>
      <c r="M408">
        <f t="shared" si="47"/>
        <v>0.40797744203279507</v>
      </c>
      <c r="N408">
        <f t="shared" si="48"/>
        <v>5.5830370912520673</v>
      </c>
      <c r="O408">
        <f t="shared" si="49"/>
        <v>3.7035859322067615</v>
      </c>
    </row>
    <row r="409" spans="1:15" x14ac:dyDescent="0.25">
      <c r="A409">
        <f>'ARCH(5)'!A404</f>
        <v>-7.9687212053759549</v>
      </c>
      <c r="C409">
        <v>398</v>
      </c>
      <c r="D409">
        <f t="shared" si="43"/>
        <v>-7.9687212053759549</v>
      </c>
      <c r="E409">
        <v>0</v>
      </c>
      <c r="F409" s="18">
        <v>0</v>
      </c>
      <c r="G409" s="18">
        <v>0</v>
      </c>
      <c r="H409" s="18">
        <v>0</v>
      </c>
      <c r="I409" s="18">
        <v>0</v>
      </c>
      <c r="J409">
        <f t="shared" si="44"/>
        <v>-8.1062476103818035</v>
      </c>
      <c r="K409">
        <f t="shared" si="45"/>
        <v>27.73930972269768</v>
      </c>
      <c r="L409">
        <f t="shared" si="46"/>
        <v>3.3228505307521927</v>
      </c>
      <c r="M409">
        <f t="shared" si="47"/>
        <v>2.3688855626804761</v>
      </c>
      <c r="N409">
        <f t="shared" si="48"/>
        <v>5.2668121024674575</v>
      </c>
      <c r="O409">
        <f t="shared" si="49"/>
        <v>-7.9687212053759549</v>
      </c>
    </row>
    <row r="410" spans="1:15" x14ac:dyDescent="0.25">
      <c r="A410">
        <f>'ARCH(5)'!A405</f>
        <v>-20.908192637479992</v>
      </c>
      <c r="C410">
        <v>399</v>
      </c>
      <c r="D410">
        <f t="shared" si="43"/>
        <v>-20.908192637479992</v>
      </c>
      <c r="E410">
        <v>0</v>
      </c>
      <c r="F410" s="18">
        <v>0</v>
      </c>
      <c r="G410" s="18">
        <v>0</v>
      </c>
      <c r="H410" s="18">
        <v>0</v>
      </c>
      <c r="I410" s="18">
        <v>1</v>
      </c>
      <c r="J410">
        <f t="shared" si="44"/>
        <v>5.7263062249624852E-2</v>
      </c>
      <c r="K410">
        <f t="shared" si="45"/>
        <v>31.394331664679616</v>
      </c>
      <c r="L410">
        <f t="shared" si="46"/>
        <v>3.4466273563853358</v>
      </c>
      <c r="M410">
        <f t="shared" si="47"/>
        <v>1.0444746310346002E-4</v>
      </c>
      <c r="N410">
        <f t="shared" si="48"/>
        <v>5.6030644887132626</v>
      </c>
      <c r="O410">
        <f t="shared" si="49"/>
        <v>-20.908192637479992</v>
      </c>
    </row>
    <row r="411" spans="1:15" x14ac:dyDescent="0.25">
      <c r="A411">
        <f>'ARCH(5)'!A406</f>
        <v>11.084867320176141</v>
      </c>
      <c r="C411">
        <v>400</v>
      </c>
      <c r="D411">
        <f t="shared" si="43"/>
        <v>11.084867320176141</v>
      </c>
      <c r="E411">
        <v>0</v>
      </c>
      <c r="F411" s="18">
        <v>0</v>
      </c>
      <c r="G411" s="18">
        <v>0</v>
      </c>
      <c r="H411" s="18">
        <v>0</v>
      </c>
      <c r="I411" s="18">
        <v>0</v>
      </c>
      <c r="J411">
        <f t="shared" si="44"/>
        <v>10.947340915170292</v>
      </c>
      <c r="K411">
        <f t="shared" si="45"/>
        <v>26.388304872526408</v>
      </c>
      <c r="L411">
        <f t="shared" si="46"/>
        <v>3.2729209147472114</v>
      </c>
      <c r="M411">
        <f t="shared" si="47"/>
        <v>4.5415677017486145</v>
      </c>
      <c r="N411">
        <f t="shared" si="48"/>
        <v>5.1369548248477335</v>
      </c>
      <c r="O411">
        <f t="shared" si="49"/>
        <v>11.084867320176141</v>
      </c>
    </row>
    <row r="412" spans="1:15" x14ac:dyDescent="0.25">
      <c r="A412">
        <f>'ARCH(5)'!A407</f>
        <v>2.8249249303024042</v>
      </c>
      <c r="C412">
        <v>401</v>
      </c>
      <c r="D412">
        <f t="shared" si="43"/>
        <v>2.8249249303024042</v>
      </c>
      <c r="E412">
        <v>0</v>
      </c>
      <c r="F412" s="18">
        <v>0</v>
      </c>
      <c r="G412" s="18">
        <v>0</v>
      </c>
      <c r="H412" s="18">
        <v>0</v>
      </c>
      <c r="I412" s="18">
        <v>0</v>
      </c>
      <c r="J412">
        <f t="shared" si="44"/>
        <v>2.6873985252965564</v>
      </c>
      <c r="K412">
        <f t="shared" si="45"/>
        <v>36.832491955949806</v>
      </c>
      <c r="L412">
        <f t="shared" si="46"/>
        <v>3.6063803892039044</v>
      </c>
      <c r="M412">
        <f t="shared" si="47"/>
        <v>0.19607988627007544</v>
      </c>
      <c r="N412">
        <f t="shared" si="48"/>
        <v>6.0689778345245093</v>
      </c>
      <c r="O412">
        <f t="shared" si="49"/>
        <v>2.8249249303024042</v>
      </c>
    </row>
    <row r="413" spans="1:15" x14ac:dyDescent="0.25">
      <c r="A413">
        <f>'ARCH(5)'!A408</f>
        <v>4.84118104203991</v>
      </c>
      <c r="C413">
        <v>402</v>
      </c>
      <c r="D413">
        <f t="shared" si="43"/>
        <v>4.84118104203991</v>
      </c>
      <c r="E413">
        <v>0</v>
      </c>
      <c r="F413" s="18">
        <v>0</v>
      </c>
      <c r="G413" s="18">
        <v>0</v>
      </c>
      <c r="H413" s="18">
        <v>0</v>
      </c>
      <c r="I413" s="18">
        <v>0</v>
      </c>
      <c r="J413">
        <f t="shared" si="44"/>
        <v>4.7036546370340622</v>
      </c>
      <c r="K413">
        <f t="shared" si="45"/>
        <v>31.560294636052689</v>
      </c>
      <c r="L413">
        <f t="shared" si="46"/>
        <v>3.4518998316772103</v>
      </c>
      <c r="M413">
        <f t="shared" si="47"/>
        <v>0.70101902404987104</v>
      </c>
      <c r="N413">
        <f t="shared" si="48"/>
        <v>5.6178549853171438</v>
      </c>
      <c r="O413">
        <f t="shared" si="49"/>
        <v>4.84118104203991</v>
      </c>
    </row>
    <row r="414" spans="1:15" x14ac:dyDescent="0.25">
      <c r="A414">
        <f>'ARCH(5)'!A409</f>
        <v>4.0338714566942393</v>
      </c>
      <c r="C414">
        <v>403</v>
      </c>
      <c r="D414">
        <f t="shared" si="43"/>
        <v>4.0338714566942393</v>
      </c>
      <c r="E414">
        <v>0</v>
      </c>
      <c r="F414" s="18">
        <v>0</v>
      </c>
      <c r="G414" s="18">
        <v>0</v>
      </c>
      <c r="H414" s="18">
        <v>0</v>
      </c>
      <c r="I414" s="18">
        <v>0</v>
      </c>
      <c r="J414">
        <f t="shared" si="44"/>
        <v>3.8963450516883915</v>
      </c>
      <c r="K414">
        <f t="shared" si="45"/>
        <v>29.178887777327777</v>
      </c>
      <c r="L414">
        <f t="shared" si="46"/>
        <v>3.3734454264438698</v>
      </c>
      <c r="M414">
        <f t="shared" si="47"/>
        <v>0.52029072792873077</v>
      </c>
      <c r="N414">
        <f t="shared" si="48"/>
        <v>5.4017485851646017</v>
      </c>
      <c r="O414">
        <f t="shared" si="49"/>
        <v>4.0338714566942393</v>
      </c>
    </row>
    <row r="415" spans="1:15" x14ac:dyDescent="0.25">
      <c r="A415">
        <f>'ARCH(5)'!A410</f>
        <v>-0.15511751046718342</v>
      </c>
      <c r="C415">
        <v>404</v>
      </c>
      <c r="D415">
        <f t="shared" si="43"/>
        <v>-0.15511751046718342</v>
      </c>
      <c r="E415">
        <v>0</v>
      </c>
      <c r="F415" s="18">
        <v>0</v>
      </c>
      <c r="G415" s="18">
        <v>0</v>
      </c>
      <c r="H415" s="18">
        <v>0</v>
      </c>
      <c r="I415" s="18">
        <v>0</v>
      </c>
      <c r="J415">
        <f t="shared" si="44"/>
        <v>-0.29264391547303126</v>
      </c>
      <c r="K415">
        <f t="shared" si="45"/>
        <v>26.459433512023899</v>
      </c>
      <c r="L415">
        <f t="shared" si="46"/>
        <v>3.2756127492370659</v>
      </c>
      <c r="M415">
        <f t="shared" si="47"/>
        <v>3.2366702493637767E-3</v>
      </c>
      <c r="N415">
        <f t="shared" si="48"/>
        <v>5.1438733958004743</v>
      </c>
      <c r="O415">
        <f t="shared" si="49"/>
        <v>-0.15511751046718342</v>
      </c>
    </row>
    <row r="416" spans="1:15" x14ac:dyDescent="0.25">
      <c r="A416">
        <f>'ARCH(5)'!A411</f>
        <v>-3.1374997200678614</v>
      </c>
      <c r="C416">
        <v>405</v>
      </c>
      <c r="D416">
        <f t="shared" si="43"/>
        <v>-3.1374997200678614</v>
      </c>
      <c r="E416">
        <v>0</v>
      </c>
      <c r="F416" s="18">
        <v>0</v>
      </c>
      <c r="G416" s="18">
        <v>0</v>
      </c>
      <c r="H416" s="18">
        <v>0</v>
      </c>
      <c r="I416" s="18">
        <v>0</v>
      </c>
      <c r="J416">
        <f t="shared" si="44"/>
        <v>-3.2750261250737092</v>
      </c>
      <c r="K416">
        <f t="shared" si="45"/>
        <v>22.492330344299472</v>
      </c>
      <c r="L416">
        <f t="shared" si="46"/>
        <v>3.1131743775130771</v>
      </c>
      <c r="M416">
        <f t="shared" si="47"/>
        <v>0.47686460032069083</v>
      </c>
      <c r="N416">
        <f t="shared" si="48"/>
        <v>4.7426079686496827</v>
      </c>
      <c r="O416">
        <f t="shared" si="49"/>
        <v>-3.1374997200678614</v>
      </c>
    </row>
    <row r="417" spans="1:15" x14ac:dyDescent="0.25">
      <c r="A417">
        <f>'ARCH(5)'!A412</f>
        <v>6.8008744692044969</v>
      </c>
      <c r="C417">
        <v>406</v>
      </c>
      <c r="D417">
        <f t="shared" si="43"/>
        <v>6.8008744692044969</v>
      </c>
      <c r="E417">
        <v>0</v>
      </c>
      <c r="F417" s="18">
        <v>0</v>
      </c>
      <c r="G417" s="18">
        <v>0</v>
      </c>
      <c r="H417" s="18">
        <v>0</v>
      </c>
      <c r="I417" s="18">
        <v>0</v>
      </c>
      <c r="J417">
        <f t="shared" si="44"/>
        <v>6.6633480641986491</v>
      </c>
      <c r="K417">
        <f t="shared" si="45"/>
        <v>20.631523162343186</v>
      </c>
      <c r="L417">
        <f t="shared" si="46"/>
        <v>3.0268201567543476</v>
      </c>
      <c r="M417">
        <f t="shared" si="47"/>
        <v>2.1520566889457529</v>
      </c>
      <c r="N417">
        <f t="shared" si="48"/>
        <v>4.5421936509073655</v>
      </c>
      <c r="O417">
        <f t="shared" si="49"/>
        <v>6.8008744692044969</v>
      </c>
    </row>
    <row r="418" spans="1:15" x14ac:dyDescent="0.25">
      <c r="A418">
        <f>'ARCH(5)'!A413</f>
        <v>-3.6842384723844948</v>
      </c>
      <c r="C418">
        <v>407</v>
      </c>
      <c r="D418">
        <f t="shared" si="43"/>
        <v>-3.6842384723844948</v>
      </c>
      <c r="E418">
        <v>0</v>
      </c>
      <c r="F418" s="18">
        <v>0</v>
      </c>
      <c r="G418" s="18">
        <v>0</v>
      </c>
      <c r="H418" s="18">
        <v>0</v>
      </c>
      <c r="I418" s="18">
        <v>0</v>
      </c>
      <c r="J418">
        <f t="shared" si="44"/>
        <v>-3.8217648773903425</v>
      </c>
      <c r="K418">
        <f t="shared" si="45"/>
        <v>23.206808501132866</v>
      </c>
      <c r="L418">
        <f t="shared" si="46"/>
        <v>3.1444457054948201</v>
      </c>
      <c r="M418">
        <f t="shared" si="47"/>
        <v>0.62937938137169613</v>
      </c>
      <c r="N418">
        <f t="shared" si="48"/>
        <v>4.8173445487252486</v>
      </c>
      <c r="O418">
        <f t="shared" si="49"/>
        <v>-3.6842384723844948</v>
      </c>
    </row>
    <row r="419" spans="1:15" x14ac:dyDescent="0.25">
      <c r="A419">
        <f>'ARCH(5)'!A414</f>
        <v>9.7364033262811702</v>
      </c>
      <c r="C419">
        <v>408</v>
      </c>
      <c r="D419">
        <f t="shared" si="43"/>
        <v>9.7364033262811702</v>
      </c>
      <c r="E419">
        <v>0</v>
      </c>
      <c r="F419" s="18">
        <v>0</v>
      </c>
      <c r="G419" s="18">
        <v>0</v>
      </c>
      <c r="H419" s="18">
        <v>0</v>
      </c>
      <c r="I419" s="18">
        <v>0</v>
      </c>
      <c r="J419">
        <f t="shared" si="44"/>
        <v>9.5988769212753215</v>
      </c>
      <c r="K419">
        <f t="shared" si="45"/>
        <v>21.663453204049606</v>
      </c>
      <c r="L419">
        <f t="shared" si="46"/>
        <v>3.07562665656872</v>
      </c>
      <c r="M419">
        <f t="shared" si="47"/>
        <v>4.2531741030358132</v>
      </c>
      <c r="N419">
        <f t="shared" si="48"/>
        <v>4.6544014872000039</v>
      </c>
      <c r="O419">
        <f t="shared" si="49"/>
        <v>9.7364033262811702</v>
      </c>
    </row>
    <row r="420" spans="1:15" x14ac:dyDescent="0.25">
      <c r="A420">
        <f>'ARCH(5)'!A415</f>
        <v>6.4748686395648418</v>
      </c>
      <c r="C420">
        <v>409</v>
      </c>
      <c r="D420">
        <f t="shared" si="43"/>
        <v>6.4748686395648418</v>
      </c>
      <c r="E420">
        <v>0</v>
      </c>
      <c r="F420" s="18">
        <v>0</v>
      </c>
      <c r="G420" s="18">
        <v>0</v>
      </c>
      <c r="H420" s="18">
        <v>0</v>
      </c>
      <c r="I420" s="18">
        <v>0</v>
      </c>
      <c r="J420">
        <f t="shared" si="44"/>
        <v>6.337342234558994</v>
      </c>
      <c r="K420">
        <f t="shared" si="45"/>
        <v>29.762282610117179</v>
      </c>
      <c r="L420">
        <f t="shared" si="46"/>
        <v>3.3932419076323259</v>
      </c>
      <c r="M420">
        <f t="shared" si="47"/>
        <v>1.3494229298216807</v>
      </c>
      <c r="N420">
        <f t="shared" si="48"/>
        <v>5.4554818861505883</v>
      </c>
      <c r="O420">
        <f t="shared" si="49"/>
        <v>6.4748686395648418</v>
      </c>
    </row>
    <row r="421" spans="1:15" x14ac:dyDescent="0.25">
      <c r="A421">
        <f>'ARCH(5)'!A416</f>
        <v>1.3105191056342282</v>
      </c>
      <c r="C421">
        <v>410</v>
      </c>
      <c r="D421">
        <f t="shared" si="43"/>
        <v>1.3105191056342282</v>
      </c>
      <c r="E421">
        <v>0</v>
      </c>
      <c r="F421" s="18">
        <v>0</v>
      </c>
      <c r="G421" s="18">
        <v>0</v>
      </c>
      <c r="H421" s="18">
        <v>0</v>
      </c>
      <c r="I421" s="18">
        <v>0</v>
      </c>
      <c r="J421">
        <f t="shared" si="44"/>
        <v>1.1729927006283805</v>
      </c>
      <c r="K421">
        <f t="shared" si="45"/>
        <v>29.924130227111487</v>
      </c>
      <c r="L421">
        <f t="shared" si="46"/>
        <v>3.3986651859292909</v>
      </c>
      <c r="M421">
        <f t="shared" si="47"/>
        <v>4.5980012293920403E-2</v>
      </c>
      <c r="N421">
        <f t="shared" si="48"/>
        <v>5.4702952595917056</v>
      </c>
      <c r="O421">
        <f t="shared" si="49"/>
        <v>1.3105191056342282</v>
      </c>
    </row>
    <row r="422" spans="1:15" x14ac:dyDescent="0.25">
      <c r="A422">
        <f>'ARCH(5)'!A417</f>
        <v>6.8877551666086045</v>
      </c>
      <c r="C422">
        <v>411</v>
      </c>
      <c r="D422">
        <f t="shared" si="43"/>
        <v>6.8877551666086045</v>
      </c>
      <c r="E422">
        <v>0</v>
      </c>
      <c r="F422" s="18">
        <v>0</v>
      </c>
      <c r="G422" s="18">
        <v>0</v>
      </c>
      <c r="H422" s="18">
        <v>0</v>
      </c>
      <c r="I422" s="18">
        <v>0</v>
      </c>
      <c r="J422">
        <f t="shared" si="44"/>
        <v>6.7502287616027568</v>
      </c>
      <c r="K422">
        <f t="shared" si="45"/>
        <v>25.389676509649338</v>
      </c>
      <c r="L422">
        <f t="shared" si="46"/>
        <v>3.234342654778759</v>
      </c>
      <c r="M422">
        <f t="shared" si="47"/>
        <v>1.7946502121305841</v>
      </c>
      <c r="N422">
        <f t="shared" si="48"/>
        <v>5.0388169752085004</v>
      </c>
      <c r="O422">
        <f t="shared" si="49"/>
        <v>6.8877551666086045</v>
      </c>
    </row>
    <row r="423" spans="1:15" x14ac:dyDescent="0.25">
      <c r="A423">
        <f>'ARCH(5)'!A418</f>
        <v>-3.2157314572031406</v>
      </c>
      <c r="C423">
        <v>412</v>
      </c>
      <c r="D423">
        <f t="shared" si="43"/>
        <v>-3.2157314572031406</v>
      </c>
      <c r="E423">
        <v>0</v>
      </c>
      <c r="F423" s="18">
        <v>0</v>
      </c>
      <c r="G423" s="18">
        <v>0</v>
      </c>
      <c r="H423" s="18">
        <v>0</v>
      </c>
      <c r="I423" s="18">
        <v>0</v>
      </c>
      <c r="J423">
        <f t="shared" si="44"/>
        <v>-3.3532578622089884</v>
      </c>
      <c r="K423">
        <f t="shared" si="45"/>
        <v>27.112886923265421</v>
      </c>
      <c r="L423">
        <f t="shared" si="46"/>
        <v>3.3000091470798552</v>
      </c>
      <c r="M423">
        <f t="shared" si="47"/>
        <v>0.41472301796153216</v>
      </c>
      <c r="N423">
        <f t="shared" si="48"/>
        <v>5.2070036415644481</v>
      </c>
      <c r="O423">
        <f t="shared" si="49"/>
        <v>-3.2157314572031406</v>
      </c>
    </row>
    <row r="424" spans="1:15" x14ac:dyDescent="0.25">
      <c r="A424">
        <f>'ARCH(5)'!A419</f>
        <v>4.5410315666454881</v>
      </c>
      <c r="C424">
        <v>413</v>
      </c>
      <c r="D424">
        <f t="shared" si="43"/>
        <v>4.5410315666454881</v>
      </c>
      <c r="E424">
        <v>0</v>
      </c>
      <c r="F424" s="18">
        <v>0</v>
      </c>
      <c r="G424" s="18">
        <v>0</v>
      </c>
      <c r="H424" s="18">
        <v>0</v>
      </c>
      <c r="I424" s="18">
        <v>0</v>
      </c>
      <c r="J424">
        <f t="shared" si="44"/>
        <v>4.4035051616396403</v>
      </c>
      <c r="K424">
        <f t="shared" si="45"/>
        <v>24.350938472219042</v>
      </c>
      <c r="L424">
        <f t="shared" si="46"/>
        <v>3.1925703897394695</v>
      </c>
      <c r="M424">
        <f t="shared" si="47"/>
        <v>0.79630843512290783</v>
      </c>
      <c r="N424">
        <f t="shared" si="48"/>
        <v>4.9346670072274419</v>
      </c>
      <c r="O424">
        <f t="shared" si="49"/>
        <v>4.5410315666454881</v>
      </c>
    </row>
    <row r="425" spans="1:15" x14ac:dyDescent="0.25">
      <c r="A425">
        <f>'ARCH(5)'!A420</f>
        <v>3.08265754734717</v>
      </c>
      <c r="C425">
        <v>414</v>
      </c>
      <c r="D425">
        <f t="shared" si="43"/>
        <v>3.08265754734717</v>
      </c>
      <c r="E425">
        <v>0</v>
      </c>
      <c r="F425" s="18">
        <v>0</v>
      </c>
      <c r="G425" s="18">
        <v>0</v>
      </c>
      <c r="H425" s="18">
        <v>0</v>
      </c>
      <c r="I425" s="18">
        <v>0</v>
      </c>
      <c r="J425">
        <f t="shared" si="44"/>
        <v>2.9451311423413222</v>
      </c>
      <c r="K425">
        <f t="shared" si="45"/>
        <v>23.144221977042346</v>
      </c>
      <c r="L425">
        <f t="shared" si="46"/>
        <v>3.1417451587547989</v>
      </c>
      <c r="M425">
        <f t="shared" si="47"/>
        <v>0.37477161488481142</v>
      </c>
      <c r="N425">
        <f t="shared" si="48"/>
        <v>4.8108442062742318</v>
      </c>
      <c r="O425">
        <f t="shared" si="49"/>
        <v>3.08265754734717</v>
      </c>
    </row>
    <row r="426" spans="1:15" x14ac:dyDescent="0.25">
      <c r="A426">
        <f>'ARCH(5)'!A421</f>
        <v>-8.723383339227027</v>
      </c>
      <c r="C426">
        <v>415</v>
      </c>
      <c r="D426">
        <f t="shared" si="43"/>
        <v>-8.723383339227027</v>
      </c>
      <c r="E426">
        <v>0</v>
      </c>
      <c r="F426" s="18">
        <v>0</v>
      </c>
      <c r="G426" s="18">
        <v>0</v>
      </c>
      <c r="H426" s="18">
        <v>0</v>
      </c>
      <c r="I426" s="18">
        <v>0</v>
      </c>
      <c r="J426">
        <f t="shared" si="44"/>
        <v>-8.8609097442328757</v>
      </c>
      <c r="K426">
        <f t="shared" si="45"/>
        <v>20.900807197578054</v>
      </c>
      <c r="L426">
        <f t="shared" si="46"/>
        <v>3.0397877801186461</v>
      </c>
      <c r="M426">
        <f t="shared" si="47"/>
        <v>3.7565879993639375</v>
      </c>
      <c r="N426">
        <f t="shared" si="48"/>
        <v>4.5717400623371027</v>
      </c>
      <c r="O426">
        <f t="shared" si="49"/>
        <v>-8.723383339227027</v>
      </c>
    </row>
    <row r="427" spans="1:15" x14ac:dyDescent="0.25">
      <c r="A427">
        <f>'ARCH(5)'!A422</f>
        <v>-5.0470720193744549</v>
      </c>
      <c r="C427">
        <v>416</v>
      </c>
      <c r="D427">
        <f t="shared" si="43"/>
        <v>-5.0470720193744549</v>
      </c>
      <c r="E427">
        <v>0</v>
      </c>
      <c r="F427" s="18">
        <v>0</v>
      </c>
      <c r="G427" s="18">
        <v>0</v>
      </c>
      <c r="H427" s="18">
        <v>0</v>
      </c>
      <c r="I427" s="18">
        <v>0</v>
      </c>
      <c r="J427">
        <f t="shared" si="44"/>
        <v>-5.1845984243803027</v>
      </c>
      <c r="K427">
        <f t="shared" si="45"/>
        <v>27.521045352211225</v>
      </c>
      <c r="L427">
        <f t="shared" si="46"/>
        <v>3.314950997525818</v>
      </c>
      <c r="M427">
        <f t="shared" si="47"/>
        <v>0.9767092956709581</v>
      </c>
      <c r="N427">
        <f t="shared" si="48"/>
        <v>5.2460504526940293</v>
      </c>
      <c r="O427">
        <f t="shared" si="49"/>
        <v>-5.0470720193744549</v>
      </c>
    </row>
    <row r="428" spans="1:15" x14ac:dyDescent="0.25">
      <c r="A428">
        <f>'ARCH(5)'!A423</f>
        <v>1.9655944942884429</v>
      </c>
      <c r="C428">
        <v>417</v>
      </c>
      <c r="D428">
        <f t="shared" si="43"/>
        <v>1.9655944942884429</v>
      </c>
      <c r="E428">
        <v>0</v>
      </c>
      <c r="F428" s="18">
        <v>0</v>
      </c>
      <c r="G428" s="18">
        <v>0</v>
      </c>
      <c r="H428" s="18">
        <v>0</v>
      </c>
      <c r="I428" s="18">
        <v>0</v>
      </c>
      <c r="J428">
        <f t="shared" si="44"/>
        <v>1.8280680892825951</v>
      </c>
      <c r="K428">
        <f t="shared" si="45"/>
        <v>26.553593775407606</v>
      </c>
      <c r="L428">
        <f t="shared" si="46"/>
        <v>3.2791650973001905</v>
      </c>
      <c r="M428">
        <f t="shared" si="47"/>
        <v>0.12585237867683016</v>
      </c>
      <c r="N428">
        <f t="shared" si="48"/>
        <v>5.1530179288847426</v>
      </c>
      <c r="O428">
        <f t="shared" si="49"/>
        <v>1.9655944942884429</v>
      </c>
    </row>
    <row r="429" spans="1:15" x14ac:dyDescent="0.25">
      <c r="A429">
        <f>'ARCH(5)'!A424</f>
        <v>-5.4392319175416199</v>
      </c>
      <c r="C429">
        <v>418</v>
      </c>
      <c r="D429">
        <f t="shared" si="43"/>
        <v>-5.4392319175416199</v>
      </c>
      <c r="E429">
        <v>0</v>
      </c>
      <c r="F429" s="18">
        <v>0</v>
      </c>
      <c r="G429" s="18">
        <v>0</v>
      </c>
      <c r="H429" s="18">
        <v>0</v>
      </c>
      <c r="I429" s="18">
        <v>0</v>
      </c>
      <c r="J429">
        <f t="shared" si="44"/>
        <v>-5.5767583225474677</v>
      </c>
      <c r="K429">
        <f t="shared" si="45"/>
        <v>22.95829068025046</v>
      </c>
      <c r="L429">
        <f t="shared" si="46"/>
        <v>3.1336791209557133</v>
      </c>
      <c r="M429">
        <f t="shared" si="47"/>
        <v>1.3546406316240247</v>
      </c>
      <c r="N429">
        <f t="shared" si="48"/>
        <v>4.7914810528948628</v>
      </c>
      <c r="O429">
        <f t="shared" si="49"/>
        <v>-5.4392319175416199</v>
      </c>
    </row>
    <row r="430" spans="1:15" x14ac:dyDescent="0.25">
      <c r="A430">
        <f>'ARCH(5)'!A425</f>
        <v>0.63755396065656433</v>
      </c>
      <c r="C430">
        <v>419</v>
      </c>
      <c r="D430">
        <f t="shared" si="43"/>
        <v>0.63755396065656433</v>
      </c>
      <c r="E430">
        <v>0</v>
      </c>
      <c r="F430" s="18">
        <v>0</v>
      </c>
      <c r="G430" s="18">
        <v>0</v>
      </c>
      <c r="H430" s="18">
        <v>0</v>
      </c>
      <c r="I430" s="18">
        <v>0</v>
      </c>
      <c r="J430">
        <f t="shared" si="44"/>
        <v>0.50002755565071644</v>
      </c>
      <c r="K430">
        <f t="shared" si="45"/>
        <v>23.44957925751002</v>
      </c>
      <c r="L430">
        <f t="shared" si="46"/>
        <v>3.1548525526208797</v>
      </c>
      <c r="M430">
        <f t="shared" si="47"/>
        <v>1.066234722868027E-2</v>
      </c>
      <c r="N430">
        <f t="shared" si="48"/>
        <v>4.8424765624120498</v>
      </c>
      <c r="O430">
        <f t="shared" si="49"/>
        <v>0.63755396065656433</v>
      </c>
    </row>
    <row r="431" spans="1:15" x14ac:dyDescent="0.25">
      <c r="A431">
        <f>'ARCH(5)'!A426</f>
        <v>6.7586986292239279</v>
      </c>
      <c r="C431">
        <v>420</v>
      </c>
      <c r="D431">
        <f t="shared" si="43"/>
        <v>6.7586986292239279</v>
      </c>
      <c r="E431">
        <v>0</v>
      </c>
      <c r="F431" s="18">
        <v>0</v>
      </c>
      <c r="G431" s="18">
        <v>0</v>
      </c>
      <c r="H431" s="18">
        <v>0</v>
      </c>
      <c r="I431" s="18">
        <v>0</v>
      </c>
      <c r="J431">
        <f t="shared" si="44"/>
        <v>6.6211722242180802</v>
      </c>
      <c r="K431">
        <f t="shared" si="45"/>
        <v>20.129850910743002</v>
      </c>
      <c r="L431">
        <f t="shared" si="46"/>
        <v>3.0022038333025147</v>
      </c>
      <c r="M431">
        <f t="shared" si="47"/>
        <v>2.1778562502596719</v>
      </c>
      <c r="N431">
        <f t="shared" si="48"/>
        <v>4.4866302400290357</v>
      </c>
      <c r="O431">
        <f t="shared" si="49"/>
        <v>6.7586986292239279</v>
      </c>
    </row>
    <row r="432" spans="1:15" x14ac:dyDescent="0.25">
      <c r="A432">
        <f>'ARCH(5)'!A427</f>
        <v>3.6519849925248677</v>
      </c>
      <c r="C432">
        <v>421</v>
      </c>
      <c r="D432">
        <f t="shared" si="43"/>
        <v>3.6519849925248677</v>
      </c>
      <c r="E432">
        <v>0</v>
      </c>
      <c r="F432" s="18">
        <v>0</v>
      </c>
      <c r="G432" s="18">
        <v>0</v>
      </c>
      <c r="H432" s="18">
        <v>0</v>
      </c>
      <c r="I432" s="18">
        <v>0</v>
      </c>
      <c r="J432">
        <f t="shared" si="44"/>
        <v>3.51445858751902</v>
      </c>
      <c r="K432">
        <f t="shared" si="45"/>
        <v>22.742391489840976</v>
      </c>
      <c r="L432">
        <f t="shared" si="46"/>
        <v>3.1242306494524379</v>
      </c>
      <c r="M432">
        <f t="shared" si="47"/>
        <v>0.54310115842054529</v>
      </c>
      <c r="N432">
        <f t="shared" si="48"/>
        <v>4.768898351804217</v>
      </c>
      <c r="O432">
        <f t="shared" si="49"/>
        <v>3.6519849925248677</v>
      </c>
    </row>
    <row r="433" spans="1:15" x14ac:dyDescent="0.25">
      <c r="A433">
        <f>'ARCH(5)'!A428</f>
        <v>-3.0308052759887816</v>
      </c>
      <c r="C433">
        <v>422</v>
      </c>
      <c r="D433">
        <f t="shared" si="43"/>
        <v>-3.0308052759887816</v>
      </c>
      <c r="E433">
        <v>0</v>
      </c>
      <c r="F433" s="18">
        <v>0</v>
      </c>
      <c r="G433" s="18">
        <v>0</v>
      </c>
      <c r="H433" s="18">
        <v>0</v>
      </c>
      <c r="I433" s="18">
        <v>0</v>
      </c>
      <c r="J433">
        <f t="shared" si="44"/>
        <v>-3.1683316809946294</v>
      </c>
      <c r="K433">
        <f t="shared" si="45"/>
        <v>21.024861524796442</v>
      </c>
      <c r="L433">
        <f t="shared" si="46"/>
        <v>3.0457056196207444</v>
      </c>
      <c r="M433">
        <f t="shared" si="47"/>
        <v>0.47745026186998596</v>
      </c>
      <c r="N433">
        <f t="shared" si="48"/>
        <v>4.5852875073212633</v>
      </c>
      <c r="O433">
        <f t="shared" si="49"/>
        <v>-3.0308052759887816</v>
      </c>
    </row>
    <row r="434" spans="1:15" x14ac:dyDescent="0.25">
      <c r="A434">
        <f>'ARCH(5)'!A429</f>
        <v>5.1011274427917384</v>
      </c>
      <c r="C434">
        <v>423</v>
      </c>
      <c r="D434">
        <f t="shared" si="43"/>
        <v>5.1011274427917384</v>
      </c>
      <c r="E434">
        <v>0</v>
      </c>
      <c r="F434" s="18">
        <v>0</v>
      </c>
      <c r="G434" s="18">
        <v>0</v>
      </c>
      <c r="H434" s="18">
        <v>0</v>
      </c>
      <c r="I434" s="18">
        <v>0</v>
      </c>
      <c r="J434">
        <f t="shared" si="44"/>
        <v>4.9636010377858906</v>
      </c>
      <c r="K434">
        <f t="shared" si="45"/>
        <v>19.38740789447208</v>
      </c>
      <c r="L434">
        <f t="shared" si="46"/>
        <v>2.9646237777226854</v>
      </c>
      <c r="M434">
        <f t="shared" si="47"/>
        <v>1.2707905768740748</v>
      </c>
      <c r="N434">
        <f t="shared" si="48"/>
        <v>4.403113431933372</v>
      </c>
      <c r="O434">
        <f t="shared" si="49"/>
        <v>5.1011274427917384</v>
      </c>
    </row>
    <row r="435" spans="1:15" x14ac:dyDescent="0.25">
      <c r="A435">
        <f>'ARCH(5)'!A430</f>
        <v>1.3228451604076406</v>
      </c>
      <c r="C435">
        <v>424</v>
      </c>
      <c r="D435">
        <f t="shared" si="43"/>
        <v>1.3228451604076406</v>
      </c>
      <c r="E435">
        <v>0</v>
      </c>
      <c r="F435" s="18">
        <v>0</v>
      </c>
      <c r="G435" s="18">
        <v>0</v>
      </c>
      <c r="H435" s="18">
        <v>0</v>
      </c>
      <c r="I435" s="18">
        <v>0</v>
      </c>
      <c r="J435">
        <f t="shared" si="44"/>
        <v>1.1853187554017928</v>
      </c>
      <c r="K435">
        <f t="shared" si="45"/>
        <v>19.846375632089991</v>
      </c>
      <c r="L435">
        <f t="shared" si="46"/>
        <v>2.9880214026579863</v>
      </c>
      <c r="M435">
        <f t="shared" si="47"/>
        <v>7.0792802572753624E-2</v>
      </c>
      <c r="N435">
        <f t="shared" si="48"/>
        <v>4.4549271186058688</v>
      </c>
      <c r="O435">
        <f t="shared" si="49"/>
        <v>1.3228451604076406</v>
      </c>
    </row>
    <row r="436" spans="1:15" x14ac:dyDescent="0.25">
      <c r="A436">
        <f>'ARCH(5)'!A431</f>
        <v>2.5023358357585845</v>
      </c>
      <c r="C436">
        <v>425</v>
      </c>
      <c r="D436">
        <f t="shared" si="43"/>
        <v>2.5023358357585845</v>
      </c>
      <c r="E436">
        <v>0</v>
      </c>
      <c r="F436" s="18">
        <v>0</v>
      </c>
      <c r="G436" s="18">
        <v>0</v>
      </c>
      <c r="H436" s="18">
        <v>0</v>
      </c>
      <c r="I436" s="18">
        <v>0</v>
      </c>
      <c r="J436">
        <f t="shared" si="44"/>
        <v>2.3648094307527368</v>
      </c>
      <c r="K436">
        <f t="shared" si="45"/>
        <v>17.416825241223108</v>
      </c>
      <c r="L436">
        <f t="shared" si="46"/>
        <v>2.8574367068945841</v>
      </c>
      <c r="M436">
        <f t="shared" si="47"/>
        <v>0.32108742932901807</v>
      </c>
      <c r="N436">
        <f t="shared" si="48"/>
        <v>4.1733470070463961</v>
      </c>
      <c r="O436">
        <f t="shared" si="49"/>
        <v>2.5023358357585845</v>
      </c>
    </row>
    <row r="437" spans="1:15" x14ac:dyDescent="0.25">
      <c r="A437">
        <f>'ARCH(5)'!A432</f>
        <v>8.5331488202195951E-2</v>
      </c>
      <c r="C437">
        <v>426</v>
      </c>
      <c r="D437">
        <f t="shared" si="43"/>
        <v>8.5331488202195951E-2</v>
      </c>
      <c r="E437">
        <v>0</v>
      </c>
      <c r="F437" s="18">
        <v>0</v>
      </c>
      <c r="G437" s="18">
        <v>0</v>
      </c>
      <c r="H437" s="18">
        <v>0</v>
      </c>
      <c r="I437" s="18">
        <v>0</v>
      </c>
      <c r="J437">
        <f t="shared" si="44"/>
        <v>-5.2194916803651917E-2</v>
      </c>
      <c r="K437">
        <f t="shared" si="45"/>
        <v>15.997253688634665</v>
      </c>
      <c r="L437">
        <f t="shared" si="46"/>
        <v>2.7724170630468516</v>
      </c>
      <c r="M437">
        <f t="shared" si="47"/>
        <v>1.7029856456396921E-4</v>
      </c>
      <c r="N437">
        <f t="shared" si="48"/>
        <v>3.9996566963471585</v>
      </c>
      <c r="O437">
        <f t="shared" si="49"/>
        <v>8.5331488202195951E-2</v>
      </c>
    </row>
    <row r="438" spans="1:15" x14ac:dyDescent="0.25">
      <c r="A438">
        <f>'ARCH(5)'!A433</f>
        <v>1.4181946159077818</v>
      </c>
      <c r="C438">
        <v>427</v>
      </c>
      <c r="D438">
        <f t="shared" si="43"/>
        <v>1.4181946159077818</v>
      </c>
      <c r="E438">
        <v>0</v>
      </c>
      <c r="F438" s="18">
        <v>0</v>
      </c>
      <c r="G438" s="18">
        <v>0</v>
      </c>
      <c r="H438" s="18">
        <v>0</v>
      </c>
      <c r="I438" s="18">
        <v>0</v>
      </c>
      <c r="J438">
        <f t="shared" si="44"/>
        <v>1.2806682109019341</v>
      </c>
      <c r="K438">
        <f t="shared" si="45"/>
        <v>14.201752073727446</v>
      </c>
      <c r="L438">
        <f t="shared" si="46"/>
        <v>2.6533653424696175</v>
      </c>
      <c r="M438">
        <f t="shared" si="47"/>
        <v>0.1154865299647701</v>
      </c>
      <c r="N438">
        <f t="shared" si="48"/>
        <v>3.7685212051582577</v>
      </c>
      <c r="O438">
        <f t="shared" si="49"/>
        <v>1.4181946159077818</v>
      </c>
    </row>
    <row r="439" spans="1:15" x14ac:dyDescent="0.25">
      <c r="A439">
        <f>'ARCH(5)'!A434</f>
        <v>-7.1476775512649207</v>
      </c>
      <c r="C439">
        <v>428</v>
      </c>
      <c r="D439">
        <f t="shared" si="43"/>
        <v>-7.1476775512649207</v>
      </c>
      <c r="E439">
        <v>0</v>
      </c>
      <c r="F439" s="18">
        <v>0</v>
      </c>
      <c r="G439" s="18">
        <v>0</v>
      </c>
      <c r="H439" s="18">
        <v>0</v>
      </c>
      <c r="I439" s="18">
        <v>0</v>
      </c>
      <c r="J439">
        <f t="shared" si="44"/>
        <v>-7.2852039562707684</v>
      </c>
      <c r="K439">
        <f t="shared" si="45"/>
        <v>12.977481657385294</v>
      </c>
      <c r="L439">
        <f t="shared" si="46"/>
        <v>2.563215675301588</v>
      </c>
      <c r="M439">
        <f t="shared" si="47"/>
        <v>4.0897146369118165</v>
      </c>
      <c r="N439">
        <f t="shared" si="48"/>
        <v>3.6024271897410078</v>
      </c>
      <c r="O439">
        <f t="shared" si="49"/>
        <v>-7.1476775512649207</v>
      </c>
    </row>
    <row r="440" spans="1:15" x14ac:dyDescent="0.25">
      <c r="A440">
        <f>'ARCH(5)'!A435</f>
        <v>-7.9842263651494587</v>
      </c>
      <c r="C440">
        <v>429</v>
      </c>
      <c r="D440">
        <f t="shared" si="43"/>
        <v>-7.9842263651494587</v>
      </c>
      <c r="E440">
        <v>0</v>
      </c>
      <c r="F440" s="18">
        <v>0</v>
      </c>
      <c r="G440" s="18">
        <v>0</v>
      </c>
      <c r="H440" s="18">
        <v>0</v>
      </c>
      <c r="I440" s="18">
        <v>0</v>
      </c>
      <c r="J440">
        <f t="shared" si="44"/>
        <v>-8.1217527701553074</v>
      </c>
      <c r="K440">
        <f t="shared" si="45"/>
        <v>18.191504377508906</v>
      </c>
      <c r="L440">
        <f t="shared" si="46"/>
        <v>2.9009546926566752</v>
      </c>
      <c r="M440">
        <f t="shared" si="47"/>
        <v>3.6260260114099578</v>
      </c>
      <c r="N440">
        <f t="shared" si="48"/>
        <v>4.2651499830028143</v>
      </c>
      <c r="O440">
        <f t="shared" si="49"/>
        <v>-7.9842263651494587</v>
      </c>
    </row>
    <row r="441" spans="1:15" x14ac:dyDescent="0.25">
      <c r="A441">
        <f>'ARCH(5)'!A436</f>
        <v>-6.8643029674360463</v>
      </c>
      <c r="C441">
        <v>430</v>
      </c>
      <c r="D441">
        <f t="shared" si="43"/>
        <v>-6.8643029674360463</v>
      </c>
      <c r="E441">
        <v>0</v>
      </c>
      <c r="F441" s="18">
        <v>0</v>
      </c>
      <c r="G441" s="18">
        <v>0</v>
      </c>
      <c r="H441" s="18">
        <v>0</v>
      </c>
      <c r="I441" s="18">
        <v>0</v>
      </c>
      <c r="J441">
        <f t="shared" si="44"/>
        <v>-7.0018293724418941</v>
      </c>
      <c r="K441">
        <f t="shared" si="45"/>
        <v>23.867677994450187</v>
      </c>
      <c r="L441">
        <f t="shared" si="46"/>
        <v>3.1725251584698766</v>
      </c>
      <c r="M441">
        <f t="shared" si="47"/>
        <v>2.0540588226550436</v>
      </c>
      <c r="N441">
        <f t="shared" si="48"/>
        <v>4.8854557611803413</v>
      </c>
      <c r="O441">
        <f t="shared" si="49"/>
        <v>-6.8643029674360463</v>
      </c>
    </row>
    <row r="442" spans="1:15" x14ac:dyDescent="0.25">
      <c r="A442">
        <f>'ARCH(5)'!A437</f>
        <v>-0.54043689999265487</v>
      </c>
      <c r="C442">
        <v>431</v>
      </c>
      <c r="D442">
        <f t="shared" si="43"/>
        <v>-0.54043689999265487</v>
      </c>
      <c r="E442">
        <v>0</v>
      </c>
      <c r="F442" s="18">
        <v>0</v>
      </c>
      <c r="G442" s="18">
        <v>0</v>
      </c>
      <c r="H442" s="18">
        <v>0</v>
      </c>
      <c r="I442" s="18">
        <v>0</v>
      </c>
      <c r="J442">
        <f t="shared" si="44"/>
        <v>-0.67796330499850277</v>
      </c>
      <c r="K442">
        <f t="shared" si="45"/>
        <v>26.324192511890615</v>
      </c>
      <c r="L442">
        <f t="shared" si="46"/>
        <v>3.2704883837372658</v>
      </c>
      <c r="M442">
        <f t="shared" si="47"/>
        <v>1.7460525815440549E-2</v>
      </c>
      <c r="N442">
        <f t="shared" si="48"/>
        <v>5.1307107219069188</v>
      </c>
      <c r="O442">
        <f t="shared" si="49"/>
        <v>-0.54043689999265487</v>
      </c>
    </row>
    <row r="443" spans="1:15" x14ac:dyDescent="0.25">
      <c r="A443">
        <f>'ARCH(5)'!A438</f>
        <v>-4.2883734645825271</v>
      </c>
      <c r="C443">
        <v>432</v>
      </c>
      <c r="D443">
        <f t="shared" si="43"/>
        <v>-4.2883734645825271</v>
      </c>
      <c r="E443">
        <v>0</v>
      </c>
      <c r="F443" s="18">
        <v>0</v>
      </c>
      <c r="G443" s="18">
        <v>0</v>
      </c>
      <c r="H443" s="18">
        <v>0</v>
      </c>
      <c r="I443" s="18">
        <v>0</v>
      </c>
      <c r="J443">
        <f t="shared" si="44"/>
        <v>-4.4258998695883749</v>
      </c>
      <c r="K443">
        <f t="shared" si="45"/>
        <v>22.430248383486454</v>
      </c>
      <c r="L443">
        <f t="shared" si="46"/>
        <v>3.1104104221884343</v>
      </c>
      <c r="M443">
        <f t="shared" si="47"/>
        <v>0.87331131250618965</v>
      </c>
      <c r="N443">
        <f t="shared" si="48"/>
        <v>4.7360583171543036</v>
      </c>
      <c r="O443">
        <f t="shared" si="49"/>
        <v>-4.2883734645825271</v>
      </c>
    </row>
    <row r="444" spans="1:15" x14ac:dyDescent="0.25">
      <c r="A444">
        <f>'ARCH(5)'!A439</f>
        <v>7.3072680362307532</v>
      </c>
      <c r="C444">
        <v>433</v>
      </c>
      <c r="D444">
        <f t="shared" si="43"/>
        <v>7.3072680362307532</v>
      </c>
      <c r="E444">
        <v>0</v>
      </c>
      <c r="F444" s="18">
        <v>0</v>
      </c>
      <c r="G444" s="18">
        <v>0</v>
      </c>
      <c r="H444" s="18">
        <v>0</v>
      </c>
      <c r="I444" s="18">
        <v>0</v>
      </c>
      <c r="J444">
        <f t="shared" si="44"/>
        <v>7.1697416312249054</v>
      </c>
      <c r="K444">
        <f t="shared" si="45"/>
        <v>21.647803141636278</v>
      </c>
      <c r="L444">
        <f t="shared" si="46"/>
        <v>3.0749039777819611</v>
      </c>
      <c r="M444">
        <f t="shared" si="47"/>
        <v>2.3746148614798441</v>
      </c>
      <c r="N444">
        <f t="shared" si="48"/>
        <v>4.6527199724071382</v>
      </c>
      <c r="O444">
        <f t="shared" si="49"/>
        <v>7.3072680362307532</v>
      </c>
    </row>
    <row r="445" spans="1:15" x14ac:dyDescent="0.25">
      <c r="A445">
        <f>'ARCH(5)'!A440</f>
        <v>-4.9370690112831843</v>
      </c>
      <c r="C445">
        <v>434</v>
      </c>
      <c r="D445">
        <f t="shared" si="43"/>
        <v>-4.9370690112831843</v>
      </c>
      <c r="E445">
        <v>0</v>
      </c>
      <c r="F445" s="18">
        <v>0</v>
      </c>
      <c r="G445" s="18">
        <v>0</v>
      </c>
      <c r="H445" s="18">
        <v>0</v>
      </c>
      <c r="I445" s="18">
        <v>0</v>
      </c>
      <c r="J445">
        <f t="shared" si="44"/>
        <v>-5.0745954162890321</v>
      </c>
      <c r="K445">
        <f t="shared" si="45"/>
        <v>24.853259780198286</v>
      </c>
      <c r="L445">
        <f t="shared" si="46"/>
        <v>3.2129889222171171</v>
      </c>
      <c r="M445">
        <f t="shared" si="47"/>
        <v>1.0361424966691513</v>
      </c>
      <c r="N445">
        <f t="shared" si="48"/>
        <v>4.9853043819006961</v>
      </c>
      <c r="O445">
        <f t="shared" si="49"/>
        <v>-4.9370690112831843</v>
      </c>
    </row>
    <row r="446" spans="1:15" x14ac:dyDescent="0.25">
      <c r="A446">
        <f>'ARCH(5)'!A441</f>
        <v>1.1278444874746936</v>
      </c>
      <c r="C446">
        <v>435</v>
      </c>
      <c r="D446">
        <f t="shared" si="43"/>
        <v>1.1278444874746936</v>
      </c>
      <c r="E446">
        <v>0</v>
      </c>
      <c r="F446" s="18">
        <v>0</v>
      </c>
      <c r="G446" s="18">
        <v>0</v>
      </c>
      <c r="H446" s="18">
        <v>0</v>
      </c>
      <c r="I446" s="18">
        <v>0</v>
      </c>
      <c r="J446">
        <f t="shared" si="44"/>
        <v>0.99031808246884567</v>
      </c>
      <c r="K446">
        <f t="shared" si="45"/>
        <v>24.306429035320697</v>
      </c>
      <c r="L446">
        <f t="shared" si="46"/>
        <v>3.1907408847089642</v>
      </c>
      <c r="M446">
        <f t="shared" si="47"/>
        <v>4.0348580329904959E-2</v>
      </c>
      <c r="N446">
        <f t="shared" si="48"/>
        <v>4.9301550721372545</v>
      </c>
      <c r="O446">
        <f t="shared" si="49"/>
        <v>1.1278444874746936</v>
      </c>
    </row>
    <row r="447" spans="1:15" x14ac:dyDescent="0.25">
      <c r="A447">
        <f>'ARCH(5)'!A442</f>
        <v>-11.263602573760405</v>
      </c>
      <c r="C447">
        <v>436</v>
      </c>
      <c r="D447">
        <f t="shared" si="43"/>
        <v>-11.263602573760405</v>
      </c>
      <c r="E447">
        <v>0</v>
      </c>
      <c r="F447" s="18">
        <v>0</v>
      </c>
      <c r="G447" s="18">
        <v>0</v>
      </c>
      <c r="H447" s="18">
        <v>0</v>
      </c>
      <c r="I447" s="18">
        <v>0</v>
      </c>
      <c r="J447">
        <f t="shared" si="44"/>
        <v>-11.401128978766254</v>
      </c>
      <c r="K447">
        <f t="shared" si="45"/>
        <v>20.895870150071254</v>
      </c>
      <c r="L447">
        <f t="shared" si="46"/>
        <v>3.0395515389701595</v>
      </c>
      <c r="M447">
        <f t="shared" si="47"/>
        <v>6.2206426943182551</v>
      </c>
      <c r="N447">
        <f t="shared" si="48"/>
        <v>4.5712000776679265</v>
      </c>
      <c r="O447">
        <f t="shared" si="49"/>
        <v>-11.263602573760405</v>
      </c>
    </row>
    <row r="448" spans="1:15" x14ac:dyDescent="0.25">
      <c r="A448">
        <f>'ARCH(5)'!A443</f>
        <v>1.731156396392181</v>
      </c>
      <c r="C448">
        <v>437</v>
      </c>
      <c r="D448">
        <f t="shared" si="43"/>
        <v>1.731156396392181</v>
      </c>
      <c r="E448">
        <v>0</v>
      </c>
      <c r="F448" s="18">
        <v>0</v>
      </c>
      <c r="G448" s="18">
        <v>0</v>
      </c>
      <c r="H448" s="18">
        <v>0</v>
      </c>
      <c r="I448" s="18">
        <v>0</v>
      </c>
      <c r="J448">
        <f t="shared" si="44"/>
        <v>1.5936299913863332</v>
      </c>
      <c r="K448">
        <f t="shared" si="45"/>
        <v>33.704466401926211</v>
      </c>
      <c r="L448">
        <f t="shared" si="46"/>
        <v>3.5176303627582239</v>
      </c>
      <c r="M448">
        <f t="shared" si="47"/>
        <v>7.5350741921280301E-2</v>
      </c>
      <c r="N448">
        <f t="shared" si="48"/>
        <v>5.8055547884699363</v>
      </c>
      <c r="O448">
        <f t="shared" si="49"/>
        <v>1.731156396392181</v>
      </c>
    </row>
    <row r="449" spans="1:15" x14ac:dyDescent="0.25">
      <c r="A449">
        <f>'ARCH(5)'!A444</f>
        <v>1.9590994671516444</v>
      </c>
      <c r="C449">
        <v>438</v>
      </c>
      <c r="D449">
        <f t="shared" si="43"/>
        <v>1.9590994671516444</v>
      </c>
      <c r="E449">
        <v>0</v>
      </c>
      <c r="F449" s="18">
        <v>0</v>
      </c>
      <c r="G449" s="18">
        <v>0</v>
      </c>
      <c r="H449" s="18">
        <v>0</v>
      </c>
      <c r="I449" s="18">
        <v>0</v>
      </c>
      <c r="J449">
        <f t="shared" si="44"/>
        <v>1.8215730621457966</v>
      </c>
      <c r="K449">
        <f t="shared" si="45"/>
        <v>28.521635066436062</v>
      </c>
      <c r="L449">
        <f t="shared" si="46"/>
        <v>3.3506629244229624</v>
      </c>
      <c r="M449">
        <f t="shared" si="47"/>
        <v>0.11633724409579696</v>
      </c>
      <c r="N449">
        <f t="shared" si="48"/>
        <v>5.3405650512315699</v>
      </c>
      <c r="O449">
        <f t="shared" si="49"/>
        <v>1.9590994671516444</v>
      </c>
    </row>
    <row r="450" spans="1:15" x14ac:dyDescent="0.25">
      <c r="A450">
        <f>'ARCH(5)'!A445</f>
        <v>-5.7530234746115747</v>
      </c>
      <c r="C450">
        <v>439</v>
      </c>
      <c r="D450">
        <f t="shared" si="43"/>
        <v>-5.7530234746115747</v>
      </c>
      <c r="E450">
        <v>0</v>
      </c>
      <c r="F450" s="18">
        <v>0</v>
      </c>
      <c r="G450" s="18">
        <v>0</v>
      </c>
      <c r="H450" s="18">
        <v>0</v>
      </c>
      <c r="I450" s="18">
        <v>0</v>
      </c>
      <c r="J450">
        <f t="shared" si="44"/>
        <v>-5.8905498796174225</v>
      </c>
      <c r="K450">
        <f t="shared" si="45"/>
        <v>24.513107300632271</v>
      </c>
      <c r="L450">
        <f t="shared" si="46"/>
        <v>3.1992079663560973</v>
      </c>
      <c r="M450">
        <f t="shared" si="47"/>
        <v>1.4155111980995507</v>
      </c>
      <c r="N450">
        <f t="shared" si="48"/>
        <v>4.9510713285744803</v>
      </c>
      <c r="O450">
        <f t="shared" si="49"/>
        <v>-5.7530234746115747</v>
      </c>
    </row>
    <row r="451" spans="1:15" x14ac:dyDescent="0.25">
      <c r="A451">
        <f>'ARCH(5)'!A446</f>
        <v>1.6959136018484495</v>
      </c>
      <c r="C451">
        <v>440</v>
      </c>
      <c r="D451">
        <f t="shared" si="43"/>
        <v>1.6959136018484495</v>
      </c>
      <c r="E451">
        <v>0</v>
      </c>
      <c r="F451" s="18">
        <v>0</v>
      </c>
      <c r="G451" s="18">
        <v>0</v>
      </c>
      <c r="H451" s="18">
        <v>0</v>
      </c>
      <c r="I451" s="18">
        <v>0</v>
      </c>
      <c r="J451">
        <f t="shared" si="44"/>
        <v>1.5583871968426017</v>
      </c>
      <c r="K451">
        <f t="shared" si="45"/>
        <v>25.112751410247402</v>
      </c>
      <c r="L451">
        <f t="shared" si="46"/>
        <v>3.2233757414497211</v>
      </c>
      <c r="M451">
        <f t="shared" si="47"/>
        <v>9.6706673657907097E-2</v>
      </c>
      <c r="N451">
        <f t="shared" si="48"/>
        <v>5.0112624567315773</v>
      </c>
      <c r="O451">
        <f t="shared" si="49"/>
        <v>1.6959136018484495</v>
      </c>
    </row>
    <row r="452" spans="1:15" x14ac:dyDescent="0.25">
      <c r="A452">
        <f>'ARCH(5)'!A447</f>
        <v>4.280416416365453</v>
      </c>
      <c r="C452">
        <v>441</v>
      </c>
      <c r="D452">
        <f t="shared" si="43"/>
        <v>4.280416416365453</v>
      </c>
      <c r="E452">
        <v>0</v>
      </c>
      <c r="F452" s="18">
        <v>0</v>
      </c>
      <c r="G452" s="18">
        <v>0</v>
      </c>
      <c r="H452" s="18">
        <v>0</v>
      </c>
      <c r="I452" s="18">
        <v>0</v>
      </c>
      <c r="J452">
        <f t="shared" si="44"/>
        <v>4.1428900113596052</v>
      </c>
      <c r="K452">
        <f t="shared" si="45"/>
        <v>21.70810678215318</v>
      </c>
      <c r="L452">
        <f t="shared" si="46"/>
        <v>3.0776857752121476</v>
      </c>
      <c r="M452">
        <f t="shared" si="47"/>
        <v>0.79065106038329414</v>
      </c>
      <c r="N452">
        <f t="shared" si="48"/>
        <v>4.659195937300038</v>
      </c>
      <c r="O452">
        <f t="shared" si="49"/>
        <v>4.280416416365453</v>
      </c>
    </row>
    <row r="453" spans="1:15" x14ac:dyDescent="0.25">
      <c r="A453">
        <f>'ARCH(5)'!A448</f>
        <v>5.0641980007105696</v>
      </c>
      <c r="C453">
        <v>442</v>
      </c>
      <c r="D453">
        <f t="shared" si="43"/>
        <v>5.0641980007105696</v>
      </c>
      <c r="E453">
        <v>0</v>
      </c>
      <c r="F453" s="18">
        <v>0</v>
      </c>
      <c r="G453" s="18">
        <v>0</v>
      </c>
      <c r="H453" s="18">
        <v>0</v>
      </c>
      <c r="I453" s="18">
        <v>0</v>
      </c>
      <c r="J453">
        <f t="shared" si="44"/>
        <v>4.9266715957047218</v>
      </c>
      <c r="K453">
        <f t="shared" si="45"/>
        <v>20.784721150063966</v>
      </c>
      <c r="L453">
        <f t="shared" si="46"/>
        <v>3.034218156692738</v>
      </c>
      <c r="M453">
        <f t="shared" si="47"/>
        <v>1.1677853571708374</v>
      </c>
      <c r="N453">
        <f t="shared" si="48"/>
        <v>4.5590263379436582</v>
      </c>
      <c r="O453">
        <f t="shared" si="49"/>
        <v>5.0641980007105696</v>
      </c>
    </row>
    <row r="454" spans="1:15" x14ac:dyDescent="0.25">
      <c r="A454">
        <f>'ARCH(5)'!A449</f>
        <v>-1.2879879752184857</v>
      </c>
      <c r="C454">
        <v>443</v>
      </c>
      <c r="D454">
        <f t="shared" si="43"/>
        <v>-1.2879879752184857</v>
      </c>
      <c r="E454">
        <v>0</v>
      </c>
      <c r="F454" s="18">
        <v>0</v>
      </c>
      <c r="G454" s="18">
        <v>0</v>
      </c>
      <c r="H454" s="18">
        <v>0</v>
      </c>
      <c r="I454" s="18">
        <v>0</v>
      </c>
      <c r="J454">
        <f t="shared" si="44"/>
        <v>-1.4255143802243335</v>
      </c>
      <c r="K454">
        <f t="shared" si="45"/>
        <v>20.908415143427511</v>
      </c>
      <c r="L454">
        <f t="shared" si="46"/>
        <v>3.0401517163751675</v>
      </c>
      <c r="M454">
        <f t="shared" si="47"/>
        <v>9.7190113850649573E-2</v>
      </c>
      <c r="N454">
        <f t="shared" si="48"/>
        <v>4.572572049014374</v>
      </c>
      <c r="O454">
        <f t="shared" si="49"/>
        <v>-1.2879879752184857</v>
      </c>
    </row>
    <row r="455" spans="1:15" x14ac:dyDescent="0.25">
      <c r="A455">
        <f>'ARCH(5)'!A450</f>
        <v>-1.6308847821591144</v>
      </c>
      <c r="C455">
        <v>444</v>
      </c>
      <c r="D455">
        <f t="shared" si="43"/>
        <v>-1.6308847821591144</v>
      </c>
      <c r="E455">
        <v>0</v>
      </c>
      <c r="F455" s="18">
        <v>0</v>
      </c>
      <c r="G455" s="18">
        <v>0</v>
      </c>
      <c r="H455" s="18">
        <v>0</v>
      </c>
      <c r="I455" s="18">
        <v>0</v>
      </c>
      <c r="J455">
        <f t="shared" si="44"/>
        <v>-1.7684111871649622</v>
      </c>
      <c r="K455">
        <f t="shared" si="45"/>
        <v>18.332795153058473</v>
      </c>
      <c r="L455">
        <f t="shared" si="46"/>
        <v>2.9086915408457665</v>
      </c>
      <c r="M455">
        <f t="shared" si="47"/>
        <v>0.17058381445823687</v>
      </c>
      <c r="N455">
        <f t="shared" si="48"/>
        <v>4.2816813465107924</v>
      </c>
      <c r="O455">
        <f t="shared" si="49"/>
        <v>-1.6308847821591144</v>
      </c>
    </row>
    <row r="456" spans="1:15" x14ac:dyDescent="0.25">
      <c r="A456">
        <f>'ARCH(5)'!A451</f>
        <v>-0.39447056608673181</v>
      </c>
      <c r="C456">
        <v>445</v>
      </c>
      <c r="D456">
        <f t="shared" si="43"/>
        <v>-0.39447056608673181</v>
      </c>
      <c r="E456">
        <v>0</v>
      </c>
      <c r="F456" s="18">
        <v>0</v>
      </c>
      <c r="G456" s="18">
        <v>0</v>
      </c>
      <c r="H456" s="18">
        <v>0</v>
      </c>
      <c r="I456" s="18">
        <v>0</v>
      </c>
      <c r="J456">
        <f t="shared" si="44"/>
        <v>-0.53199697109257971</v>
      </c>
      <c r="K456">
        <f t="shared" si="45"/>
        <v>16.425897213847538</v>
      </c>
      <c r="L456">
        <f t="shared" si="46"/>
        <v>2.7988591877705722</v>
      </c>
      <c r="M456">
        <f t="shared" si="47"/>
        <v>1.7230156354143249E-2</v>
      </c>
      <c r="N456">
        <f t="shared" si="48"/>
        <v>4.0528875155680719</v>
      </c>
      <c r="O456">
        <f t="shared" si="49"/>
        <v>-0.39447056608673181</v>
      </c>
    </row>
    <row r="457" spans="1:15" x14ac:dyDescent="0.25">
      <c r="A457">
        <f>'ARCH(5)'!A452</f>
        <v>-0.24034393896354908</v>
      </c>
      <c r="C457">
        <v>446</v>
      </c>
      <c r="D457">
        <f t="shared" si="43"/>
        <v>-0.24034393896354908</v>
      </c>
      <c r="E457">
        <v>0</v>
      </c>
      <c r="F457" s="18">
        <v>0</v>
      </c>
      <c r="G457" s="18">
        <v>0</v>
      </c>
      <c r="H457" s="18">
        <v>0</v>
      </c>
      <c r="I457" s="18">
        <v>0</v>
      </c>
      <c r="J457">
        <f t="shared" si="44"/>
        <v>-0.37787034396939695</v>
      </c>
      <c r="K457">
        <f t="shared" si="45"/>
        <v>14.574710119423111</v>
      </c>
      <c r="L457">
        <f t="shared" si="46"/>
        <v>2.6792878431484168</v>
      </c>
      <c r="M457">
        <f t="shared" si="47"/>
        <v>9.7968327110166935E-3</v>
      </c>
      <c r="N457">
        <f t="shared" si="48"/>
        <v>3.8176838684499677</v>
      </c>
      <c r="O457">
        <f t="shared" si="49"/>
        <v>-0.24034393896354908</v>
      </c>
    </row>
    <row r="458" spans="1:15" x14ac:dyDescent="0.25">
      <c r="A458">
        <f>'ARCH(5)'!A453</f>
        <v>-0.13635916265590803</v>
      </c>
      <c r="C458">
        <v>447</v>
      </c>
      <c r="D458">
        <f t="shared" si="43"/>
        <v>-0.13635916265590803</v>
      </c>
      <c r="E458">
        <v>0</v>
      </c>
      <c r="F458" s="18">
        <v>0</v>
      </c>
      <c r="G458" s="18">
        <v>0</v>
      </c>
      <c r="H458" s="18">
        <v>0</v>
      </c>
      <c r="I458" s="18">
        <v>0</v>
      </c>
      <c r="J458">
        <f t="shared" si="44"/>
        <v>-0.27388556766175587</v>
      </c>
      <c r="K458">
        <f t="shared" si="45"/>
        <v>13.092673793206615</v>
      </c>
      <c r="L458">
        <f t="shared" si="46"/>
        <v>2.5720528213401623</v>
      </c>
      <c r="M458">
        <f t="shared" si="47"/>
        <v>5.7294106122405914E-3</v>
      </c>
      <c r="N458">
        <f t="shared" si="48"/>
        <v>3.6183799956895926</v>
      </c>
      <c r="O458">
        <f t="shared" si="49"/>
        <v>-0.13635916265590803</v>
      </c>
    </row>
    <row r="459" spans="1:15" x14ac:dyDescent="0.25">
      <c r="A459">
        <f>'ARCH(5)'!A454</f>
        <v>-9.0129413197703574</v>
      </c>
      <c r="C459">
        <v>448</v>
      </c>
      <c r="D459">
        <f t="shared" ref="D459:D522" si="50">A459</f>
        <v>-9.0129413197703574</v>
      </c>
      <c r="E459">
        <v>0</v>
      </c>
      <c r="F459" s="18">
        <v>0</v>
      </c>
      <c r="G459" s="18">
        <v>0</v>
      </c>
      <c r="H459" s="18">
        <v>0</v>
      </c>
      <c r="I459" s="18">
        <v>0</v>
      </c>
      <c r="J459">
        <f t="shared" si="44"/>
        <v>-9.1504677247762061</v>
      </c>
      <c r="K459">
        <f t="shared" si="45"/>
        <v>11.91152391381015</v>
      </c>
      <c r="L459">
        <f t="shared" si="46"/>
        <v>2.4775063276429607</v>
      </c>
      <c r="M459">
        <f t="shared" si="47"/>
        <v>7.0294162349028868</v>
      </c>
      <c r="N459">
        <f t="shared" si="48"/>
        <v>3.4513075658089574</v>
      </c>
      <c r="O459">
        <f t="shared" si="49"/>
        <v>-9.0129413197703574</v>
      </c>
    </row>
    <row r="460" spans="1:15" x14ac:dyDescent="0.25">
      <c r="A460">
        <f>'ARCH(5)'!A455</f>
        <v>1.5001469203187725</v>
      </c>
      <c r="C460">
        <v>449</v>
      </c>
      <c r="D460">
        <f t="shared" si="50"/>
        <v>1.5001469203187725</v>
      </c>
      <c r="E460">
        <v>0</v>
      </c>
      <c r="F460" s="18">
        <v>0</v>
      </c>
      <c r="G460" s="18">
        <v>0</v>
      </c>
      <c r="H460" s="18">
        <v>0</v>
      </c>
      <c r="I460" s="18">
        <v>0</v>
      </c>
      <c r="J460">
        <f t="shared" ref="J460:J523" si="51">D460-$T$31-$T$32*E460-$T$33*F460-$T$34*G460-$T$35*H460-$T$36*I460</f>
        <v>1.3626205153129247</v>
      </c>
      <c r="K460">
        <f t="shared" si="45"/>
        <v>21.03315112209507</v>
      </c>
      <c r="L460">
        <f t="shared" si="46"/>
        <v>3.0460998178666561</v>
      </c>
      <c r="M460">
        <f t="shared" si="47"/>
        <v>8.8276581001749344E-2</v>
      </c>
      <c r="N460">
        <f t="shared" si="48"/>
        <v>4.5861913525380809</v>
      </c>
      <c r="O460">
        <f t="shared" si="49"/>
        <v>1.5001469203187725</v>
      </c>
    </row>
    <row r="461" spans="1:15" x14ac:dyDescent="0.25">
      <c r="A461">
        <f>'ARCH(5)'!A456</f>
        <v>-1.48634289065999</v>
      </c>
      <c r="C461">
        <v>450</v>
      </c>
      <c r="D461">
        <f t="shared" si="50"/>
        <v>-1.48634289065999</v>
      </c>
      <c r="E461">
        <v>0</v>
      </c>
      <c r="F461" s="18">
        <v>0</v>
      </c>
      <c r="G461" s="18">
        <v>0</v>
      </c>
      <c r="H461" s="18">
        <v>0</v>
      </c>
      <c r="I461" s="18">
        <v>0</v>
      </c>
      <c r="J461">
        <f t="shared" si="51"/>
        <v>-1.6238692956658378</v>
      </c>
      <c r="K461">
        <f t="shared" ref="K461:K524" si="52">$T$37+$T$38*J460^2+$T$39*K460</f>
        <v>18.410441226214374</v>
      </c>
      <c r="L461">
        <f t="shared" ref="L461:L524" si="53">LN(K461)</f>
        <v>2.9129179616179957</v>
      </c>
      <c r="M461">
        <f t="shared" ref="M461:M524" si="54">J461^2/K461</f>
        <v>0.14323130320481103</v>
      </c>
      <c r="N461">
        <f t="shared" ref="N461:N524" si="55">SQRT(K461)</f>
        <v>4.2907390070026832</v>
      </c>
      <c r="O461">
        <f t="shared" ref="O461:O524" si="56">D461</f>
        <v>-1.48634289065999</v>
      </c>
    </row>
    <row r="462" spans="1:15" x14ac:dyDescent="0.25">
      <c r="A462">
        <f>'ARCH(5)'!A457</f>
        <v>-10.72943930539472</v>
      </c>
      <c r="C462">
        <v>451</v>
      </c>
      <c r="D462">
        <f t="shared" si="50"/>
        <v>-10.72943930539472</v>
      </c>
      <c r="E462">
        <v>0</v>
      </c>
      <c r="F462" s="18">
        <v>0</v>
      </c>
      <c r="G462" s="18">
        <v>0</v>
      </c>
      <c r="H462" s="18">
        <v>0</v>
      </c>
      <c r="I462" s="18">
        <v>0</v>
      </c>
      <c r="J462">
        <f t="shared" si="51"/>
        <v>-10.866965710400569</v>
      </c>
      <c r="K462">
        <f t="shared" si="52"/>
        <v>16.428409278202356</v>
      </c>
      <c r="L462">
        <f t="shared" si="53"/>
        <v>2.7990121092367626</v>
      </c>
      <c r="M462">
        <f t="shared" si="54"/>
        <v>7.1882153500830963</v>
      </c>
      <c r="N462">
        <f t="shared" si="55"/>
        <v>4.0531974141660498</v>
      </c>
      <c r="O462">
        <f t="shared" si="56"/>
        <v>-10.72943930539472</v>
      </c>
    </row>
    <row r="463" spans="1:15" x14ac:dyDescent="0.25">
      <c r="A463">
        <f>'ARCH(5)'!A458</f>
        <v>-2.3442122466094681</v>
      </c>
      <c r="C463">
        <v>452</v>
      </c>
      <c r="D463">
        <f t="shared" si="50"/>
        <v>-2.3442122466094681</v>
      </c>
      <c r="E463">
        <v>0</v>
      </c>
      <c r="F463" s="18">
        <v>0</v>
      </c>
      <c r="G463" s="18">
        <v>0</v>
      </c>
      <c r="H463" s="18">
        <v>0</v>
      </c>
      <c r="I463" s="18">
        <v>0</v>
      </c>
      <c r="J463">
        <f t="shared" si="51"/>
        <v>-2.4817386516153159</v>
      </c>
      <c r="K463">
        <f t="shared" si="52"/>
        <v>28.738657645841762</v>
      </c>
      <c r="L463">
        <f t="shared" si="53"/>
        <v>3.3582431727348121</v>
      </c>
      <c r="M463">
        <f t="shared" si="54"/>
        <v>0.21431156635155382</v>
      </c>
      <c r="N463">
        <f t="shared" si="55"/>
        <v>5.3608448630641945</v>
      </c>
      <c r="O463">
        <f t="shared" si="56"/>
        <v>-2.3442122466094681</v>
      </c>
    </row>
    <row r="464" spans="1:15" x14ac:dyDescent="0.25">
      <c r="A464">
        <f>'ARCH(5)'!A459</f>
        <v>0.18902520700936118</v>
      </c>
      <c r="C464">
        <v>453</v>
      </c>
      <c r="D464">
        <f t="shared" si="50"/>
        <v>0.18902520700936118</v>
      </c>
      <c r="E464">
        <v>0</v>
      </c>
      <c r="F464" s="18">
        <v>0</v>
      </c>
      <c r="G464" s="18">
        <v>0</v>
      </c>
      <c r="H464" s="18">
        <v>0</v>
      </c>
      <c r="I464" s="18">
        <v>0</v>
      </c>
      <c r="J464">
        <f t="shared" si="51"/>
        <v>5.1498802003513311E-2</v>
      </c>
      <c r="K464">
        <f t="shared" si="52"/>
        <v>25.02638729783385</v>
      </c>
      <c r="L464">
        <f t="shared" si="53"/>
        <v>3.2199307601416165</v>
      </c>
      <c r="M464">
        <f t="shared" si="54"/>
        <v>1.0597321044522556E-4</v>
      </c>
      <c r="N464">
        <f t="shared" si="55"/>
        <v>5.0026380338611194</v>
      </c>
      <c r="O464">
        <f t="shared" si="56"/>
        <v>0.18902520700936118</v>
      </c>
    </row>
    <row r="465" spans="1:15" x14ac:dyDescent="0.25">
      <c r="A465">
        <f>'ARCH(5)'!A460</f>
        <v>-1.4059485862778129</v>
      </c>
      <c r="C465">
        <v>454</v>
      </c>
      <c r="D465">
        <f t="shared" si="50"/>
        <v>-1.4059485862778129</v>
      </c>
      <c r="E465">
        <v>0</v>
      </c>
      <c r="F465" s="18">
        <v>0</v>
      </c>
      <c r="G465" s="18">
        <v>0</v>
      </c>
      <c r="H465" s="18">
        <v>0</v>
      </c>
      <c r="I465" s="18">
        <v>0</v>
      </c>
      <c r="J465">
        <f t="shared" si="51"/>
        <v>-1.5434749912836607</v>
      </c>
      <c r="K465">
        <f t="shared" si="52"/>
        <v>21.34812607346959</v>
      </c>
      <c r="L465">
        <f t="shared" si="53"/>
        <v>3.0609639640880242</v>
      </c>
      <c r="M465">
        <f t="shared" si="54"/>
        <v>0.11159363779843522</v>
      </c>
      <c r="N465">
        <f t="shared" si="55"/>
        <v>4.6204032371070811</v>
      </c>
      <c r="O465">
        <f t="shared" si="56"/>
        <v>-1.4059485862778129</v>
      </c>
    </row>
    <row r="466" spans="1:15" x14ac:dyDescent="0.25">
      <c r="A466">
        <f>'ARCH(5)'!A461</f>
        <v>2.2768038569024016</v>
      </c>
      <c r="C466">
        <v>455</v>
      </c>
      <c r="D466">
        <f t="shared" si="50"/>
        <v>2.2768038569024016</v>
      </c>
      <c r="E466">
        <v>0</v>
      </c>
      <c r="F466" s="18">
        <v>0</v>
      </c>
      <c r="G466" s="18">
        <v>0</v>
      </c>
      <c r="H466" s="18">
        <v>0</v>
      </c>
      <c r="I466" s="18">
        <v>0</v>
      </c>
      <c r="J466">
        <f t="shared" si="51"/>
        <v>2.1392774518965538</v>
      </c>
      <c r="K466">
        <f t="shared" si="52"/>
        <v>18.722918957475589</v>
      </c>
      <c r="L466">
        <f t="shared" si="53"/>
        <v>2.9297483861096376</v>
      </c>
      <c r="M466">
        <f t="shared" si="54"/>
        <v>0.2444334682314975</v>
      </c>
      <c r="N466">
        <f t="shared" si="55"/>
        <v>4.3269988395509866</v>
      </c>
      <c r="O466">
        <f t="shared" si="56"/>
        <v>2.2768038569024016</v>
      </c>
    </row>
    <row r="467" spans="1:15" x14ac:dyDescent="0.25">
      <c r="A467">
        <f>'ARCH(5)'!A462</f>
        <v>6.2648132106979366</v>
      </c>
      <c r="C467">
        <v>456</v>
      </c>
      <c r="D467">
        <f t="shared" si="50"/>
        <v>6.2648132106979366</v>
      </c>
      <c r="E467">
        <v>0</v>
      </c>
      <c r="F467" s="18">
        <v>0</v>
      </c>
      <c r="G467" s="18">
        <v>0</v>
      </c>
      <c r="H467" s="18">
        <v>0</v>
      </c>
      <c r="I467" s="18">
        <v>0</v>
      </c>
      <c r="J467">
        <f t="shared" si="51"/>
        <v>6.1272868056920888</v>
      </c>
      <c r="K467">
        <f t="shared" si="52"/>
        <v>16.908887808101685</v>
      </c>
      <c r="L467">
        <f t="shared" si="53"/>
        <v>2.8278393894938687</v>
      </c>
      <c r="M467">
        <f t="shared" si="54"/>
        <v>2.2203496779498284</v>
      </c>
      <c r="N467">
        <f t="shared" si="55"/>
        <v>4.1120418052473253</v>
      </c>
      <c r="O467">
        <f t="shared" si="56"/>
        <v>6.2648132106979366</v>
      </c>
    </row>
    <row r="468" spans="1:15" x14ac:dyDescent="0.25">
      <c r="A468">
        <f>'ARCH(5)'!A463</f>
        <v>-8.5351894310985088</v>
      </c>
      <c r="C468">
        <v>457</v>
      </c>
      <c r="D468">
        <f t="shared" si="50"/>
        <v>-8.5351894310985088</v>
      </c>
      <c r="E468">
        <v>0</v>
      </c>
      <c r="F468" s="18">
        <v>0</v>
      </c>
      <c r="G468" s="18">
        <v>0</v>
      </c>
      <c r="H468" s="18">
        <v>0</v>
      </c>
      <c r="I468" s="18">
        <v>0</v>
      </c>
      <c r="J468">
        <f t="shared" si="51"/>
        <v>-8.6727158361043575</v>
      </c>
      <c r="K468">
        <f t="shared" si="52"/>
        <v>19.436172233301463</v>
      </c>
      <c r="L468">
        <f t="shared" si="53"/>
        <v>2.9671358780654891</v>
      </c>
      <c r="M468">
        <f t="shared" si="54"/>
        <v>3.8698977901081801</v>
      </c>
      <c r="N468">
        <f t="shared" si="55"/>
        <v>4.408647438081374</v>
      </c>
      <c r="O468">
        <f t="shared" si="56"/>
        <v>-8.5351894310985088</v>
      </c>
    </row>
    <row r="469" spans="1:15" x14ac:dyDescent="0.25">
      <c r="A469">
        <f>'ARCH(5)'!A464</f>
        <v>-1.4857863557389419</v>
      </c>
      <c r="C469">
        <v>458</v>
      </c>
      <c r="D469">
        <f t="shared" si="50"/>
        <v>-1.4857863557389419</v>
      </c>
      <c r="E469">
        <v>0</v>
      </c>
      <c r="F469" s="18">
        <v>0</v>
      </c>
      <c r="G469" s="18">
        <v>0</v>
      </c>
      <c r="H469" s="18">
        <v>0</v>
      </c>
      <c r="I469" s="18">
        <v>0</v>
      </c>
      <c r="J469">
        <f t="shared" si="51"/>
        <v>-1.6233127607447897</v>
      </c>
      <c r="K469">
        <f t="shared" si="52"/>
        <v>25.965148365951606</v>
      </c>
      <c r="L469">
        <f t="shared" si="53"/>
        <v>3.2567551913547348</v>
      </c>
      <c r="M469">
        <f t="shared" si="54"/>
        <v>0.10148774357293353</v>
      </c>
      <c r="N469">
        <f t="shared" si="55"/>
        <v>5.0956008836987623</v>
      </c>
      <c r="O469">
        <f t="shared" si="56"/>
        <v>-1.4857863557389419</v>
      </c>
    </row>
    <row r="470" spans="1:15" x14ac:dyDescent="0.25">
      <c r="A470">
        <f>'ARCH(5)'!A465</f>
        <v>-1.7641014311736092</v>
      </c>
      <c r="C470">
        <v>459</v>
      </c>
      <c r="D470">
        <f t="shared" si="50"/>
        <v>-1.7641014311736092</v>
      </c>
      <c r="E470">
        <v>0</v>
      </c>
      <c r="F470" s="18">
        <v>0</v>
      </c>
      <c r="G470" s="18">
        <v>0</v>
      </c>
      <c r="H470" s="18">
        <v>0</v>
      </c>
      <c r="I470" s="18">
        <v>0</v>
      </c>
      <c r="J470">
        <f t="shared" si="51"/>
        <v>-1.901627836179457</v>
      </c>
      <c r="K470">
        <f t="shared" si="52"/>
        <v>22.407594994600597</v>
      </c>
      <c r="L470">
        <f t="shared" si="53"/>
        <v>3.1093999636513314</v>
      </c>
      <c r="M470">
        <f t="shared" si="54"/>
        <v>0.16138226472782696</v>
      </c>
      <c r="N470">
        <f t="shared" si="55"/>
        <v>4.7336661262282318</v>
      </c>
      <c r="O470">
        <f t="shared" si="56"/>
        <v>-1.7641014311736092</v>
      </c>
    </row>
    <row r="471" spans="1:15" x14ac:dyDescent="0.25">
      <c r="A471">
        <f>'ARCH(5)'!A466</f>
        <v>5.3952369315986406</v>
      </c>
      <c r="C471">
        <v>460</v>
      </c>
      <c r="D471">
        <f t="shared" si="50"/>
        <v>5.3952369315986406</v>
      </c>
      <c r="E471">
        <v>0</v>
      </c>
      <c r="F471" s="18">
        <v>0</v>
      </c>
      <c r="G471" s="18">
        <v>0</v>
      </c>
      <c r="H471" s="18">
        <v>0</v>
      </c>
      <c r="I471" s="18">
        <v>0</v>
      </c>
      <c r="J471">
        <f t="shared" si="51"/>
        <v>5.2577105265927928</v>
      </c>
      <c r="K471">
        <f t="shared" si="52"/>
        <v>19.709794624198398</v>
      </c>
      <c r="L471">
        <f t="shared" si="53"/>
        <v>2.9811157012320257</v>
      </c>
      <c r="M471">
        <f t="shared" si="54"/>
        <v>1.4025270434581674</v>
      </c>
      <c r="N471">
        <f t="shared" si="55"/>
        <v>4.4395714460067426</v>
      </c>
      <c r="O471">
        <f t="shared" si="56"/>
        <v>5.3952369315986406</v>
      </c>
    </row>
    <row r="472" spans="1:15" x14ac:dyDescent="0.25">
      <c r="A472">
        <f>'ARCH(5)'!A467</f>
        <v>0.47228132485424634</v>
      </c>
      <c r="C472">
        <v>461</v>
      </c>
      <c r="D472">
        <f t="shared" si="50"/>
        <v>0.47228132485424634</v>
      </c>
      <c r="E472">
        <v>0</v>
      </c>
      <c r="F472" s="18">
        <v>0</v>
      </c>
      <c r="G472" s="18">
        <v>0</v>
      </c>
      <c r="H472" s="18">
        <v>0</v>
      </c>
      <c r="I472" s="18">
        <v>0</v>
      </c>
      <c r="J472">
        <f t="shared" si="51"/>
        <v>0.33475491984839845</v>
      </c>
      <c r="K472">
        <f t="shared" si="52"/>
        <v>20.462918749706052</v>
      </c>
      <c r="L472">
        <f t="shared" si="53"/>
        <v>3.0186144067373957</v>
      </c>
      <c r="M472">
        <f t="shared" si="54"/>
        <v>5.4762889758489322E-3</v>
      </c>
      <c r="N472">
        <f t="shared" si="55"/>
        <v>4.523595776559401</v>
      </c>
      <c r="O472">
        <f t="shared" si="56"/>
        <v>0.47228132485424634</v>
      </c>
    </row>
    <row r="473" spans="1:15" x14ac:dyDescent="0.25">
      <c r="A473">
        <f>'ARCH(5)'!A468</f>
        <v>-4.2474854452473565</v>
      </c>
      <c r="C473">
        <v>462</v>
      </c>
      <c r="D473">
        <f t="shared" si="50"/>
        <v>-4.2474854452473565</v>
      </c>
      <c r="E473">
        <v>0</v>
      </c>
      <c r="F473" s="18">
        <v>0</v>
      </c>
      <c r="G473" s="18">
        <v>0</v>
      </c>
      <c r="H473" s="18">
        <v>0</v>
      </c>
      <c r="I473" s="18">
        <v>0</v>
      </c>
      <c r="J473">
        <f t="shared" si="51"/>
        <v>-4.3850118502532043</v>
      </c>
      <c r="K473">
        <f t="shared" si="52"/>
        <v>17.749382234389607</v>
      </c>
      <c r="L473">
        <f t="shared" si="53"/>
        <v>2.876350711619402</v>
      </c>
      <c r="M473">
        <f t="shared" si="54"/>
        <v>1.0833238403985661</v>
      </c>
      <c r="N473">
        <f t="shared" si="55"/>
        <v>4.21300157066071</v>
      </c>
      <c r="O473">
        <f t="shared" si="56"/>
        <v>-4.2474854452473565</v>
      </c>
    </row>
    <row r="474" spans="1:15" x14ac:dyDescent="0.25">
      <c r="A474">
        <f>'ARCH(5)'!A469</f>
        <v>2.2989855675369038</v>
      </c>
      <c r="C474">
        <v>463</v>
      </c>
      <c r="D474">
        <f t="shared" si="50"/>
        <v>2.2989855675369038</v>
      </c>
      <c r="E474">
        <v>0</v>
      </c>
      <c r="F474" s="18">
        <v>0</v>
      </c>
      <c r="G474" s="18">
        <v>0</v>
      </c>
      <c r="H474" s="18">
        <v>0</v>
      </c>
      <c r="I474" s="18">
        <v>0</v>
      </c>
      <c r="J474">
        <f t="shared" si="51"/>
        <v>2.161459162531056</v>
      </c>
      <c r="K474">
        <f t="shared" si="52"/>
        <v>17.899681359762436</v>
      </c>
      <c r="L474">
        <f t="shared" si="53"/>
        <v>2.8847829115576773</v>
      </c>
      <c r="M474">
        <f t="shared" si="54"/>
        <v>0.26100496524992101</v>
      </c>
      <c r="N474">
        <f t="shared" si="55"/>
        <v>4.2308015032334518</v>
      </c>
      <c r="O474">
        <f t="shared" si="56"/>
        <v>2.2989855675369038</v>
      </c>
    </row>
    <row r="475" spans="1:15" x14ac:dyDescent="0.25">
      <c r="A475">
        <f>'ARCH(5)'!A470</f>
        <v>0.68140210838272519</v>
      </c>
      <c r="C475">
        <v>464</v>
      </c>
      <c r="D475">
        <f t="shared" si="50"/>
        <v>0.68140210838272519</v>
      </c>
      <c r="E475">
        <v>0</v>
      </c>
      <c r="F475" s="18">
        <v>0</v>
      </c>
      <c r="G475" s="18">
        <v>0</v>
      </c>
      <c r="H475" s="18">
        <v>0</v>
      </c>
      <c r="I475" s="18">
        <v>0</v>
      </c>
      <c r="J475">
        <f t="shared" si="51"/>
        <v>0.5438757033768773</v>
      </c>
      <c r="K475">
        <f t="shared" si="52"/>
        <v>16.268779323472771</v>
      </c>
      <c r="L475">
        <f t="shared" si="53"/>
        <v>2.7892478922007751</v>
      </c>
      <c r="M475">
        <f t="shared" si="54"/>
        <v>1.8182112796680971E-2</v>
      </c>
      <c r="N475">
        <f t="shared" si="55"/>
        <v>4.0334574899796296</v>
      </c>
      <c r="O475">
        <f t="shared" si="56"/>
        <v>0.68140210838272519</v>
      </c>
    </row>
    <row r="476" spans="1:15" x14ac:dyDescent="0.25">
      <c r="A476">
        <f>'ARCH(5)'!A471</f>
        <v>12.24349090328135</v>
      </c>
      <c r="C476">
        <v>465</v>
      </c>
      <c r="D476">
        <f t="shared" si="50"/>
        <v>12.24349090328135</v>
      </c>
      <c r="E476">
        <v>0</v>
      </c>
      <c r="F476" s="18">
        <v>0</v>
      </c>
      <c r="G476" s="18">
        <v>0</v>
      </c>
      <c r="H476" s="18">
        <v>0</v>
      </c>
      <c r="I476" s="18">
        <v>0</v>
      </c>
      <c r="J476">
        <f t="shared" si="51"/>
        <v>12.105964498275501</v>
      </c>
      <c r="K476">
        <f t="shared" si="52"/>
        <v>14.451890695188817</v>
      </c>
      <c r="L476">
        <f t="shared" si="53"/>
        <v>2.6708252499568208</v>
      </c>
      <c r="M476">
        <f t="shared" si="54"/>
        <v>10.14084451125113</v>
      </c>
      <c r="N476">
        <f t="shared" si="55"/>
        <v>3.8015642432015819</v>
      </c>
      <c r="O476">
        <f t="shared" si="56"/>
        <v>12.24349090328135</v>
      </c>
    </row>
    <row r="477" spans="1:15" x14ac:dyDescent="0.25">
      <c r="A477">
        <f>'ARCH(5)'!A472</f>
        <v>0.59738480917771852</v>
      </c>
      <c r="C477">
        <v>466</v>
      </c>
      <c r="D477">
        <f t="shared" si="50"/>
        <v>0.59738480917771852</v>
      </c>
      <c r="E477">
        <v>0</v>
      </c>
      <c r="F477" s="18">
        <v>0</v>
      </c>
      <c r="G477" s="18">
        <v>0</v>
      </c>
      <c r="H477" s="18">
        <v>0</v>
      </c>
      <c r="I477" s="18">
        <v>0</v>
      </c>
      <c r="J477">
        <f t="shared" si="51"/>
        <v>0.45985840417187063</v>
      </c>
      <c r="K477">
        <f t="shared" si="52"/>
        <v>30.595936041116659</v>
      </c>
      <c r="L477">
        <f t="shared" si="53"/>
        <v>3.4208671910245889</v>
      </c>
      <c r="M477">
        <f t="shared" si="54"/>
        <v>6.9116941414478633E-3</v>
      </c>
      <c r="N477">
        <f t="shared" si="55"/>
        <v>5.5313593303198676</v>
      </c>
      <c r="O477">
        <f t="shared" si="56"/>
        <v>0.59738480917771852</v>
      </c>
    </row>
    <row r="478" spans="1:15" x14ac:dyDescent="0.25">
      <c r="A478">
        <f>'ARCH(5)'!A473</f>
        <v>2.1399485781158551</v>
      </c>
      <c r="C478">
        <v>467</v>
      </c>
      <c r="D478">
        <f t="shared" si="50"/>
        <v>2.1399485781158551</v>
      </c>
      <c r="E478">
        <v>0</v>
      </c>
      <c r="F478" s="18">
        <v>0</v>
      </c>
      <c r="G478" s="18">
        <v>0</v>
      </c>
      <c r="H478" s="18">
        <v>0</v>
      </c>
      <c r="I478" s="18">
        <v>0</v>
      </c>
      <c r="J478">
        <f t="shared" si="51"/>
        <v>2.0024221731100074</v>
      </c>
      <c r="K478">
        <f t="shared" si="52"/>
        <v>25.781417428385033</v>
      </c>
      <c r="L478">
        <f t="shared" si="53"/>
        <v>3.2496539777057718</v>
      </c>
      <c r="M478">
        <f t="shared" si="54"/>
        <v>0.15552653652579931</v>
      </c>
      <c r="N478">
        <f t="shared" si="55"/>
        <v>5.0775404900783441</v>
      </c>
      <c r="O478">
        <f t="shared" si="56"/>
        <v>2.1399485781158551</v>
      </c>
    </row>
    <row r="479" spans="1:15" x14ac:dyDescent="0.25">
      <c r="A479">
        <f>'ARCH(5)'!A474</f>
        <v>3.2470317645805933</v>
      </c>
      <c r="C479">
        <v>468</v>
      </c>
      <c r="D479">
        <f t="shared" si="50"/>
        <v>3.2470317645805933</v>
      </c>
      <c r="E479">
        <v>0</v>
      </c>
      <c r="F479" s="18">
        <v>0</v>
      </c>
      <c r="G479" s="18">
        <v>0</v>
      </c>
      <c r="H479" s="18">
        <v>0</v>
      </c>
      <c r="I479" s="18">
        <v>0</v>
      </c>
      <c r="J479">
        <f t="shared" si="51"/>
        <v>3.1095053595747455</v>
      </c>
      <c r="K479">
        <f t="shared" si="52"/>
        <v>22.427413371885141</v>
      </c>
      <c r="L479">
        <f t="shared" si="53"/>
        <v>3.110284021859298</v>
      </c>
      <c r="M479">
        <f t="shared" si="54"/>
        <v>0.43112522255219554</v>
      </c>
      <c r="N479">
        <f t="shared" si="55"/>
        <v>4.735759006947581</v>
      </c>
      <c r="O479">
        <f t="shared" si="56"/>
        <v>3.2470317645805933</v>
      </c>
    </row>
    <row r="480" spans="1:15" x14ac:dyDescent="0.25">
      <c r="A480">
        <f>'ARCH(5)'!A475</f>
        <v>-3.544864960951486</v>
      </c>
      <c r="C480">
        <v>469</v>
      </c>
      <c r="D480">
        <f t="shared" si="50"/>
        <v>-3.544864960951486</v>
      </c>
      <c r="E480">
        <v>0</v>
      </c>
      <c r="F480" s="18">
        <v>0</v>
      </c>
      <c r="G480" s="18">
        <v>0</v>
      </c>
      <c r="H480" s="18">
        <v>0</v>
      </c>
      <c r="I480" s="18">
        <v>0</v>
      </c>
      <c r="J480">
        <f t="shared" si="51"/>
        <v>-3.6823913659573337</v>
      </c>
      <c r="K480">
        <f t="shared" si="52"/>
        <v>20.453105609605668</v>
      </c>
      <c r="L480">
        <f t="shared" si="53"/>
        <v>3.0181347345091085</v>
      </c>
      <c r="M480">
        <f t="shared" si="54"/>
        <v>0.66298030386684892</v>
      </c>
      <c r="N480">
        <f t="shared" si="55"/>
        <v>4.5225109850176892</v>
      </c>
      <c r="O480">
        <f t="shared" si="56"/>
        <v>-3.544864960951486</v>
      </c>
    </row>
    <row r="481" spans="1:15" x14ac:dyDescent="0.25">
      <c r="A481">
        <f>'ARCH(5)'!A476</f>
        <v>-1.1583539773594296</v>
      </c>
      <c r="C481">
        <v>470</v>
      </c>
      <c r="D481">
        <f t="shared" si="50"/>
        <v>-1.1583539773594296</v>
      </c>
      <c r="E481">
        <v>0</v>
      </c>
      <c r="F481" s="18">
        <v>0</v>
      </c>
      <c r="G481" s="18">
        <v>0</v>
      </c>
      <c r="H481" s="18">
        <v>0</v>
      </c>
      <c r="I481" s="18">
        <v>0</v>
      </c>
      <c r="J481">
        <f t="shared" si="51"/>
        <v>-1.2958803823652774</v>
      </c>
      <c r="K481">
        <f t="shared" si="52"/>
        <v>19.358223522603559</v>
      </c>
      <c r="L481">
        <f t="shared" si="53"/>
        <v>2.9631173174421095</v>
      </c>
      <c r="M481">
        <f t="shared" si="54"/>
        <v>8.6748970712025406E-2</v>
      </c>
      <c r="N481">
        <f t="shared" si="55"/>
        <v>4.3997981229374101</v>
      </c>
      <c r="O481">
        <f t="shared" si="56"/>
        <v>-1.1583539773594296</v>
      </c>
    </row>
    <row r="482" spans="1:15" x14ac:dyDescent="0.25">
      <c r="A482">
        <f>'ARCH(5)'!A477</f>
        <v>3.3813048842053739</v>
      </c>
      <c r="C482">
        <v>471</v>
      </c>
      <c r="D482">
        <f t="shared" si="50"/>
        <v>3.3813048842053739</v>
      </c>
      <c r="E482">
        <v>0</v>
      </c>
      <c r="F482" s="18">
        <v>0</v>
      </c>
      <c r="G482" s="18">
        <v>0</v>
      </c>
      <c r="H482" s="18">
        <v>0</v>
      </c>
      <c r="I482" s="18">
        <v>0</v>
      </c>
      <c r="J482">
        <f t="shared" si="51"/>
        <v>3.2437784791995261</v>
      </c>
      <c r="K482">
        <f t="shared" si="52"/>
        <v>17.063439676927629</v>
      </c>
      <c r="L482">
        <f t="shared" si="53"/>
        <v>2.8369381440691837</v>
      </c>
      <c r="M482">
        <f t="shared" si="54"/>
        <v>0.61664582413271996</v>
      </c>
      <c r="N482">
        <f t="shared" si="55"/>
        <v>4.130791652568262</v>
      </c>
      <c r="O482">
        <f t="shared" si="56"/>
        <v>3.3813048842053739</v>
      </c>
    </row>
    <row r="483" spans="1:15" x14ac:dyDescent="0.25">
      <c r="A483">
        <f>'ARCH(5)'!A478</f>
        <v>1.0004806088665232</v>
      </c>
      <c r="C483">
        <v>472</v>
      </c>
      <c r="D483">
        <f t="shared" si="50"/>
        <v>1.0004806088665232</v>
      </c>
      <c r="E483">
        <v>0</v>
      </c>
      <c r="F483" s="18">
        <v>0</v>
      </c>
      <c r="G483" s="18">
        <v>0</v>
      </c>
      <c r="H483" s="18">
        <v>0</v>
      </c>
      <c r="I483" s="18">
        <v>0</v>
      </c>
      <c r="J483">
        <f t="shared" si="51"/>
        <v>0.86295420386067534</v>
      </c>
      <c r="K483">
        <f t="shared" si="52"/>
        <v>16.310175450039157</v>
      </c>
      <c r="L483">
        <f t="shared" si="53"/>
        <v>2.791789173781634</v>
      </c>
      <c r="M483">
        <f t="shared" si="54"/>
        <v>4.5657997992843431E-2</v>
      </c>
      <c r="N483">
        <f t="shared" si="55"/>
        <v>4.0385858230374598</v>
      </c>
      <c r="O483">
        <f t="shared" si="56"/>
        <v>1.0004806088665232</v>
      </c>
    </row>
    <row r="484" spans="1:15" x14ac:dyDescent="0.25">
      <c r="A484">
        <f>'ARCH(5)'!A479</f>
        <v>2.7808134800691322</v>
      </c>
      <c r="C484">
        <v>473</v>
      </c>
      <c r="D484">
        <f t="shared" si="50"/>
        <v>2.7808134800691322</v>
      </c>
      <c r="E484">
        <v>0</v>
      </c>
      <c r="F484" s="18">
        <v>0</v>
      </c>
      <c r="G484" s="18">
        <v>0</v>
      </c>
      <c r="H484" s="18">
        <v>0</v>
      </c>
      <c r="I484" s="18">
        <v>0</v>
      </c>
      <c r="J484">
        <f t="shared" si="51"/>
        <v>2.6432870750632844</v>
      </c>
      <c r="K484">
        <f t="shared" si="52"/>
        <v>14.538616912249418</v>
      </c>
      <c r="L484">
        <f t="shared" si="53"/>
        <v>2.676808344626938</v>
      </c>
      <c r="M484">
        <f t="shared" si="54"/>
        <v>0.48057986556546445</v>
      </c>
      <c r="N484">
        <f t="shared" si="55"/>
        <v>3.8129538303327801</v>
      </c>
      <c r="O484">
        <f t="shared" si="56"/>
        <v>2.7808134800691322</v>
      </c>
    </row>
    <row r="485" spans="1:15" x14ac:dyDescent="0.25">
      <c r="A485">
        <f>'ARCH(5)'!A480</f>
        <v>3.118974784626555</v>
      </c>
      <c r="C485">
        <v>474</v>
      </c>
      <c r="D485">
        <f t="shared" si="50"/>
        <v>3.118974784626555</v>
      </c>
      <c r="E485">
        <v>0</v>
      </c>
      <c r="F485" s="18">
        <v>0</v>
      </c>
      <c r="G485" s="18">
        <v>0</v>
      </c>
      <c r="H485" s="18">
        <v>0</v>
      </c>
      <c r="I485" s="18">
        <v>0</v>
      </c>
      <c r="J485">
        <f t="shared" si="51"/>
        <v>2.9814483796207072</v>
      </c>
      <c r="K485">
        <f t="shared" si="52"/>
        <v>13.886861290691471</v>
      </c>
      <c r="L485">
        <f t="shared" si="53"/>
        <v>2.6309431622387183</v>
      </c>
      <c r="M485">
        <f t="shared" si="54"/>
        <v>0.6401039266015689</v>
      </c>
      <c r="N485">
        <f t="shared" si="55"/>
        <v>3.7265079217266495</v>
      </c>
      <c r="O485">
        <f t="shared" si="56"/>
        <v>3.118974784626555</v>
      </c>
    </row>
    <row r="486" spans="1:15" x14ac:dyDescent="0.25">
      <c r="A486">
        <f>'ARCH(5)'!A481</f>
        <v>1.5514339454381947</v>
      </c>
      <c r="C486">
        <v>475</v>
      </c>
      <c r="D486">
        <f t="shared" si="50"/>
        <v>1.5514339454381947</v>
      </c>
      <c r="E486">
        <v>0</v>
      </c>
      <c r="F486" s="18">
        <v>0</v>
      </c>
      <c r="G486" s="18">
        <v>0</v>
      </c>
      <c r="H486" s="18">
        <v>0</v>
      </c>
      <c r="I486" s="18">
        <v>0</v>
      </c>
      <c r="J486">
        <f t="shared" si="51"/>
        <v>1.4139075404323469</v>
      </c>
      <c r="K486">
        <f t="shared" si="52"/>
        <v>13.599661382595698</v>
      </c>
      <c r="L486">
        <f t="shared" si="53"/>
        <v>2.6100448940934862</v>
      </c>
      <c r="M486">
        <f t="shared" si="54"/>
        <v>0.14699884626905937</v>
      </c>
      <c r="N486">
        <f t="shared" si="55"/>
        <v>3.6877718723635411</v>
      </c>
      <c r="O486">
        <f t="shared" si="56"/>
        <v>1.5514339454381947</v>
      </c>
    </row>
    <row r="487" spans="1:15" x14ac:dyDescent="0.25">
      <c r="A487">
        <f>'ARCH(5)'!A482</f>
        <v>0.24217306200989952</v>
      </c>
      <c r="C487">
        <v>476</v>
      </c>
      <c r="D487">
        <f t="shared" si="50"/>
        <v>0.24217306200989952</v>
      </c>
      <c r="E487">
        <v>0</v>
      </c>
      <c r="F487" s="18">
        <v>0</v>
      </c>
      <c r="G487" s="18">
        <v>0</v>
      </c>
      <c r="H487" s="18">
        <v>0</v>
      </c>
      <c r="I487" s="18">
        <v>0</v>
      </c>
      <c r="J487">
        <f t="shared" si="51"/>
        <v>0.10464665700405165</v>
      </c>
      <c r="K487">
        <f t="shared" si="52"/>
        <v>12.544097680155831</v>
      </c>
      <c r="L487">
        <f t="shared" si="53"/>
        <v>2.5292502505799521</v>
      </c>
      <c r="M487">
        <f t="shared" si="54"/>
        <v>8.7299406472635132E-4</v>
      </c>
      <c r="N487">
        <f t="shared" si="55"/>
        <v>3.5417647691731067</v>
      </c>
      <c r="O487">
        <f t="shared" si="56"/>
        <v>0.24217306200989952</v>
      </c>
    </row>
    <row r="488" spans="1:15" x14ac:dyDescent="0.25">
      <c r="A488">
        <f>'ARCH(5)'!A483</f>
        <v>5.5903475153531996</v>
      </c>
      <c r="C488">
        <v>477</v>
      </c>
      <c r="D488">
        <f t="shared" si="50"/>
        <v>5.5903475153531996</v>
      </c>
      <c r="E488">
        <v>0</v>
      </c>
      <c r="F488" s="18">
        <v>0</v>
      </c>
      <c r="G488" s="18">
        <v>0</v>
      </c>
      <c r="H488" s="18">
        <v>0</v>
      </c>
      <c r="I488" s="18">
        <v>0</v>
      </c>
      <c r="J488">
        <f t="shared" si="51"/>
        <v>5.4528211103473518</v>
      </c>
      <c r="K488">
        <f t="shared" si="52"/>
        <v>11.469635563280196</v>
      </c>
      <c r="L488">
        <f t="shared" si="53"/>
        <v>2.4397031576007775</v>
      </c>
      <c r="M488">
        <f t="shared" si="54"/>
        <v>2.592345493229109</v>
      </c>
      <c r="N488">
        <f t="shared" si="55"/>
        <v>3.3866850404606859</v>
      </c>
      <c r="O488">
        <f t="shared" si="56"/>
        <v>5.5903475153531996</v>
      </c>
    </row>
    <row r="489" spans="1:15" x14ac:dyDescent="0.25">
      <c r="A489">
        <f>'ARCH(5)'!A484</f>
        <v>-3.295698771681097</v>
      </c>
      <c r="C489">
        <v>478</v>
      </c>
      <c r="D489">
        <f t="shared" si="50"/>
        <v>-3.295698771681097</v>
      </c>
      <c r="E489">
        <v>0</v>
      </c>
      <c r="F489" s="18">
        <v>0</v>
      </c>
      <c r="G489" s="18">
        <v>0</v>
      </c>
      <c r="H489" s="18">
        <v>0</v>
      </c>
      <c r="I489" s="18">
        <v>0</v>
      </c>
      <c r="J489">
        <f t="shared" si="51"/>
        <v>-3.4332251766869448</v>
      </c>
      <c r="K489">
        <f t="shared" si="52"/>
        <v>14.192206182111391</v>
      </c>
      <c r="L489">
        <f t="shared" si="53"/>
        <v>2.65269295351351</v>
      </c>
      <c r="M489">
        <f t="shared" si="54"/>
        <v>0.83052873968911944</v>
      </c>
      <c r="N489">
        <f t="shared" si="55"/>
        <v>3.7672544620865991</v>
      </c>
      <c r="O489">
        <f t="shared" si="56"/>
        <v>-3.295698771681097</v>
      </c>
    </row>
    <row r="490" spans="1:15" x14ac:dyDescent="0.25">
      <c r="A490">
        <f>'ARCH(5)'!A485</f>
        <v>-0.73740577626489601</v>
      </c>
      <c r="C490">
        <v>479</v>
      </c>
      <c r="D490">
        <f t="shared" si="50"/>
        <v>-0.73740577626489601</v>
      </c>
      <c r="E490">
        <v>0</v>
      </c>
      <c r="F490" s="18">
        <v>0</v>
      </c>
      <c r="G490" s="18">
        <v>0</v>
      </c>
      <c r="H490" s="18">
        <v>0</v>
      </c>
      <c r="I490" s="18">
        <v>0</v>
      </c>
      <c r="J490">
        <f t="shared" si="51"/>
        <v>-0.8749321812707439</v>
      </c>
      <c r="K490">
        <f t="shared" si="52"/>
        <v>14.189711167444933</v>
      </c>
      <c r="L490">
        <f t="shared" si="53"/>
        <v>2.6525171363097488</v>
      </c>
      <c r="M490">
        <f t="shared" si="54"/>
        <v>5.3947984760920442E-2</v>
      </c>
      <c r="N490">
        <f t="shared" si="55"/>
        <v>3.7669233025700075</v>
      </c>
      <c r="O490">
        <f t="shared" si="56"/>
        <v>-0.73740577626489601</v>
      </c>
    </row>
    <row r="491" spans="1:15" x14ac:dyDescent="0.25">
      <c r="A491">
        <f>'ARCH(5)'!A486</f>
        <v>-1.1779615430360872</v>
      </c>
      <c r="C491">
        <v>480</v>
      </c>
      <c r="D491">
        <f t="shared" si="50"/>
        <v>-1.1779615430360872</v>
      </c>
      <c r="E491">
        <v>0</v>
      </c>
      <c r="F491" s="18">
        <v>0</v>
      </c>
      <c r="G491" s="18">
        <v>0</v>
      </c>
      <c r="H491" s="18">
        <v>0</v>
      </c>
      <c r="I491" s="18">
        <v>0</v>
      </c>
      <c r="J491">
        <f t="shared" si="51"/>
        <v>-1.315487948041935</v>
      </c>
      <c r="K491">
        <f t="shared" si="52"/>
        <v>12.862813283205041</v>
      </c>
      <c r="L491">
        <f t="shared" si="53"/>
        <v>2.5543404571865929</v>
      </c>
      <c r="M491">
        <f t="shared" si="54"/>
        <v>0.13453577404432229</v>
      </c>
      <c r="N491">
        <f t="shared" si="55"/>
        <v>3.5864764439774368</v>
      </c>
      <c r="O491">
        <f t="shared" si="56"/>
        <v>-1.1779615430360872</v>
      </c>
    </row>
    <row r="492" spans="1:15" x14ac:dyDescent="0.25">
      <c r="A492">
        <f>'ARCH(5)'!A487</f>
        <v>3.2575108847857677</v>
      </c>
      <c r="C492">
        <v>481</v>
      </c>
      <c r="D492">
        <f t="shared" si="50"/>
        <v>3.2575108847857677</v>
      </c>
      <c r="E492">
        <v>0</v>
      </c>
      <c r="F492" s="18">
        <v>0</v>
      </c>
      <c r="G492" s="18">
        <v>0</v>
      </c>
      <c r="H492" s="18">
        <v>0</v>
      </c>
      <c r="I492" s="18">
        <v>0</v>
      </c>
      <c r="J492">
        <f t="shared" si="51"/>
        <v>3.1199844797799199</v>
      </c>
      <c r="K492">
        <f t="shared" si="52"/>
        <v>11.928604675889103</v>
      </c>
      <c r="L492">
        <f t="shared" si="53"/>
        <v>2.4789392699978965</v>
      </c>
      <c r="M492">
        <f t="shared" si="54"/>
        <v>0.81604709172257206</v>
      </c>
      <c r="N492">
        <f t="shared" si="55"/>
        <v>3.4537812142475244</v>
      </c>
      <c r="O492">
        <f t="shared" si="56"/>
        <v>3.2575108847857677</v>
      </c>
    </row>
    <row r="493" spans="1:15" x14ac:dyDescent="0.25">
      <c r="A493">
        <f>'ARCH(5)'!A488</f>
        <v>0.38430260596447469</v>
      </c>
      <c r="C493">
        <v>482</v>
      </c>
      <c r="D493">
        <f t="shared" si="50"/>
        <v>0.38430260596447469</v>
      </c>
      <c r="E493">
        <v>0</v>
      </c>
      <c r="F493" s="18">
        <v>0</v>
      </c>
      <c r="G493" s="18">
        <v>0</v>
      </c>
      <c r="H493" s="18">
        <v>0</v>
      </c>
      <c r="I493" s="18">
        <v>0</v>
      </c>
      <c r="J493">
        <f t="shared" si="51"/>
        <v>0.24677620095862682</v>
      </c>
      <c r="K493">
        <f t="shared" si="52"/>
        <v>12.151351248963266</v>
      </c>
      <c r="L493">
        <f t="shared" si="53"/>
        <v>2.4974403775091911</v>
      </c>
      <c r="M493">
        <f t="shared" si="54"/>
        <v>5.011664308919416E-3</v>
      </c>
      <c r="N493">
        <f t="shared" si="55"/>
        <v>3.4858788345212552</v>
      </c>
      <c r="O493">
        <f t="shared" si="56"/>
        <v>0.38430260596447469</v>
      </c>
    </row>
    <row r="494" spans="1:15" x14ac:dyDescent="0.25">
      <c r="A494">
        <f>'ARCH(5)'!A489</f>
        <v>-1.0411015161019717</v>
      </c>
      <c r="C494">
        <v>483</v>
      </c>
      <c r="D494">
        <f t="shared" si="50"/>
        <v>-1.0411015161019717</v>
      </c>
      <c r="E494">
        <v>0</v>
      </c>
      <c r="F494" s="18">
        <v>0</v>
      </c>
      <c r="G494" s="18">
        <v>0</v>
      </c>
      <c r="H494" s="18">
        <v>0</v>
      </c>
      <c r="I494" s="18">
        <v>0</v>
      </c>
      <c r="J494">
        <f t="shared" si="51"/>
        <v>-1.1786279211078194</v>
      </c>
      <c r="K494">
        <f t="shared" si="52"/>
        <v>11.164788755024263</v>
      </c>
      <c r="L494">
        <f t="shared" si="53"/>
        <v>2.4127649648286935</v>
      </c>
      <c r="M494">
        <f t="shared" si="54"/>
        <v>0.1244236507197508</v>
      </c>
      <c r="N494">
        <f t="shared" si="55"/>
        <v>3.3413752789868223</v>
      </c>
      <c r="O494">
        <f t="shared" si="56"/>
        <v>-1.0411015161019717</v>
      </c>
    </row>
    <row r="495" spans="1:15" x14ac:dyDescent="0.25">
      <c r="A495">
        <f>'ARCH(5)'!A490</f>
        <v>-1.6220968220076915</v>
      </c>
      <c r="C495">
        <v>484</v>
      </c>
      <c r="D495">
        <f t="shared" si="50"/>
        <v>-1.6220968220076915</v>
      </c>
      <c r="E495">
        <v>0</v>
      </c>
      <c r="F495" s="18">
        <v>0</v>
      </c>
      <c r="G495" s="18">
        <v>0</v>
      </c>
      <c r="H495" s="18">
        <v>0</v>
      </c>
      <c r="I495" s="18">
        <v>0</v>
      </c>
      <c r="J495">
        <f t="shared" si="51"/>
        <v>-1.7596232270135392</v>
      </c>
      <c r="K495">
        <f t="shared" si="52"/>
        <v>10.54361763537484</v>
      </c>
      <c r="L495">
        <f t="shared" si="53"/>
        <v>2.3555207133862601</v>
      </c>
      <c r="M495">
        <f t="shared" si="54"/>
        <v>0.29366333341387951</v>
      </c>
      <c r="N495">
        <f t="shared" si="55"/>
        <v>3.2470937213722117</v>
      </c>
      <c r="O495">
        <f t="shared" si="56"/>
        <v>-1.6220968220076915</v>
      </c>
    </row>
    <row r="496" spans="1:15" x14ac:dyDescent="0.25">
      <c r="A496">
        <f>'ARCH(5)'!A491</f>
        <v>1.652414158125699</v>
      </c>
      <c r="C496">
        <v>485</v>
      </c>
      <c r="D496">
        <f t="shared" si="50"/>
        <v>1.652414158125699</v>
      </c>
      <c r="E496">
        <v>0</v>
      </c>
      <c r="F496" s="18">
        <v>0</v>
      </c>
      <c r="G496" s="18">
        <v>0</v>
      </c>
      <c r="H496" s="18">
        <v>0</v>
      </c>
      <c r="I496" s="18">
        <v>0</v>
      </c>
      <c r="J496">
        <f t="shared" si="51"/>
        <v>1.5148877531198512</v>
      </c>
      <c r="K496">
        <f t="shared" si="52"/>
        <v>10.257188445831789</v>
      </c>
      <c r="L496">
        <f t="shared" si="53"/>
        <v>2.3279787715686888</v>
      </c>
      <c r="M496">
        <f t="shared" si="54"/>
        <v>0.22373430269627961</v>
      </c>
      <c r="N496">
        <f t="shared" si="55"/>
        <v>3.2026845685817684</v>
      </c>
      <c r="O496">
        <f t="shared" si="56"/>
        <v>1.652414158125699</v>
      </c>
    </row>
    <row r="497" spans="1:15" x14ac:dyDescent="0.25">
      <c r="A497">
        <f>'ARCH(5)'!A492</f>
        <v>4.5416879872863749</v>
      </c>
      <c r="C497">
        <v>486</v>
      </c>
      <c r="D497">
        <f t="shared" si="50"/>
        <v>4.5416879872863749</v>
      </c>
      <c r="E497">
        <v>0</v>
      </c>
      <c r="F497" s="18">
        <v>0</v>
      </c>
      <c r="G497" s="18">
        <v>0</v>
      </c>
      <c r="H497" s="18">
        <v>0</v>
      </c>
      <c r="I497" s="18">
        <v>0</v>
      </c>
      <c r="J497">
        <f t="shared" si="51"/>
        <v>4.4041615822805271</v>
      </c>
      <c r="K497">
        <f t="shared" si="52"/>
        <v>9.9341485435855983</v>
      </c>
      <c r="L497">
        <f t="shared" si="53"/>
        <v>2.2959781696220443</v>
      </c>
      <c r="M497">
        <f t="shared" si="54"/>
        <v>1.9525215631449333</v>
      </c>
      <c r="N497">
        <f t="shared" si="55"/>
        <v>3.1518484328383556</v>
      </c>
      <c r="O497">
        <f t="shared" si="56"/>
        <v>4.5416879872863749</v>
      </c>
    </row>
    <row r="498" spans="1:15" x14ac:dyDescent="0.25">
      <c r="A498">
        <f>'ARCH(5)'!A493</f>
        <v>0.62712682594108204</v>
      </c>
      <c r="C498">
        <v>487</v>
      </c>
      <c r="D498">
        <f t="shared" si="50"/>
        <v>0.62712682594108204</v>
      </c>
      <c r="E498">
        <v>0</v>
      </c>
      <c r="F498" s="18">
        <v>0</v>
      </c>
      <c r="G498" s="18">
        <v>0</v>
      </c>
      <c r="H498" s="18">
        <v>0</v>
      </c>
      <c r="I498" s="18">
        <v>0</v>
      </c>
      <c r="J498">
        <f t="shared" si="51"/>
        <v>0.48960042093523415</v>
      </c>
      <c r="K498">
        <f t="shared" si="52"/>
        <v>11.734309696217938</v>
      </c>
      <c r="L498">
        <f t="shared" si="53"/>
        <v>2.4625170032198</v>
      </c>
      <c r="M498">
        <f t="shared" si="54"/>
        <v>2.0428007985609793E-2</v>
      </c>
      <c r="N498">
        <f t="shared" si="55"/>
        <v>3.4255378696225121</v>
      </c>
      <c r="O498">
        <f t="shared" si="56"/>
        <v>0.62712682594108204</v>
      </c>
    </row>
    <row r="499" spans="1:15" x14ac:dyDescent="0.25">
      <c r="A499">
        <f>'ARCH(5)'!A494</f>
        <v>0.63568209936927467</v>
      </c>
      <c r="C499">
        <v>488</v>
      </c>
      <c r="D499">
        <f t="shared" si="50"/>
        <v>0.63568209936927467</v>
      </c>
      <c r="E499">
        <v>0</v>
      </c>
      <c r="F499" s="18">
        <v>0</v>
      </c>
      <c r="G499" s="18">
        <v>0</v>
      </c>
      <c r="H499" s="18">
        <v>0</v>
      </c>
      <c r="I499" s="18">
        <v>0</v>
      </c>
      <c r="J499">
        <f t="shared" si="51"/>
        <v>0.49815569436342677</v>
      </c>
      <c r="K499">
        <f t="shared" si="52"/>
        <v>10.856203689382173</v>
      </c>
      <c r="L499">
        <f t="shared" si="53"/>
        <v>2.3847366851957315</v>
      </c>
      <c r="M499">
        <f t="shared" si="54"/>
        <v>2.2858736159254083E-2</v>
      </c>
      <c r="N499">
        <f t="shared" si="55"/>
        <v>3.2948753678071303</v>
      </c>
      <c r="O499">
        <f t="shared" si="56"/>
        <v>0.63568209936927467</v>
      </c>
    </row>
    <row r="500" spans="1:15" x14ac:dyDescent="0.25">
      <c r="A500">
        <f>'ARCH(5)'!A495</f>
        <v>-2.4560918250827548</v>
      </c>
      <c r="C500">
        <v>489</v>
      </c>
      <c r="D500">
        <f t="shared" si="50"/>
        <v>-2.4560918250827548</v>
      </c>
      <c r="E500">
        <v>0</v>
      </c>
      <c r="F500" s="18">
        <v>0</v>
      </c>
      <c r="G500" s="18">
        <v>0</v>
      </c>
      <c r="H500" s="18">
        <v>0</v>
      </c>
      <c r="I500" s="18">
        <v>0</v>
      </c>
      <c r="J500">
        <f t="shared" si="51"/>
        <v>-2.5936182300886026</v>
      </c>
      <c r="K500">
        <f t="shared" si="52"/>
        <v>10.16221581403822</v>
      </c>
      <c r="L500">
        <f t="shared" si="53"/>
        <v>2.3186765103046429</v>
      </c>
      <c r="M500">
        <f t="shared" si="54"/>
        <v>0.66194771362318128</v>
      </c>
      <c r="N500">
        <f t="shared" si="55"/>
        <v>3.1878230524980866</v>
      </c>
      <c r="O500">
        <f t="shared" si="56"/>
        <v>-2.4560918250827548</v>
      </c>
    </row>
    <row r="501" spans="1:15" x14ac:dyDescent="0.25">
      <c r="A501">
        <f>'ARCH(5)'!A496</f>
        <v>-1.5502354378113945</v>
      </c>
      <c r="C501">
        <v>490</v>
      </c>
      <c r="D501">
        <f t="shared" si="50"/>
        <v>-1.5502354378113945</v>
      </c>
      <c r="E501">
        <v>0</v>
      </c>
      <c r="F501" s="18">
        <v>0</v>
      </c>
      <c r="G501" s="18">
        <v>0</v>
      </c>
      <c r="H501" s="18">
        <v>0</v>
      </c>
      <c r="I501" s="18">
        <v>0</v>
      </c>
      <c r="J501">
        <f t="shared" si="51"/>
        <v>-1.6877618428172423</v>
      </c>
      <c r="K501">
        <f t="shared" si="52"/>
        <v>10.391756865356758</v>
      </c>
      <c r="L501">
        <f t="shared" si="53"/>
        <v>2.3410128827663437</v>
      </c>
      <c r="M501">
        <f t="shared" si="54"/>
        <v>0.27411534690212952</v>
      </c>
      <c r="N501">
        <f t="shared" si="55"/>
        <v>3.2236248021996539</v>
      </c>
      <c r="O501">
        <f t="shared" si="56"/>
        <v>-1.5502354378113945</v>
      </c>
    </row>
    <row r="502" spans="1:15" x14ac:dyDescent="0.25">
      <c r="A502">
        <f>'ARCH(5)'!A497</f>
        <v>-2.2100792519587174</v>
      </c>
      <c r="C502">
        <v>491</v>
      </c>
      <c r="D502">
        <f t="shared" si="50"/>
        <v>-2.2100792519587174</v>
      </c>
      <c r="E502">
        <v>0</v>
      </c>
      <c r="F502" s="18">
        <v>0</v>
      </c>
      <c r="G502" s="18">
        <v>0</v>
      </c>
      <c r="H502" s="18">
        <v>0</v>
      </c>
      <c r="I502" s="18">
        <v>0</v>
      </c>
      <c r="J502">
        <f t="shared" si="51"/>
        <v>-2.3476056569645651</v>
      </c>
      <c r="K502">
        <f t="shared" si="52"/>
        <v>10.107212963132332</v>
      </c>
      <c r="L502">
        <f t="shared" si="53"/>
        <v>2.3132493237256218</v>
      </c>
      <c r="M502">
        <f t="shared" si="54"/>
        <v>0.54527913290391694</v>
      </c>
      <c r="N502">
        <f t="shared" si="55"/>
        <v>3.1791843235541299</v>
      </c>
      <c r="O502">
        <f t="shared" si="56"/>
        <v>-2.2100792519587174</v>
      </c>
    </row>
    <row r="503" spans="1:15" x14ac:dyDescent="0.25">
      <c r="A503">
        <f>'ARCH(5)'!A498</f>
        <v>0.6550899441594854</v>
      </c>
      <c r="C503">
        <v>492</v>
      </c>
      <c r="D503">
        <f t="shared" si="50"/>
        <v>0.6550899441594854</v>
      </c>
      <c r="E503">
        <v>0</v>
      </c>
      <c r="F503" s="18">
        <v>0</v>
      </c>
      <c r="G503" s="18">
        <v>0</v>
      </c>
      <c r="H503" s="18">
        <v>0</v>
      </c>
      <c r="I503" s="18">
        <v>0</v>
      </c>
      <c r="J503">
        <f t="shared" si="51"/>
        <v>0.51756353915363751</v>
      </c>
      <c r="K503">
        <f t="shared" si="52"/>
        <v>10.202092749298558</v>
      </c>
      <c r="L503">
        <f t="shared" si="53"/>
        <v>2.3225928707452903</v>
      </c>
      <c r="M503">
        <f t="shared" si="54"/>
        <v>2.6256575356037253E-2</v>
      </c>
      <c r="N503">
        <f t="shared" si="55"/>
        <v>3.1940715003422446</v>
      </c>
      <c r="O503">
        <f t="shared" si="56"/>
        <v>0.6550899441594854</v>
      </c>
    </row>
    <row r="504" spans="1:15" x14ac:dyDescent="0.25">
      <c r="A504">
        <f>'ARCH(5)'!A499</f>
        <v>-1.57538253946234</v>
      </c>
      <c r="C504">
        <v>493</v>
      </c>
      <c r="D504">
        <f t="shared" si="50"/>
        <v>-1.57538253946234</v>
      </c>
      <c r="E504">
        <v>0</v>
      </c>
      <c r="F504" s="18">
        <v>0</v>
      </c>
      <c r="G504" s="18">
        <v>0</v>
      </c>
      <c r="H504" s="18">
        <v>0</v>
      </c>
      <c r="I504" s="18">
        <v>0</v>
      </c>
      <c r="J504">
        <f t="shared" si="51"/>
        <v>-1.7129089444681878</v>
      </c>
      <c r="K504">
        <f t="shared" si="52"/>
        <v>9.6468695320740316</v>
      </c>
      <c r="L504">
        <f t="shared" si="53"/>
        <v>2.2666334619002217</v>
      </c>
      <c r="M504">
        <f t="shared" si="54"/>
        <v>0.30414602812694125</v>
      </c>
      <c r="N504">
        <f t="shared" si="55"/>
        <v>3.1059410058908123</v>
      </c>
      <c r="O504">
        <f t="shared" si="56"/>
        <v>-1.57538253946234</v>
      </c>
    </row>
    <row r="505" spans="1:15" x14ac:dyDescent="0.25">
      <c r="A505">
        <f>'ARCH(5)'!A500</f>
        <v>-8.131544130575115</v>
      </c>
      <c r="C505">
        <v>494</v>
      </c>
      <c r="D505">
        <f t="shared" si="50"/>
        <v>-8.131544130575115</v>
      </c>
      <c r="E505">
        <v>0</v>
      </c>
      <c r="F505" s="18">
        <v>0</v>
      </c>
      <c r="G505" s="18">
        <v>0</v>
      </c>
      <c r="H505" s="18">
        <v>0</v>
      </c>
      <c r="I505" s="18">
        <v>0</v>
      </c>
      <c r="J505">
        <f t="shared" si="51"/>
        <v>-8.2690705355809637</v>
      </c>
      <c r="K505">
        <f t="shared" si="52"/>
        <v>9.5279294013465314</v>
      </c>
      <c r="L505">
        <f t="shared" si="53"/>
        <v>2.254227422427157</v>
      </c>
      <c r="M505">
        <f t="shared" si="54"/>
        <v>7.1765359126978643</v>
      </c>
      <c r="N505">
        <f t="shared" si="55"/>
        <v>3.0867344235205159</v>
      </c>
      <c r="O505">
        <f t="shared" si="56"/>
        <v>-8.131544130575115</v>
      </c>
    </row>
    <row r="506" spans="1:15" x14ac:dyDescent="0.25">
      <c r="A506">
        <f>'ARCH(5)'!A501</f>
        <v>0.23642260627813774</v>
      </c>
      <c r="C506">
        <v>495</v>
      </c>
      <c r="D506">
        <f t="shared" si="50"/>
        <v>0.23642260627813774</v>
      </c>
      <c r="E506">
        <v>0</v>
      </c>
      <c r="F506" s="18">
        <v>0</v>
      </c>
      <c r="G506" s="18">
        <v>0</v>
      </c>
      <c r="H506" s="18">
        <v>0</v>
      </c>
      <c r="I506" s="18">
        <v>0</v>
      </c>
      <c r="J506">
        <f t="shared" si="51"/>
        <v>9.8896201272289874E-2</v>
      </c>
      <c r="K506">
        <f t="shared" si="52"/>
        <v>17.300899551263278</v>
      </c>
      <c r="L506">
        <f t="shared" si="53"/>
        <v>2.850758497334775</v>
      </c>
      <c r="M506">
        <f t="shared" si="54"/>
        <v>5.6531503446450096E-4</v>
      </c>
      <c r="N506">
        <f t="shared" si="55"/>
        <v>4.1594350038512777</v>
      </c>
      <c r="O506">
        <f t="shared" si="56"/>
        <v>0.23642260627813774</v>
      </c>
    </row>
    <row r="507" spans="1:15" x14ac:dyDescent="0.25">
      <c r="A507">
        <f>'ARCH(5)'!A502</f>
        <v>2.9169643918745747</v>
      </c>
      <c r="C507">
        <v>496</v>
      </c>
      <c r="D507">
        <f t="shared" si="50"/>
        <v>2.9169643918745747</v>
      </c>
      <c r="E507">
        <v>0</v>
      </c>
      <c r="F507" s="18">
        <v>0</v>
      </c>
      <c r="G507" s="18">
        <v>0</v>
      </c>
      <c r="H507" s="18">
        <v>0</v>
      </c>
      <c r="I507" s="18">
        <v>0</v>
      </c>
      <c r="J507">
        <f t="shared" si="51"/>
        <v>2.7794379868687269</v>
      </c>
      <c r="K507">
        <f t="shared" si="52"/>
        <v>15.234410515571062</v>
      </c>
      <c r="L507">
        <f t="shared" si="53"/>
        <v>2.7235567189139687</v>
      </c>
      <c r="M507">
        <f t="shared" si="54"/>
        <v>0.50709382650237056</v>
      </c>
      <c r="N507">
        <f t="shared" si="55"/>
        <v>3.9031282986306075</v>
      </c>
      <c r="O507">
        <f t="shared" si="56"/>
        <v>2.9169643918745747</v>
      </c>
    </row>
    <row r="508" spans="1:15" x14ac:dyDescent="0.25">
      <c r="A508">
        <f>'ARCH(5)'!A503</f>
        <v>0.75886128868388947</v>
      </c>
      <c r="C508">
        <v>497</v>
      </c>
      <c r="D508">
        <f t="shared" si="50"/>
        <v>0.75886128868388947</v>
      </c>
      <c r="E508">
        <v>0</v>
      </c>
      <c r="F508" s="18">
        <v>0</v>
      </c>
      <c r="G508" s="18">
        <v>0</v>
      </c>
      <c r="H508" s="18">
        <v>0</v>
      </c>
      <c r="I508" s="18">
        <v>0</v>
      </c>
      <c r="J508">
        <f t="shared" si="51"/>
        <v>0.62133488367804157</v>
      </c>
      <c r="K508">
        <f t="shared" si="52"/>
        <v>14.526322125923196</v>
      </c>
      <c r="L508">
        <f t="shared" si="53"/>
        <v>2.6759623227554723</v>
      </c>
      <c r="M508">
        <f t="shared" si="54"/>
        <v>2.6576378681996922E-2</v>
      </c>
      <c r="N508">
        <f t="shared" si="55"/>
        <v>3.8113412502586534</v>
      </c>
      <c r="O508">
        <f t="shared" si="56"/>
        <v>0.75886128868388947</v>
      </c>
    </row>
    <row r="509" spans="1:15" x14ac:dyDescent="0.25">
      <c r="A509">
        <f>'ARCH(5)'!A504</f>
        <v>-2.7546230883886862</v>
      </c>
      <c r="C509">
        <v>498</v>
      </c>
      <c r="D509">
        <f t="shared" si="50"/>
        <v>-2.7546230883886862</v>
      </c>
      <c r="E509">
        <v>0</v>
      </c>
      <c r="F509" s="18">
        <v>0</v>
      </c>
      <c r="G509" s="18">
        <v>0</v>
      </c>
      <c r="H509" s="18">
        <v>0</v>
      </c>
      <c r="I509" s="18">
        <v>0</v>
      </c>
      <c r="J509">
        <f t="shared" si="51"/>
        <v>-2.892149493394534</v>
      </c>
      <c r="K509">
        <f t="shared" si="52"/>
        <v>13.083619809631744</v>
      </c>
      <c r="L509">
        <f t="shared" si="53"/>
        <v>2.5713610515981733</v>
      </c>
      <c r="M509">
        <f t="shared" si="54"/>
        <v>0.6393130352186297</v>
      </c>
      <c r="N509">
        <f t="shared" si="55"/>
        <v>3.6171286692114983</v>
      </c>
      <c r="O509">
        <f t="shared" si="56"/>
        <v>-2.7546230883886862</v>
      </c>
    </row>
    <row r="510" spans="1:15" x14ac:dyDescent="0.25">
      <c r="A510">
        <f>'ARCH(5)'!A505</f>
        <v>-2.6048020906985254</v>
      </c>
      <c r="C510">
        <v>499</v>
      </c>
      <c r="D510">
        <f t="shared" si="50"/>
        <v>-2.6048020906985254</v>
      </c>
      <c r="E510">
        <v>0</v>
      </c>
      <c r="F510" s="18">
        <v>0</v>
      </c>
      <c r="G510" s="18">
        <v>0</v>
      </c>
      <c r="H510" s="18">
        <v>0</v>
      </c>
      <c r="I510" s="18">
        <v>0</v>
      </c>
      <c r="J510">
        <f t="shared" si="51"/>
        <v>-2.7423284957043732</v>
      </c>
      <c r="K510">
        <f t="shared" si="52"/>
        <v>12.900859425617366</v>
      </c>
      <c r="L510">
        <f t="shared" si="53"/>
        <v>2.5572939312893515</v>
      </c>
      <c r="M510">
        <f t="shared" si="54"/>
        <v>0.58293523944760961</v>
      </c>
      <c r="N510">
        <f t="shared" si="55"/>
        <v>3.5917766391602592</v>
      </c>
      <c r="O510">
        <f t="shared" si="56"/>
        <v>-2.6048020906985254</v>
      </c>
    </row>
    <row r="511" spans="1:15" x14ac:dyDescent="0.25">
      <c r="A511">
        <f>'ARCH(5)'!A506</f>
        <v>-1.4315543433332274</v>
      </c>
      <c r="C511">
        <v>500</v>
      </c>
      <c r="D511">
        <f t="shared" si="50"/>
        <v>-1.4315543433332274</v>
      </c>
      <c r="E511">
        <v>0</v>
      </c>
      <c r="F511" s="18">
        <v>0</v>
      </c>
      <c r="G511" s="18">
        <v>0</v>
      </c>
      <c r="H511" s="18">
        <v>0</v>
      </c>
      <c r="I511" s="18">
        <v>0</v>
      </c>
      <c r="J511">
        <f t="shared" si="51"/>
        <v>-1.5690807483390752</v>
      </c>
      <c r="K511">
        <f t="shared" si="52"/>
        <v>12.654729381331602</v>
      </c>
      <c r="L511">
        <f t="shared" si="53"/>
        <v>2.5380310094406324</v>
      </c>
      <c r="M511">
        <f t="shared" si="54"/>
        <v>0.19455290750352222</v>
      </c>
      <c r="N511">
        <f t="shared" si="55"/>
        <v>3.5573486448943408</v>
      </c>
      <c r="O511">
        <f t="shared" si="56"/>
        <v>-1.4315543433332274</v>
      </c>
    </row>
    <row r="512" spans="1:15" x14ac:dyDescent="0.25">
      <c r="A512">
        <f>'ARCH(5)'!A507</f>
        <v>0.88831918623293815</v>
      </c>
      <c r="C512">
        <v>501</v>
      </c>
      <c r="D512">
        <f t="shared" si="50"/>
        <v>0.88831918623293815</v>
      </c>
      <c r="E512">
        <v>0</v>
      </c>
      <c r="F512" s="18">
        <v>0</v>
      </c>
      <c r="G512" s="18">
        <v>0</v>
      </c>
      <c r="H512" s="18">
        <v>0</v>
      </c>
      <c r="I512" s="18">
        <v>0</v>
      </c>
      <c r="J512">
        <f t="shared" si="51"/>
        <v>0.75079278122709026</v>
      </c>
      <c r="K512">
        <f t="shared" si="52"/>
        <v>11.851846324909639</v>
      </c>
      <c r="L512">
        <f t="shared" si="53"/>
        <v>2.4724836634535854</v>
      </c>
      <c r="M512">
        <f t="shared" si="54"/>
        <v>4.7561349083473467E-2</v>
      </c>
      <c r="N512">
        <f t="shared" si="55"/>
        <v>3.4426510605795699</v>
      </c>
      <c r="O512">
        <f t="shared" si="56"/>
        <v>0.88831918623293815</v>
      </c>
    </row>
    <row r="513" spans="1:15" x14ac:dyDescent="0.25">
      <c r="A513">
        <f>'ARCH(5)'!A508</f>
        <v>-0.25465302263745632</v>
      </c>
      <c r="C513">
        <v>502</v>
      </c>
      <c r="D513">
        <f t="shared" si="50"/>
        <v>-0.25465302263745632</v>
      </c>
      <c r="E513">
        <v>0</v>
      </c>
      <c r="F513" s="18">
        <v>0</v>
      </c>
      <c r="G513" s="18">
        <v>0</v>
      </c>
      <c r="H513" s="18">
        <v>0</v>
      </c>
      <c r="I513" s="18">
        <v>0</v>
      </c>
      <c r="J513">
        <f t="shared" si="51"/>
        <v>-0.39217942764330416</v>
      </c>
      <c r="K513">
        <f t="shared" si="52"/>
        <v>10.988178155245761</v>
      </c>
      <c r="L513">
        <f t="shared" si="53"/>
        <v>2.3968199817206055</v>
      </c>
      <c r="M513">
        <f t="shared" si="54"/>
        <v>1.3997288840207164E-2</v>
      </c>
      <c r="N513">
        <f t="shared" si="55"/>
        <v>3.3148421011031219</v>
      </c>
      <c r="O513">
        <f t="shared" si="56"/>
        <v>-0.25465302263745632</v>
      </c>
    </row>
    <row r="514" spans="1:15" x14ac:dyDescent="0.25">
      <c r="A514">
        <f>'ARCH(5)'!A509</f>
        <v>3.8489450941381822</v>
      </c>
      <c r="C514">
        <v>503</v>
      </c>
      <c r="D514">
        <f t="shared" si="50"/>
        <v>3.8489450941381822</v>
      </c>
      <c r="E514">
        <v>0</v>
      </c>
      <c r="F514" s="18">
        <v>0</v>
      </c>
      <c r="G514" s="18">
        <v>0</v>
      </c>
      <c r="H514" s="18">
        <v>0</v>
      </c>
      <c r="I514" s="18">
        <v>0</v>
      </c>
      <c r="J514">
        <f t="shared" si="51"/>
        <v>3.7114186891323344</v>
      </c>
      <c r="K514">
        <f t="shared" si="52"/>
        <v>10.255328466025745</v>
      </c>
      <c r="L514">
        <f t="shared" si="53"/>
        <v>2.3277974208530128</v>
      </c>
      <c r="M514">
        <f t="shared" si="54"/>
        <v>1.3431679669426393</v>
      </c>
      <c r="N514">
        <f t="shared" si="55"/>
        <v>3.2023941771783413</v>
      </c>
      <c r="O514">
        <f t="shared" si="56"/>
        <v>3.8489450941381822</v>
      </c>
    </row>
    <row r="515" spans="1:15" x14ac:dyDescent="0.25">
      <c r="A515">
        <f>'ARCH(5)'!A510</f>
        <v>-1.5568838220280801</v>
      </c>
      <c r="C515">
        <v>504</v>
      </c>
      <c r="D515">
        <f t="shared" si="50"/>
        <v>-1.5568838220280801</v>
      </c>
      <c r="E515">
        <v>0</v>
      </c>
      <c r="F515" s="18">
        <v>0</v>
      </c>
      <c r="G515" s="18">
        <v>0</v>
      </c>
      <c r="H515" s="18">
        <v>0</v>
      </c>
      <c r="I515" s="18">
        <v>0</v>
      </c>
      <c r="J515">
        <f t="shared" si="51"/>
        <v>-1.6944102270339279</v>
      </c>
      <c r="K515">
        <f t="shared" si="52"/>
        <v>11.31268260446954</v>
      </c>
      <c r="L515">
        <f t="shared" si="53"/>
        <v>2.4259244507273281</v>
      </c>
      <c r="M515">
        <f t="shared" si="54"/>
        <v>0.25378825852878167</v>
      </c>
      <c r="N515">
        <f t="shared" si="55"/>
        <v>3.3634331574255403</v>
      </c>
      <c r="O515">
        <f t="shared" si="56"/>
        <v>-1.5568838220280801</v>
      </c>
    </row>
    <row r="516" spans="1:15" x14ac:dyDescent="0.25">
      <c r="A516">
        <f>'ARCH(5)'!A511</f>
        <v>-4.0158524518206224</v>
      </c>
      <c r="C516">
        <v>505</v>
      </c>
      <c r="D516">
        <f t="shared" si="50"/>
        <v>-4.0158524518206224</v>
      </c>
      <c r="E516">
        <v>0</v>
      </c>
      <c r="F516" s="18">
        <v>0</v>
      </c>
      <c r="G516" s="18">
        <v>0</v>
      </c>
      <c r="H516" s="18">
        <v>0</v>
      </c>
      <c r="I516" s="18">
        <v>0</v>
      </c>
      <c r="J516">
        <f t="shared" si="51"/>
        <v>-4.1533788568264702</v>
      </c>
      <c r="K516">
        <f t="shared" si="52"/>
        <v>10.838810766820373</v>
      </c>
      <c r="L516">
        <f t="shared" si="53"/>
        <v>2.3831332821352538</v>
      </c>
      <c r="M516">
        <f t="shared" si="54"/>
        <v>1.5915543041991593</v>
      </c>
      <c r="N516">
        <f t="shared" si="55"/>
        <v>3.2922349197498608</v>
      </c>
      <c r="O516">
        <f t="shared" si="56"/>
        <v>-4.0158524518206224</v>
      </c>
    </row>
    <row r="517" spans="1:15" x14ac:dyDescent="0.25">
      <c r="A517">
        <f>'ARCH(5)'!A512</f>
        <v>-5.5547598491525951</v>
      </c>
      <c r="C517">
        <v>506</v>
      </c>
      <c r="D517">
        <f t="shared" si="50"/>
        <v>-5.5547598491525951</v>
      </c>
      <c r="E517">
        <v>0</v>
      </c>
      <c r="F517" s="18">
        <v>0</v>
      </c>
      <c r="G517" s="18">
        <v>0</v>
      </c>
      <c r="H517" s="18">
        <v>0</v>
      </c>
      <c r="I517" s="18">
        <v>0</v>
      </c>
      <c r="J517">
        <f t="shared" si="51"/>
        <v>-5.6922862541584429</v>
      </c>
      <c r="K517">
        <f t="shared" si="52"/>
        <v>12.192346581307573</v>
      </c>
      <c r="L517">
        <f t="shared" si="53"/>
        <v>2.5008084254847716</v>
      </c>
      <c r="M517">
        <f t="shared" si="54"/>
        <v>2.6575788822274586</v>
      </c>
      <c r="N517">
        <f t="shared" si="55"/>
        <v>3.4917540837389414</v>
      </c>
      <c r="O517">
        <f t="shared" si="56"/>
        <v>-5.5547598491525951</v>
      </c>
    </row>
    <row r="518" spans="1:15" x14ac:dyDescent="0.25">
      <c r="A518">
        <f>'ARCH(5)'!A513</f>
        <v>-1.4135475191188955</v>
      </c>
      <c r="C518">
        <v>507</v>
      </c>
      <c r="D518">
        <f t="shared" si="50"/>
        <v>-1.4135475191188955</v>
      </c>
      <c r="E518">
        <v>0</v>
      </c>
      <c r="F518" s="18">
        <v>0</v>
      </c>
      <c r="G518" s="18">
        <v>0</v>
      </c>
      <c r="H518" s="18">
        <v>0</v>
      </c>
      <c r="I518" s="18">
        <v>0</v>
      </c>
      <c r="J518">
        <f t="shared" si="51"/>
        <v>-1.5510739241247433</v>
      </c>
      <c r="K518">
        <f t="shared" si="52"/>
        <v>15.085048140364769</v>
      </c>
      <c r="L518">
        <f t="shared" si="53"/>
        <v>2.7137040638796988</v>
      </c>
      <c r="M518">
        <f t="shared" si="54"/>
        <v>0.15948443092217768</v>
      </c>
      <c r="N518">
        <f t="shared" si="55"/>
        <v>3.8839474945427326</v>
      </c>
      <c r="O518">
        <f t="shared" si="56"/>
        <v>-1.4135475191188955</v>
      </c>
    </row>
    <row r="519" spans="1:15" x14ac:dyDescent="0.25">
      <c r="A519">
        <f>'ARCH(5)'!A514</f>
        <v>-1.0747380924395176</v>
      </c>
      <c r="C519">
        <v>508</v>
      </c>
      <c r="D519">
        <f t="shared" si="50"/>
        <v>-1.0747380924395176</v>
      </c>
      <c r="E519">
        <v>0</v>
      </c>
      <c r="F519" s="18">
        <v>0</v>
      </c>
      <c r="G519" s="18">
        <v>0</v>
      </c>
      <c r="H519" s="18">
        <v>0</v>
      </c>
      <c r="I519" s="18">
        <v>0</v>
      </c>
      <c r="J519">
        <f t="shared" si="51"/>
        <v>-1.2122644974453654</v>
      </c>
      <c r="K519">
        <f t="shared" si="52"/>
        <v>13.768642079032814</v>
      </c>
      <c r="L519">
        <f t="shared" si="53"/>
        <v>2.6223936934285152</v>
      </c>
      <c r="M519">
        <f t="shared" si="54"/>
        <v>0.1067342155697678</v>
      </c>
      <c r="N519">
        <f t="shared" si="55"/>
        <v>3.7106120895389769</v>
      </c>
      <c r="O519">
        <f t="shared" si="56"/>
        <v>-1.0747380924395176</v>
      </c>
    </row>
    <row r="520" spans="1:15" x14ac:dyDescent="0.25">
      <c r="A520">
        <f>'ARCH(5)'!A515</f>
        <v>0.40418110028207899</v>
      </c>
      <c r="C520">
        <v>509</v>
      </c>
      <c r="D520">
        <f t="shared" si="50"/>
        <v>0.40418110028207899</v>
      </c>
      <c r="E520">
        <v>0</v>
      </c>
      <c r="F520" s="18">
        <v>0</v>
      </c>
      <c r="G520" s="18">
        <v>0</v>
      </c>
      <c r="H520" s="18">
        <v>0</v>
      </c>
      <c r="I520" s="18">
        <v>0</v>
      </c>
      <c r="J520">
        <f t="shared" si="51"/>
        <v>0.26665469527623109</v>
      </c>
      <c r="K520">
        <f t="shared" si="52"/>
        <v>12.614184264375483</v>
      </c>
      <c r="L520">
        <f t="shared" si="53"/>
        <v>2.5348219160605203</v>
      </c>
      <c r="M520">
        <f t="shared" si="54"/>
        <v>5.6368866208551457E-3</v>
      </c>
      <c r="N520">
        <f t="shared" si="55"/>
        <v>3.5516452897742314</v>
      </c>
      <c r="O520">
        <f t="shared" si="56"/>
        <v>0.40418110028207899</v>
      </c>
    </row>
    <row r="521" spans="1:15" x14ac:dyDescent="0.25">
      <c r="A521">
        <f>'ARCH(5)'!A516</f>
        <v>-1.8555084819451833</v>
      </c>
      <c r="C521">
        <v>510</v>
      </c>
      <c r="D521">
        <f t="shared" si="50"/>
        <v>-1.8555084819451833</v>
      </c>
      <c r="E521">
        <v>0</v>
      </c>
      <c r="F521" s="18">
        <v>0</v>
      </c>
      <c r="G521" s="18">
        <v>0</v>
      </c>
      <c r="H521" s="18">
        <v>0</v>
      </c>
      <c r="I521" s="18">
        <v>0</v>
      </c>
      <c r="J521">
        <f t="shared" si="51"/>
        <v>-1.993034886951031</v>
      </c>
      <c r="K521">
        <f t="shared" si="52"/>
        <v>11.532338950091388</v>
      </c>
      <c r="L521">
        <f t="shared" si="53"/>
        <v>2.4451551714783974</v>
      </c>
      <c r="M521">
        <f t="shared" si="54"/>
        <v>0.3444390663328909</v>
      </c>
      <c r="N521">
        <f t="shared" si="55"/>
        <v>3.3959297622435285</v>
      </c>
      <c r="O521">
        <f t="shared" si="56"/>
        <v>-1.8555084819451833</v>
      </c>
    </row>
    <row r="522" spans="1:15" x14ac:dyDescent="0.25">
      <c r="A522">
        <f>'ARCH(5)'!A517</f>
        <v>-2.3820163276128552</v>
      </c>
      <c r="C522">
        <v>511</v>
      </c>
      <c r="D522">
        <f t="shared" si="50"/>
        <v>-2.3820163276128552</v>
      </c>
      <c r="E522">
        <v>0</v>
      </c>
      <c r="F522" s="18">
        <v>0</v>
      </c>
      <c r="G522" s="18">
        <v>0</v>
      </c>
      <c r="H522" s="18">
        <v>0</v>
      </c>
      <c r="I522" s="18">
        <v>0</v>
      </c>
      <c r="J522">
        <f t="shared" si="51"/>
        <v>-2.519542732618703</v>
      </c>
      <c r="K522">
        <f t="shared" si="52"/>
        <v>11.14503767098407</v>
      </c>
      <c r="L522">
        <f t="shared" si="53"/>
        <v>2.4109943469114441</v>
      </c>
      <c r="M522">
        <f t="shared" si="54"/>
        <v>0.56958942346322328</v>
      </c>
      <c r="N522">
        <f t="shared" si="55"/>
        <v>3.3384184385699869</v>
      </c>
      <c r="O522">
        <f t="shared" si="56"/>
        <v>-2.3820163276128552</v>
      </c>
    </row>
    <row r="523" spans="1:15" x14ac:dyDescent="0.25">
      <c r="A523">
        <f>'ARCH(5)'!A518</f>
        <v>4.555647514952792</v>
      </c>
      <c r="C523">
        <v>512</v>
      </c>
      <c r="D523">
        <f t="shared" ref="D523:D586" si="57">A523</f>
        <v>4.555647514952792</v>
      </c>
      <c r="E523">
        <v>0</v>
      </c>
      <c r="F523" s="18">
        <v>0</v>
      </c>
      <c r="G523" s="18">
        <v>0</v>
      </c>
      <c r="H523" s="18">
        <v>0</v>
      </c>
      <c r="I523" s="18">
        <v>0</v>
      </c>
      <c r="J523">
        <f t="shared" si="51"/>
        <v>4.4181211099469442</v>
      </c>
      <c r="K523">
        <f t="shared" si="52"/>
        <v>11.124109547950207</v>
      </c>
      <c r="L523">
        <f t="shared" si="53"/>
        <v>2.4091147842151921</v>
      </c>
      <c r="M523">
        <f t="shared" si="54"/>
        <v>1.7547286870934897</v>
      </c>
      <c r="N523">
        <f t="shared" si="55"/>
        <v>3.3352825289546622</v>
      </c>
      <c r="O523">
        <f t="shared" si="56"/>
        <v>4.555647514952792</v>
      </c>
    </row>
    <row r="524" spans="1:15" x14ac:dyDescent="0.25">
      <c r="A524">
        <f>'ARCH(5)'!A519</f>
        <v>-2.0593252432326952</v>
      </c>
      <c r="C524">
        <v>513</v>
      </c>
      <c r="D524">
        <f t="shared" si="57"/>
        <v>-2.0593252432326952</v>
      </c>
      <c r="E524">
        <v>0</v>
      </c>
      <c r="F524" s="18">
        <v>0</v>
      </c>
      <c r="G524" s="18">
        <v>0</v>
      </c>
      <c r="H524" s="18">
        <v>0</v>
      </c>
      <c r="I524" s="18">
        <v>0</v>
      </c>
      <c r="J524">
        <f t="shared" ref="J524:J587" si="58">D524-$T$31-$T$32*E524-$T$33*F524-$T$34*G524-$T$35*H524-$T$36*I524</f>
        <v>-2.196851648238543</v>
      </c>
      <c r="K524">
        <f t="shared" si="52"/>
        <v>12.690945291675959</v>
      </c>
      <c r="L524">
        <f t="shared" si="53"/>
        <v>2.5408887700217897</v>
      </c>
      <c r="M524">
        <f t="shared" si="54"/>
        <v>0.38028350555839985</v>
      </c>
      <c r="N524">
        <f t="shared" si="55"/>
        <v>3.5624353035074137</v>
      </c>
      <c r="O524">
        <f t="shared" si="56"/>
        <v>-2.0593252432326952</v>
      </c>
    </row>
    <row r="525" spans="1:15" x14ac:dyDescent="0.25">
      <c r="A525">
        <f>'ARCH(5)'!A520</f>
        <v>2.7625591939737268</v>
      </c>
      <c r="C525">
        <v>514</v>
      </c>
      <c r="D525">
        <f t="shared" si="57"/>
        <v>2.7625591939737268</v>
      </c>
      <c r="E525">
        <v>0</v>
      </c>
      <c r="F525" s="18">
        <v>0</v>
      </c>
      <c r="G525" s="18">
        <v>0</v>
      </c>
      <c r="H525" s="18">
        <v>0</v>
      </c>
      <c r="I525" s="18">
        <v>0</v>
      </c>
      <c r="J525">
        <f t="shared" si="58"/>
        <v>2.6250327889678791</v>
      </c>
      <c r="K525">
        <f t="shared" ref="K525:K588" si="59">$T$37+$T$38*J524^2+$T$39*K524</f>
        <v>12.164709507373914</v>
      </c>
      <c r="L525">
        <f t="shared" ref="L525:L588" si="60">LN(K525)</f>
        <v>2.4985390965729679</v>
      </c>
      <c r="M525">
        <f t="shared" ref="M525:M588" si="61">J525^2/K525</f>
        <v>0.56645801027796583</v>
      </c>
      <c r="N525">
        <f t="shared" ref="N525:N588" si="62">SQRT(K525)</f>
        <v>3.4877943613943057</v>
      </c>
      <c r="O525">
        <f t="shared" ref="O525:O588" si="63">D525</f>
        <v>2.7625591939737268</v>
      </c>
    </row>
    <row r="526" spans="1:15" x14ac:dyDescent="0.25">
      <c r="A526">
        <f>'ARCH(5)'!A521</f>
        <v>-1.3862264945769316</v>
      </c>
      <c r="C526">
        <v>515</v>
      </c>
      <c r="D526">
        <f t="shared" si="57"/>
        <v>-1.3862264945769316</v>
      </c>
      <c r="E526">
        <v>0</v>
      </c>
      <c r="F526" s="18">
        <v>0</v>
      </c>
      <c r="G526" s="18">
        <v>0</v>
      </c>
      <c r="H526" s="18">
        <v>0</v>
      </c>
      <c r="I526" s="18">
        <v>0</v>
      </c>
      <c r="J526">
        <f t="shared" si="58"/>
        <v>-1.5237528995827794</v>
      </c>
      <c r="K526">
        <f t="shared" si="59"/>
        <v>11.996399258899679</v>
      </c>
      <c r="L526">
        <f t="shared" si="60"/>
        <v>2.4846065430021032</v>
      </c>
      <c r="M526">
        <f t="shared" si="61"/>
        <v>0.19354331653012083</v>
      </c>
      <c r="N526">
        <f t="shared" si="62"/>
        <v>3.4635818539338259</v>
      </c>
      <c r="O526">
        <f t="shared" si="63"/>
        <v>-1.3862264945769316</v>
      </c>
    </row>
    <row r="527" spans="1:15" x14ac:dyDescent="0.25">
      <c r="A527">
        <f>'ARCH(5)'!A522</f>
        <v>2.4350983513760243</v>
      </c>
      <c r="C527">
        <v>516</v>
      </c>
      <c r="D527">
        <f t="shared" si="57"/>
        <v>2.4350983513760243</v>
      </c>
      <c r="E527">
        <v>0</v>
      </c>
      <c r="F527" s="18">
        <v>0</v>
      </c>
      <c r="G527" s="18">
        <v>0</v>
      </c>
      <c r="H527" s="18">
        <v>0</v>
      </c>
      <c r="I527" s="18">
        <v>0</v>
      </c>
      <c r="J527">
        <f t="shared" si="58"/>
        <v>2.2975719463701765</v>
      </c>
      <c r="K527">
        <f t="shared" si="59"/>
        <v>11.313938167726596</v>
      </c>
      <c r="L527">
        <f t="shared" si="60"/>
        <v>2.4260354317943627</v>
      </c>
      <c r="M527">
        <f t="shared" si="61"/>
        <v>0.46657819500952447</v>
      </c>
      <c r="N527">
        <f t="shared" si="62"/>
        <v>3.3636198013043321</v>
      </c>
      <c r="O527">
        <f t="shared" si="63"/>
        <v>2.4350983513760243</v>
      </c>
    </row>
    <row r="528" spans="1:15" x14ac:dyDescent="0.25">
      <c r="A528">
        <f>'ARCH(5)'!A523</f>
        <v>0.81878329020561114</v>
      </c>
      <c r="C528">
        <v>517</v>
      </c>
      <c r="D528">
        <f t="shared" si="57"/>
        <v>0.81878329020561114</v>
      </c>
      <c r="E528">
        <v>0</v>
      </c>
      <c r="F528" s="18">
        <v>0</v>
      </c>
      <c r="G528" s="18">
        <v>0</v>
      </c>
      <c r="H528" s="18">
        <v>0</v>
      </c>
      <c r="I528" s="18">
        <v>0</v>
      </c>
      <c r="J528">
        <f t="shared" si="58"/>
        <v>0.68125688519976324</v>
      </c>
      <c r="K528">
        <f t="shared" si="59"/>
        <v>11.129252955608717</v>
      </c>
      <c r="L528">
        <f t="shared" si="60"/>
        <v>2.4095770431434125</v>
      </c>
      <c r="M528">
        <f t="shared" si="61"/>
        <v>4.1701895489597011E-2</v>
      </c>
      <c r="N528">
        <f t="shared" si="62"/>
        <v>3.3360535001118787</v>
      </c>
      <c r="O528">
        <f t="shared" si="63"/>
        <v>0.81878329020561114</v>
      </c>
    </row>
    <row r="529" spans="1:15" x14ac:dyDescent="0.25">
      <c r="A529">
        <f>'ARCH(5)'!A524</f>
        <v>-2.0179229100176435</v>
      </c>
      <c r="C529">
        <v>518</v>
      </c>
      <c r="D529">
        <f t="shared" si="57"/>
        <v>-2.0179229100176435</v>
      </c>
      <c r="E529">
        <v>0</v>
      </c>
      <c r="F529" s="18">
        <v>0</v>
      </c>
      <c r="G529" s="18">
        <v>0</v>
      </c>
      <c r="H529" s="18">
        <v>0</v>
      </c>
      <c r="I529" s="18">
        <v>0</v>
      </c>
      <c r="J529">
        <f t="shared" si="58"/>
        <v>-2.1554493150234912</v>
      </c>
      <c r="K529">
        <f t="shared" si="59"/>
        <v>10.404289032936569</v>
      </c>
      <c r="L529">
        <f t="shared" si="60"/>
        <v>2.3422181281440597</v>
      </c>
      <c r="M529">
        <f t="shared" si="61"/>
        <v>0.4465429338734867</v>
      </c>
      <c r="N529">
        <f t="shared" si="62"/>
        <v>3.2255680170997123</v>
      </c>
      <c r="O529">
        <f t="shared" si="63"/>
        <v>-2.0179229100176435</v>
      </c>
    </row>
    <row r="530" spans="1:15" x14ac:dyDescent="0.25">
      <c r="A530">
        <f>'ARCH(5)'!A525</f>
        <v>0.7387014499189315</v>
      </c>
      <c r="C530">
        <v>519</v>
      </c>
      <c r="D530">
        <f t="shared" si="57"/>
        <v>0.7387014499189315</v>
      </c>
      <c r="E530">
        <v>0</v>
      </c>
      <c r="F530" s="18">
        <v>0</v>
      </c>
      <c r="G530" s="18">
        <v>0</v>
      </c>
      <c r="H530" s="18">
        <v>0</v>
      </c>
      <c r="I530" s="18">
        <v>0</v>
      </c>
      <c r="J530">
        <f t="shared" si="58"/>
        <v>0.6011750449130836</v>
      </c>
      <c r="K530">
        <f t="shared" si="59"/>
        <v>10.333204094633441</v>
      </c>
      <c r="L530">
        <f t="shared" si="60"/>
        <v>2.3353624087678666</v>
      </c>
      <c r="M530">
        <f t="shared" si="61"/>
        <v>3.4975737565654724E-2</v>
      </c>
      <c r="N530">
        <f t="shared" si="62"/>
        <v>3.2145301514581321</v>
      </c>
      <c r="O530">
        <f t="shared" si="63"/>
        <v>0.7387014499189315</v>
      </c>
    </row>
    <row r="531" spans="1:15" x14ac:dyDescent="0.25">
      <c r="A531">
        <f>'ARCH(5)'!A526</f>
        <v>0.89973806158825764</v>
      </c>
      <c r="C531">
        <v>520</v>
      </c>
      <c r="D531">
        <f t="shared" si="57"/>
        <v>0.89973806158825764</v>
      </c>
      <c r="E531">
        <v>0</v>
      </c>
      <c r="F531" s="18">
        <v>0</v>
      </c>
      <c r="G531" s="18">
        <v>0</v>
      </c>
      <c r="H531" s="18">
        <v>0</v>
      </c>
      <c r="I531" s="18">
        <v>0</v>
      </c>
      <c r="J531">
        <f t="shared" si="58"/>
        <v>0.76221165658240975</v>
      </c>
      <c r="K531">
        <f t="shared" si="59"/>
        <v>9.761886184736241</v>
      </c>
      <c r="L531">
        <f t="shared" si="60"/>
        <v>2.2784856383861554</v>
      </c>
      <c r="M531">
        <f t="shared" si="61"/>
        <v>5.9513765929632034E-2</v>
      </c>
      <c r="N531">
        <f t="shared" si="62"/>
        <v>3.1244017322899182</v>
      </c>
      <c r="O531">
        <f t="shared" si="63"/>
        <v>0.89973806158825764</v>
      </c>
    </row>
    <row r="532" spans="1:15" x14ac:dyDescent="0.25">
      <c r="A532">
        <f>'ARCH(5)'!A527</f>
        <v>5.707301591650879E-2</v>
      </c>
      <c r="C532">
        <v>521</v>
      </c>
      <c r="D532">
        <f t="shared" si="57"/>
        <v>5.707301591650879E-2</v>
      </c>
      <c r="E532">
        <v>0</v>
      </c>
      <c r="F532" s="18">
        <v>0</v>
      </c>
      <c r="G532" s="18">
        <v>0</v>
      </c>
      <c r="H532" s="18">
        <v>0</v>
      </c>
      <c r="I532" s="18">
        <v>0</v>
      </c>
      <c r="J532">
        <f t="shared" si="58"/>
        <v>-8.0453389089339078E-2</v>
      </c>
      <c r="K532">
        <f t="shared" si="59"/>
        <v>9.3360924604279329</v>
      </c>
      <c r="L532">
        <f t="shared" si="60"/>
        <v>2.2338877985800227</v>
      </c>
      <c r="M532">
        <f t="shared" si="61"/>
        <v>6.9330373958870325E-4</v>
      </c>
      <c r="N532">
        <f t="shared" si="62"/>
        <v>3.0555019981057012</v>
      </c>
      <c r="O532">
        <f t="shared" si="63"/>
        <v>5.707301591650879E-2</v>
      </c>
    </row>
    <row r="533" spans="1:15" x14ac:dyDescent="0.25">
      <c r="A533">
        <f>'ARCH(5)'!A528</f>
        <v>-0.1431350197705937</v>
      </c>
      <c r="C533">
        <v>522</v>
      </c>
      <c r="D533">
        <f t="shared" si="57"/>
        <v>-0.1431350197705937</v>
      </c>
      <c r="E533">
        <v>0</v>
      </c>
      <c r="F533" s="18">
        <v>0</v>
      </c>
      <c r="G533" s="18">
        <v>0</v>
      </c>
      <c r="H533" s="18">
        <v>0</v>
      </c>
      <c r="I533" s="18">
        <v>0</v>
      </c>
      <c r="J533">
        <f t="shared" si="58"/>
        <v>-0.28066142477644157</v>
      </c>
      <c r="K533">
        <f t="shared" si="59"/>
        <v>8.9300238363162041</v>
      </c>
      <c r="L533">
        <f t="shared" si="60"/>
        <v>2.1894190641251816</v>
      </c>
      <c r="M533">
        <f t="shared" si="61"/>
        <v>8.8208986673921994E-3</v>
      </c>
      <c r="N533">
        <f t="shared" si="62"/>
        <v>2.9883145477536672</v>
      </c>
      <c r="O533">
        <f t="shared" si="63"/>
        <v>-0.1431350197705937</v>
      </c>
    </row>
    <row r="534" spans="1:15" x14ac:dyDescent="0.25">
      <c r="A534">
        <f>'ARCH(5)'!A529</f>
        <v>-0.41635870343575798</v>
      </c>
      <c r="C534">
        <v>523</v>
      </c>
      <c r="D534">
        <f t="shared" si="57"/>
        <v>-0.41635870343575798</v>
      </c>
      <c r="E534">
        <v>0</v>
      </c>
      <c r="F534" s="18">
        <v>0</v>
      </c>
      <c r="G534" s="18">
        <v>0</v>
      </c>
      <c r="H534" s="18">
        <v>0</v>
      </c>
      <c r="I534" s="18">
        <v>0</v>
      </c>
      <c r="J534">
        <f t="shared" si="58"/>
        <v>-0.55388510844160588</v>
      </c>
      <c r="K534">
        <f t="shared" si="59"/>
        <v>8.6173195795513706</v>
      </c>
      <c r="L534">
        <f t="shared" si="60"/>
        <v>2.1537740826711587</v>
      </c>
      <c r="M534">
        <f t="shared" si="61"/>
        <v>3.5601408363845469E-2</v>
      </c>
      <c r="N534">
        <f t="shared" si="62"/>
        <v>2.9355271382754018</v>
      </c>
      <c r="O534">
        <f t="shared" si="63"/>
        <v>-0.41635870343575798</v>
      </c>
    </row>
    <row r="535" spans="1:15" x14ac:dyDescent="0.25">
      <c r="A535">
        <f>'ARCH(5)'!A530</f>
        <v>-12.306946535235632</v>
      </c>
      <c r="C535">
        <v>524</v>
      </c>
      <c r="D535">
        <f t="shared" si="57"/>
        <v>-12.306946535235632</v>
      </c>
      <c r="E535">
        <v>0</v>
      </c>
      <c r="F535" s="18">
        <v>0</v>
      </c>
      <c r="G535" s="18">
        <v>0</v>
      </c>
      <c r="H535" s="18">
        <v>0</v>
      </c>
      <c r="I535" s="18">
        <v>0</v>
      </c>
      <c r="J535">
        <f t="shared" si="58"/>
        <v>-12.44447294024148</v>
      </c>
      <c r="K535">
        <f t="shared" si="59"/>
        <v>8.3972308250853924</v>
      </c>
      <c r="L535">
        <f t="shared" si="60"/>
        <v>2.1279019878179413</v>
      </c>
      <c r="M535">
        <f t="shared" si="61"/>
        <v>18.442378206130545</v>
      </c>
      <c r="N535">
        <f t="shared" si="62"/>
        <v>2.8977975817999075</v>
      </c>
      <c r="O535">
        <f t="shared" si="63"/>
        <v>-12.306946535235632</v>
      </c>
    </row>
    <row r="536" spans="1:15" x14ac:dyDescent="0.25">
      <c r="A536">
        <f>'ARCH(5)'!A531</f>
        <v>0.46574444642509727</v>
      </c>
      <c r="C536">
        <v>525</v>
      </c>
      <c r="D536">
        <f t="shared" si="57"/>
        <v>0.46574444642509727</v>
      </c>
      <c r="E536">
        <v>0</v>
      </c>
      <c r="F536" s="18">
        <v>0</v>
      </c>
      <c r="G536" s="18">
        <v>0</v>
      </c>
      <c r="H536" s="18">
        <v>0</v>
      </c>
      <c r="I536" s="18">
        <v>0</v>
      </c>
      <c r="J536">
        <f t="shared" si="58"/>
        <v>0.32821804141924937</v>
      </c>
      <c r="K536">
        <f t="shared" si="59"/>
        <v>26.802818976009846</v>
      </c>
      <c r="L536">
        <f t="shared" si="60"/>
        <v>3.2885070676571955</v>
      </c>
      <c r="M536">
        <f t="shared" si="61"/>
        <v>4.0192444984801928E-3</v>
      </c>
      <c r="N536">
        <f t="shared" si="62"/>
        <v>5.1771439014199565</v>
      </c>
      <c r="O536">
        <f t="shared" si="63"/>
        <v>0.46574444642509727</v>
      </c>
    </row>
    <row r="537" spans="1:15" x14ac:dyDescent="0.25">
      <c r="A537">
        <f>'ARCH(5)'!A532</f>
        <v>-3.4945129696031425</v>
      </c>
      <c r="C537">
        <v>526</v>
      </c>
      <c r="D537">
        <f t="shared" si="57"/>
        <v>-3.4945129696031425</v>
      </c>
      <c r="E537">
        <v>0</v>
      </c>
      <c r="F537" s="18">
        <v>0</v>
      </c>
      <c r="G537" s="18">
        <v>0</v>
      </c>
      <c r="H537" s="18">
        <v>0</v>
      </c>
      <c r="I537" s="18">
        <v>0</v>
      </c>
      <c r="J537">
        <f t="shared" si="58"/>
        <v>-3.6320393746089903</v>
      </c>
      <c r="K537">
        <f t="shared" si="59"/>
        <v>22.766768306931603</v>
      </c>
      <c r="L537">
        <f t="shared" si="60"/>
        <v>3.1253019423319754</v>
      </c>
      <c r="M537">
        <f t="shared" si="61"/>
        <v>0.57942830712138005</v>
      </c>
      <c r="N537">
        <f t="shared" si="62"/>
        <v>4.7714534794894101</v>
      </c>
      <c r="O537">
        <f t="shared" si="63"/>
        <v>-3.4945129696031425</v>
      </c>
    </row>
    <row r="538" spans="1:15" x14ac:dyDescent="0.25">
      <c r="A538">
        <f>'ARCH(5)'!A533</f>
        <v>-4.0553835193837138</v>
      </c>
      <c r="C538">
        <v>527</v>
      </c>
      <c r="D538">
        <f t="shared" si="57"/>
        <v>-4.0553835193837138</v>
      </c>
      <c r="E538">
        <v>0</v>
      </c>
      <c r="F538" s="18">
        <v>0</v>
      </c>
      <c r="G538" s="18">
        <v>0</v>
      </c>
      <c r="H538" s="18">
        <v>0</v>
      </c>
      <c r="I538" s="18">
        <v>0</v>
      </c>
      <c r="J538">
        <f t="shared" si="58"/>
        <v>-4.1929099243895616</v>
      </c>
      <c r="K538">
        <f t="shared" si="59"/>
        <v>21.145168580200465</v>
      </c>
      <c r="L538">
        <f t="shared" si="60"/>
        <v>3.051411443472499</v>
      </c>
      <c r="M538">
        <f t="shared" si="61"/>
        <v>0.83141893938392086</v>
      </c>
      <c r="N538">
        <f t="shared" si="62"/>
        <v>4.5983876065638993</v>
      </c>
      <c r="O538">
        <f t="shared" si="63"/>
        <v>-4.0553835193837138</v>
      </c>
    </row>
    <row r="539" spans="1:15" x14ac:dyDescent="0.25">
      <c r="A539">
        <f>'ARCH(5)'!A534</f>
        <v>5.7104165712357231</v>
      </c>
      <c r="C539">
        <v>528</v>
      </c>
      <c r="D539">
        <f t="shared" si="57"/>
        <v>5.7104165712357231</v>
      </c>
      <c r="E539">
        <v>0</v>
      </c>
      <c r="F539" s="18">
        <v>0</v>
      </c>
      <c r="G539" s="18">
        <v>0</v>
      </c>
      <c r="H539" s="18">
        <v>0</v>
      </c>
      <c r="I539" s="18">
        <v>0</v>
      </c>
      <c r="J539">
        <f t="shared" si="58"/>
        <v>5.5728901662298753</v>
      </c>
      <c r="K539">
        <f t="shared" si="59"/>
        <v>20.389289802951325</v>
      </c>
      <c r="L539">
        <f t="shared" si="60"/>
        <v>3.0150097533250948</v>
      </c>
      <c r="M539">
        <f t="shared" si="61"/>
        <v>1.5232067965587586</v>
      </c>
      <c r="N539">
        <f t="shared" si="62"/>
        <v>4.515450121854002</v>
      </c>
      <c r="O539">
        <f t="shared" si="63"/>
        <v>5.7104165712357231</v>
      </c>
    </row>
    <row r="540" spans="1:15" x14ac:dyDescent="0.25">
      <c r="A540">
        <f>'ARCH(5)'!A535</f>
        <v>-2.6203701620331739</v>
      </c>
      <c r="C540">
        <v>529</v>
      </c>
      <c r="D540">
        <f t="shared" si="57"/>
        <v>-2.6203701620331739</v>
      </c>
      <c r="E540">
        <v>0</v>
      </c>
      <c r="F540" s="18">
        <v>0</v>
      </c>
      <c r="G540" s="18">
        <v>0</v>
      </c>
      <c r="H540" s="18">
        <v>0</v>
      </c>
      <c r="I540" s="18">
        <v>0</v>
      </c>
      <c r="J540">
        <f t="shared" si="58"/>
        <v>-2.7578965670390216</v>
      </c>
      <c r="K540">
        <f t="shared" si="59"/>
        <v>21.411080717362054</v>
      </c>
      <c r="L540">
        <f t="shared" si="60"/>
        <v>3.0639085785514824</v>
      </c>
      <c r="M540">
        <f t="shared" si="61"/>
        <v>0.35523631781547527</v>
      </c>
      <c r="N540">
        <f t="shared" si="62"/>
        <v>4.6272109004628321</v>
      </c>
      <c r="O540">
        <f t="shared" si="63"/>
        <v>-2.6203701620331739</v>
      </c>
    </row>
    <row r="541" spans="1:15" x14ac:dyDescent="0.25">
      <c r="A541">
        <f>'ARCH(5)'!A536</f>
        <v>0.80975832737291853</v>
      </c>
      <c r="C541">
        <v>530</v>
      </c>
      <c r="D541">
        <f t="shared" si="57"/>
        <v>0.80975832737291853</v>
      </c>
      <c r="E541">
        <v>0</v>
      </c>
      <c r="F541" s="18">
        <v>0</v>
      </c>
      <c r="G541" s="18">
        <v>0</v>
      </c>
      <c r="H541" s="18">
        <v>0</v>
      </c>
      <c r="I541" s="18">
        <v>0</v>
      </c>
      <c r="J541">
        <f t="shared" si="58"/>
        <v>0.67223192236707063</v>
      </c>
      <c r="K541">
        <f t="shared" si="59"/>
        <v>19.400696631773766</v>
      </c>
      <c r="L541">
        <f t="shared" si="60"/>
        <v>2.965308974278893</v>
      </c>
      <c r="M541">
        <f t="shared" si="61"/>
        <v>2.3292759328509299E-2</v>
      </c>
      <c r="N541">
        <f t="shared" si="62"/>
        <v>4.4046221894475543</v>
      </c>
      <c r="O541">
        <f t="shared" si="63"/>
        <v>0.80975832737291853</v>
      </c>
    </row>
    <row r="542" spans="1:15" x14ac:dyDescent="0.25">
      <c r="A542">
        <f>'ARCH(5)'!A537</f>
        <v>-0.31265272254944415</v>
      </c>
      <c r="C542">
        <v>531</v>
      </c>
      <c r="D542">
        <f t="shared" si="57"/>
        <v>-0.31265272254944415</v>
      </c>
      <c r="E542">
        <v>0</v>
      </c>
      <c r="F542" s="18">
        <v>0</v>
      </c>
      <c r="G542" s="18">
        <v>0</v>
      </c>
      <c r="H542" s="18">
        <v>0</v>
      </c>
      <c r="I542" s="18">
        <v>0</v>
      </c>
      <c r="J542">
        <f t="shared" si="58"/>
        <v>-0.45017912755529199</v>
      </c>
      <c r="K542">
        <f t="shared" si="59"/>
        <v>16.949506529989353</v>
      </c>
      <c r="L542">
        <f t="shared" si="60"/>
        <v>2.8302387201276953</v>
      </c>
      <c r="M542">
        <f t="shared" si="61"/>
        <v>1.1956763846066447E-2</v>
      </c>
      <c r="N542">
        <f t="shared" si="62"/>
        <v>4.1169778393852638</v>
      </c>
      <c r="O542">
        <f t="shared" si="63"/>
        <v>-0.31265272254944415</v>
      </c>
    </row>
    <row r="543" spans="1:15" x14ac:dyDescent="0.25">
      <c r="A543">
        <f>'ARCH(5)'!A538</f>
        <v>3.1110579187000766</v>
      </c>
      <c r="C543">
        <v>532</v>
      </c>
      <c r="D543">
        <f t="shared" si="57"/>
        <v>3.1110579187000766</v>
      </c>
      <c r="E543">
        <v>0</v>
      </c>
      <c r="F543" s="18">
        <v>0</v>
      </c>
      <c r="G543" s="18">
        <v>0</v>
      </c>
      <c r="H543" s="18">
        <v>0</v>
      </c>
      <c r="I543" s="18">
        <v>0</v>
      </c>
      <c r="J543">
        <f t="shared" si="58"/>
        <v>2.9735315136942289</v>
      </c>
      <c r="K543">
        <f t="shared" si="59"/>
        <v>14.97947645085231</v>
      </c>
      <c r="L543">
        <f t="shared" si="60"/>
        <v>2.7066810276019644</v>
      </c>
      <c r="M543">
        <f t="shared" si="61"/>
        <v>0.59026693569317645</v>
      </c>
      <c r="N543">
        <f t="shared" si="62"/>
        <v>3.8703328604723795</v>
      </c>
      <c r="O543">
        <f t="shared" si="63"/>
        <v>3.1110579187000766</v>
      </c>
    </row>
    <row r="544" spans="1:15" x14ac:dyDescent="0.25">
      <c r="A544">
        <f>'ARCH(5)'!A539</f>
        <v>1.4276685156410625E-2</v>
      </c>
      <c r="C544">
        <v>533</v>
      </c>
      <c r="D544">
        <f t="shared" si="57"/>
        <v>1.4276685156410625E-2</v>
      </c>
      <c r="E544">
        <v>0</v>
      </c>
      <c r="F544" s="18">
        <v>0</v>
      </c>
      <c r="G544" s="18">
        <v>0</v>
      </c>
      <c r="H544" s="18">
        <v>0</v>
      </c>
      <c r="I544" s="18">
        <v>0</v>
      </c>
      <c r="J544">
        <f t="shared" si="58"/>
        <v>-0.12324971984943725</v>
      </c>
      <c r="K544">
        <f t="shared" si="59"/>
        <v>14.458777533281658</v>
      </c>
      <c r="L544">
        <f t="shared" si="60"/>
        <v>2.6713016718899758</v>
      </c>
      <c r="M544">
        <f t="shared" si="61"/>
        <v>1.0506070383888833E-3</v>
      </c>
      <c r="N544">
        <f t="shared" si="62"/>
        <v>3.8024699253618901</v>
      </c>
      <c r="O544">
        <f t="shared" si="63"/>
        <v>1.4276685156410625E-2</v>
      </c>
    </row>
    <row r="545" spans="1:15" x14ac:dyDescent="0.25">
      <c r="A545">
        <f>'ARCH(5)'!A540</f>
        <v>-5.1167558505079237E-2</v>
      </c>
      <c r="C545">
        <v>534</v>
      </c>
      <c r="D545">
        <f t="shared" si="57"/>
        <v>-5.1167558505079237E-2</v>
      </c>
      <c r="E545">
        <v>0</v>
      </c>
      <c r="F545" s="18">
        <v>0</v>
      </c>
      <c r="G545" s="18">
        <v>0</v>
      </c>
      <c r="H545" s="18">
        <v>0</v>
      </c>
      <c r="I545" s="18">
        <v>0</v>
      </c>
      <c r="J545">
        <f t="shared" si="58"/>
        <v>-0.1886939635109271</v>
      </c>
      <c r="K545">
        <f t="shared" si="59"/>
        <v>12.985576871808068</v>
      </c>
      <c r="L545">
        <f t="shared" si="60"/>
        <v>2.5638392701431592</v>
      </c>
      <c r="M545">
        <f t="shared" si="61"/>
        <v>2.741919917532744E-3</v>
      </c>
      <c r="N545">
        <f t="shared" si="62"/>
        <v>3.6035505923752571</v>
      </c>
      <c r="O545">
        <f t="shared" si="63"/>
        <v>-5.1167558505079237E-2</v>
      </c>
    </row>
    <row r="546" spans="1:15" x14ac:dyDescent="0.25">
      <c r="A546">
        <f>'ARCH(5)'!A541</f>
        <v>-0.11686131233552351</v>
      </c>
      <c r="C546">
        <v>535</v>
      </c>
      <c r="D546">
        <f t="shared" si="57"/>
        <v>-0.11686131233552351</v>
      </c>
      <c r="E546">
        <v>0</v>
      </c>
      <c r="F546" s="18">
        <v>0</v>
      </c>
      <c r="G546" s="18">
        <v>0</v>
      </c>
      <c r="H546" s="18">
        <v>0</v>
      </c>
      <c r="I546" s="18">
        <v>0</v>
      </c>
      <c r="J546">
        <f t="shared" si="58"/>
        <v>-0.25438771734137139</v>
      </c>
      <c r="K546">
        <f t="shared" si="59"/>
        <v>11.822021482252627</v>
      </c>
      <c r="L546">
        <f t="shared" si="60"/>
        <v>2.4699640195425183</v>
      </c>
      <c r="M546">
        <f t="shared" si="61"/>
        <v>5.4739462985498406E-3</v>
      </c>
      <c r="N546">
        <f t="shared" si="62"/>
        <v>3.4383166640454492</v>
      </c>
      <c r="O546">
        <f t="shared" si="63"/>
        <v>-0.11686131233552351</v>
      </c>
    </row>
    <row r="547" spans="1:15" x14ac:dyDescent="0.25">
      <c r="A547">
        <f>'ARCH(5)'!A542</f>
        <v>-10.840149830222586</v>
      </c>
      <c r="C547">
        <v>536</v>
      </c>
      <c r="D547">
        <f t="shared" si="57"/>
        <v>-10.840149830222586</v>
      </c>
      <c r="E547">
        <v>0</v>
      </c>
      <c r="F547" s="18">
        <v>0</v>
      </c>
      <c r="G547" s="18">
        <v>0</v>
      </c>
      <c r="H547" s="18">
        <v>0</v>
      </c>
      <c r="I547" s="18">
        <v>0</v>
      </c>
      <c r="J547">
        <f t="shared" si="58"/>
        <v>-10.977676235228435</v>
      </c>
      <c r="K547">
        <f t="shared" si="59"/>
        <v>10.904589248940548</v>
      </c>
      <c r="L547">
        <f t="shared" si="60"/>
        <v>2.3891837326388852</v>
      </c>
      <c r="M547">
        <f t="shared" si="61"/>
        <v>11.051253080184328</v>
      </c>
      <c r="N547">
        <f t="shared" si="62"/>
        <v>3.3022097524143659</v>
      </c>
      <c r="O547">
        <f t="shared" si="63"/>
        <v>-10.840149830222586</v>
      </c>
    </row>
    <row r="548" spans="1:15" x14ac:dyDescent="0.25">
      <c r="A548">
        <f>'ARCH(5)'!A543</f>
        <v>3.3281036860977031</v>
      </c>
      <c r="C548">
        <v>537</v>
      </c>
      <c r="D548">
        <f t="shared" si="57"/>
        <v>3.3281036860977031</v>
      </c>
      <c r="E548">
        <v>0</v>
      </c>
      <c r="F548" s="18">
        <v>0</v>
      </c>
      <c r="G548" s="18">
        <v>0</v>
      </c>
      <c r="H548" s="18">
        <v>0</v>
      </c>
      <c r="I548" s="18">
        <v>0</v>
      </c>
      <c r="J548">
        <f t="shared" si="58"/>
        <v>3.1905772810918553</v>
      </c>
      <c r="K548">
        <f t="shared" si="59"/>
        <v>24.657387319933338</v>
      </c>
      <c r="L548">
        <f t="shared" si="60"/>
        <v>3.2050765440265194</v>
      </c>
      <c r="M548">
        <f t="shared" si="61"/>
        <v>0.41284923072080848</v>
      </c>
      <c r="N548">
        <f t="shared" si="62"/>
        <v>4.9656205372474185</v>
      </c>
      <c r="O548">
        <f t="shared" si="63"/>
        <v>3.3281036860977031</v>
      </c>
    </row>
    <row r="549" spans="1:15" x14ac:dyDescent="0.25">
      <c r="A549">
        <f>'ARCH(5)'!A544</f>
        <v>-0.98077178614738481</v>
      </c>
      <c r="C549">
        <v>538</v>
      </c>
      <c r="D549">
        <f t="shared" si="57"/>
        <v>-0.98077178614738481</v>
      </c>
      <c r="E549">
        <v>0</v>
      </c>
      <c r="F549" s="18">
        <v>0</v>
      </c>
      <c r="G549" s="18">
        <v>0</v>
      </c>
      <c r="H549" s="18">
        <v>0</v>
      </c>
      <c r="I549" s="18">
        <v>0</v>
      </c>
      <c r="J549">
        <f t="shared" si="58"/>
        <v>-1.1182981911532326</v>
      </c>
      <c r="K549">
        <f t="shared" si="59"/>
        <v>22.279485981719965</v>
      </c>
      <c r="L549">
        <f t="shared" si="60"/>
        <v>3.1036663439545258</v>
      </c>
      <c r="M549">
        <f t="shared" si="61"/>
        <v>5.6131943320536469E-2</v>
      </c>
      <c r="N549">
        <f t="shared" si="62"/>
        <v>4.7201150390345328</v>
      </c>
      <c r="O549">
        <f t="shared" si="63"/>
        <v>-0.98077178614738481</v>
      </c>
    </row>
    <row r="550" spans="1:15" x14ac:dyDescent="0.25">
      <c r="A550">
        <f>'ARCH(5)'!A545</f>
        <v>1.78331068265055</v>
      </c>
      <c r="C550">
        <v>539</v>
      </c>
      <c r="D550">
        <f t="shared" si="57"/>
        <v>1.78331068265055</v>
      </c>
      <c r="E550">
        <v>0</v>
      </c>
      <c r="F550" s="18">
        <v>0</v>
      </c>
      <c r="G550" s="18">
        <v>0</v>
      </c>
      <c r="H550" s="18">
        <v>0</v>
      </c>
      <c r="I550" s="18">
        <v>0</v>
      </c>
      <c r="J550">
        <f t="shared" si="58"/>
        <v>1.6457842776447023</v>
      </c>
      <c r="K550">
        <f t="shared" si="59"/>
        <v>19.32402496170462</v>
      </c>
      <c r="L550">
        <f t="shared" si="60"/>
        <v>2.9613491384375803</v>
      </c>
      <c r="M550">
        <f t="shared" si="61"/>
        <v>0.1401677908153334</v>
      </c>
      <c r="N550">
        <f t="shared" si="62"/>
        <v>4.3959100265706779</v>
      </c>
      <c r="O550">
        <f t="shared" si="63"/>
        <v>1.78331068265055</v>
      </c>
    </row>
    <row r="551" spans="1:15" x14ac:dyDescent="0.25">
      <c r="A551">
        <f>'ARCH(5)'!A546</f>
        <v>-0.63327507332632582</v>
      </c>
      <c r="C551">
        <v>540</v>
      </c>
      <c r="D551">
        <f t="shared" si="57"/>
        <v>-0.63327507332632582</v>
      </c>
      <c r="E551">
        <v>0</v>
      </c>
      <c r="F551" s="18">
        <v>0</v>
      </c>
      <c r="G551" s="18">
        <v>0</v>
      </c>
      <c r="H551" s="18">
        <v>0</v>
      </c>
      <c r="I551" s="18">
        <v>0</v>
      </c>
      <c r="J551">
        <f t="shared" si="58"/>
        <v>-0.77080147833217372</v>
      </c>
      <c r="K551">
        <f t="shared" si="59"/>
        <v>17.16010667754972</v>
      </c>
      <c r="L551">
        <f t="shared" si="60"/>
        <v>2.8425873106809196</v>
      </c>
      <c r="M551">
        <f t="shared" si="61"/>
        <v>3.4623031788978402E-2</v>
      </c>
      <c r="N551">
        <f t="shared" si="62"/>
        <v>4.14247591152317</v>
      </c>
      <c r="O551">
        <f t="shared" si="63"/>
        <v>-0.63327507332632582</v>
      </c>
    </row>
    <row r="552" spans="1:15" x14ac:dyDescent="0.25">
      <c r="A552">
        <f>'ARCH(5)'!A547</f>
        <v>-1.7358416922535183</v>
      </c>
      <c r="C552">
        <v>541</v>
      </c>
      <c r="D552">
        <f t="shared" si="57"/>
        <v>-1.7358416922535183</v>
      </c>
      <c r="E552">
        <v>0</v>
      </c>
      <c r="F552" s="18">
        <v>0</v>
      </c>
      <c r="G552" s="18">
        <v>0</v>
      </c>
      <c r="H552" s="18">
        <v>0</v>
      </c>
      <c r="I552" s="18">
        <v>0</v>
      </c>
      <c r="J552">
        <f t="shared" si="58"/>
        <v>-1.873368097259366</v>
      </c>
      <c r="K552">
        <f t="shared" si="59"/>
        <v>15.193222292655893</v>
      </c>
      <c r="L552">
        <f t="shared" si="60"/>
        <v>2.7208494266095067</v>
      </c>
      <c r="M552">
        <f t="shared" si="61"/>
        <v>0.2309916856495679</v>
      </c>
      <c r="N552">
        <f t="shared" si="62"/>
        <v>3.8978484183785151</v>
      </c>
      <c r="O552">
        <f t="shared" si="63"/>
        <v>-1.7358416922535183</v>
      </c>
    </row>
    <row r="553" spans="1:15" x14ac:dyDescent="0.25">
      <c r="A553">
        <f>'ARCH(5)'!A548</f>
        <v>-3.1962975264357563</v>
      </c>
      <c r="C553">
        <v>542</v>
      </c>
      <c r="D553">
        <f t="shared" si="57"/>
        <v>-3.1962975264357563</v>
      </c>
      <c r="E553">
        <v>0</v>
      </c>
      <c r="F553" s="18">
        <v>0</v>
      </c>
      <c r="G553" s="18">
        <v>0</v>
      </c>
      <c r="H553" s="18">
        <v>0</v>
      </c>
      <c r="I553" s="18">
        <v>0</v>
      </c>
      <c r="J553">
        <f t="shared" si="58"/>
        <v>-3.333823931441604</v>
      </c>
      <c r="K553">
        <f t="shared" si="59"/>
        <v>13.986935421356215</v>
      </c>
      <c r="L553">
        <f t="shared" si="60"/>
        <v>2.6381237097389794</v>
      </c>
      <c r="M553">
        <f t="shared" si="61"/>
        <v>0.7946259613726786</v>
      </c>
      <c r="N553">
        <f t="shared" si="62"/>
        <v>3.7399111515323749</v>
      </c>
      <c r="O553">
        <f t="shared" si="63"/>
        <v>-3.1962975264357563</v>
      </c>
    </row>
    <row r="554" spans="1:15" x14ac:dyDescent="0.25">
      <c r="A554">
        <f>'ARCH(5)'!A549</f>
        <v>-0.28248296693396119</v>
      </c>
      <c r="C554">
        <v>543</v>
      </c>
      <c r="D554">
        <f t="shared" si="57"/>
        <v>-0.28248296693396119</v>
      </c>
      <c r="E554">
        <v>0</v>
      </c>
      <c r="F554" s="18">
        <v>0</v>
      </c>
      <c r="G554" s="18">
        <v>0</v>
      </c>
      <c r="H554" s="18">
        <v>0</v>
      </c>
      <c r="I554" s="18">
        <v>0</v>
      </c>
      <c r="J554">
        <f t="shared" si="58"/>
        <v>-0.42000937193980903</v>
      </c>
      <c r="K554">
        <f t="shared" si="59"/>
        <v>13.946382209394432</v>
      </c>
      <c r="L554">
        <f t="shared" si="60"/>
        <v>2.63522013480463</v>
      </c>
      <c r="M554">
        <f t="shared" si="61"/>
        <v>1.2649006019528319E-2</v>
      </c>
      <c r="N554">
        <f t="shared" si="62"/>
        <v>3.7344855347684014</v>
      </c>
      <c r="O554">
        <f t="shared" si="63"/>
        <v>-0.28248296693396119</v>
      </c>
    </row>
    <row r="555" spans="1:15" x14ac:dyDescent="0.25">
      <c r="A555">
        <f>'ARCH(5)'!A550</f>
        <v>6.7320300438868301</v>
      </c>
      <c r="C555">
        <v>544</v>
      </c>
      <c r="D555">
        <f t="shared" si="57"/>
        <v>6.7320300438868301</v>
      </c>
      <c r="E555">
        <v>0</v>
      </c>
      <c r="F555" s="18">
        <v>0</v>
      </c>
      <c r="G555" s="18">
        <v>0</v>
      </c>
      <c r="H555" s="18">
        <v>0</v>
      </c>
      <c r="I555" s="18">
        <v>0</v>
      </c>
      <c r="J555">
        <f t="shared" si="58"/>
        <v>6.5945036388809823</v>
      </c>
      <c r="K555">
        <f t="shared" si="59"/>
        <v>12.599406302469818</v>
      </c>
      <c r="L555">
        <f t="shared" si="60"/>
        <v>2.5336496939957027</v>
      </c>
      <c r="M555">
        <f t="shared" si="61"/>
        <v>3.4515497952224794</v>
      </c>
      <c r="N555">
        <f t="shared" si="62"/>
        <v>3.5495642412090276</v>
      </c>
      <c r="O555">
        <f t="shared" si="63"/>
        <v>6.7320300438868301</v>
      </c>
    </row>
    <row r="556" spans="1:15" x14ac:dyDescent="0.25">
      <c r="A556">
        <f>'ARCH(5)'!A551</f>
        <v>0.34974521928909624</v>
      </c>
      <c r="C556">
        <v>545</v>
      </c>
      <c r="D556">
        <f t="shared" si="57"/>
        <v>0.34974521928909624</v>
      </c>
      <c r="E556">
        <v>0</v>
      </c>
      <c r="F556" s="18">
        <v>0</v>
      </c>
      <c r="G556" s="18">
        <v>0</v>
      </c>
      <c r="H556" s="18">
        <v>0</v>
      </c>
      <c r="I556" s="18">
        <v>0</v>
      </c>
      <c r="J556">
        <f t="shared" si="58"/>
        <v>0.21221881428324837</v>
      </c>
      <c r="K556">
        <f t="shared" si="59"/>
        <v>16.739823825575598</v>
      </c>
      <c r="L556">
        <f t="shared" si="60"/>
        <v>2.817790540846786</v>
      </c>
      <c r="M556">
        <f t="shared" si="61"/>
        <v>2.6904001861106368E-3</v>
      </c>
      <c r="N556">
        <f t="shared" si="62"/>
        <v>4.0914329794798787</v>
      </c>
      <c r="O556">
        <f t="shared" si="63"/>
        <v>0.34974521928909624</v>
      </c>
    </row>
    <row r="557" spans="1:15" x14ac:dyDescent="0.25">
      <c r="A557">
        <f>'ARCH(5)'!A552</f>
        <v>4.5142855777682307</v>
      </c>
      <c r="C557">
        <v>546</v>
      </c>
      <c r="D557">
        <f t="shared" si="57"/>
        <v>4.5142855777682307</v>
      </c>
      <c r="E557">
        <v>0</v>
      </c>
      <c r="F557" s="18">
        <v>0</v>
      </c>
      <c r="G557" s="18">
        <v>0</v>
      </c>
      <c r="H557" s="18">
        <v>0</v>
      </c>
      <c r="I557" s="18">
        <v>0</v>
      </c>
      <c r="J557">
        <f t="shared" si="58"/>
        <v>4.3767591727623829</v>
      </c>
      <c r="K557">
        <f t="shared" si="59"/>
        <v>14.794568299423883</v>
      </c>
      <c r="L557">
        <f t="shared" si="60"/>
        <v>2.6942601066109093</v>
      </c>
      <c r="M557">
        <f t="shared" si="61"/>
        <v>1.2948009342797528</v>
      </c>
      <c r="N557">
        <f t="shared" si="62"/>
        <v>3.8463707958832938</v>
      </c>
      <c r="O557">
        <f t="shared" si="63"/>
        <v>4.5142855777682307</v>
      </c>
    </row>
    <row r="558" spans="1:15" x14ac:dyDescent="0.25">
      <c r="A558">
        <f>'ARCH(5)'!A553</f>
        <v>-0.60066854307829798</v>
      </c>
      <c r="C558">
        <v>547</v>
      </c>
      <c r="D558">
        <f t="shared" si="57"/>
        <v>-0.60066854307829798</v>
      </c>
      <c r="E558">
        <v>0</v>
      </c>
      <c r="F558" s="18">
        <v>0</v>
      </c>
      <c r="G558" s="18">
        <v>0</v>
      </c>
      <c r="H558" s="18">
        <v>0</v>
      </c>
      <c r="I558" s="18">
        <v>0</v>
      </c>
      <c r="J558">
        <f t="shared" si="58"/>
        <v>-0.73819494808414587</v>
      </c>
      <c r="K558">
        <f t="shared" si="59"/>
        <v>15.552311596716457</v>
      </c>
      <c r="L558">
        <f t="shared" si="60"/>
        <v>2.7442092833144667</v>
      </c>
      <c r="M558">
        <f t="shared" si="61"/>
        <v>3.5038635767303282E-2</v>
      </c>
      <c r="N558">
        <f t="shared" si="62"/>
        <v>3.9436419204482114</v>
      </c>
      <c r="O558">
        <f t="shared" si="63"/>
        <v>-0.60066854307829798</v>
      </c>
    </row>
    <row r="559" spans="1:15" x14ac:dyDescent="0.25">
      <c r="A559">
        <f>'ARCH(5)'!A554</f>
        <v>1.2720237601558004</v>
      </c>
      <c r="C559">
        <v>548</v>
      </c>
      <c r="D559">
        <f t="shared" si="57"/>
        <v>1.2720237601558004</v>
      </c>
      <c r="E559">
        <v>0</v>
      </c>
      <c r="F559" s="18">
        <v>0</v>
      </c>
      <c r="G559" s="18">
        <v>0</v>
      </c>
      <c r="H559" s="18">
        <v>0</v>
      </c>
      <c r="I559" s="18">
        <v>0</v>
      </c>
      <c r="J559">
        <f t="shared" si="58"/>
        <v>1.1344973551499526</v>
      </c>
      <c r="K559">
        <f t="shared" si="59"/>
        <v>13.914769106923602</v>
      </c>
      <c r="L559">
        <f t="shared" si="60"/>
        <v>2.6329508017337266</v>
      </c>
      <c r="M559">
        <f t="shared" si="61"/>
        <v>9.2497707935507212E-2</v>
      </c>
      <c r="N559">
        <f t="shared" si="62"/>
        <v>3.7302505421115622</v>
      </c>
      <c r="O559">
        <f t="shared" si="63"/>
        <v>1.2720237601558004</v>
      </c>
    </row>
    <row r="560" spans="1:15" x14ac:dyDescent="0.25">
      <c r="A560">
        <f>'ARCH(5)'!A555</f>
        <v>-2.9490967673522968</v>
      </c>
      <c r="C560">
        <v>549</v>
      </c>
      <c r="D560">
        <f t="shared" si="57"/>
        <v>-2.9490967673522968</v>
      </c>
      <c r="E560">
        <v>0</v>
      </c>
      <c r="F560" s="18">
        <v>0</v>
      </c>
      <c r="G560" s="18">
        <v>0</v>
      </c>
      <c r="H560" s="18">
        <v>0</v>
      </c>
      <c r="I560" s="18">
        <v>0</v>
      </c>
      <c r="J560">
        <f t="shared" si="58"/>
        <v>-3.0866231723581445</v>
      </c>
      <c r="K560">
        <f t="shared" si="59"/>
        <v>12.707902092026899</v>
      </c>
      <c r="L560">
        <f t="shared" si="60"/>
        <v>2.542224011941558</v>
      </c>
      <c r="M560">
        <f t="shared" si="61"/>
        <v>0.74971010471632216</v>
      </c>
      <c r="N560">
        <f t="shared" si="62"/>
        <v>3.5648144540812918</v>
      </c>
      <c r="O560">
        <f t="shared" si="63"/>
        <v>-2.9490967673522968</v>
      </c>
    </row>
    <row r="561" spans="1:15" x14ac:dyDescent="0.25">
      <c r="A561">
        <f>'ARCH(5)'!A556</f>
        <v>1.3600516488711341</v>
      </c>
      <c r="C561">
        <v>550</v>
      </c>
      <c r="D561">
        <f t="shared" si="57"/>
        <v>1.3600516488711341</v>
      </c>
      <c r="E561">
        <v>0</v>
      </c>
      <c r="F561" s="18">
        <v>0</v>
      </c>
      <c r="G561" s="18">
        <v>0</v>
      </c>
      <c r="H561" s="18">
        <v>0</v>
      </c>
      <c r="I561" s="18">
        <v>0</v>
      </c>
      <c r="J561">
        <f t="shared" si="58"/>
        <v>1.2225252438652863</v>
      </c>
      <c r="K561">
        <f t="shared" si="59"/>
        <v>12.743258693043561</v>
      </c>
      <c r="L561">
        <f t="shared" si="60"/>
        <v>2.5450024018200943</v>
      </c>
      <c r="M561">
        <f t="shared" si="61"/>
        <v>0.11728302845360504</v>
      </c>
      <c r="N561">
        <f t="shared" si="62"/>
        <v>3.5697701176747447</v>
      </c>
      <c r="O561">
        <f t="shared" si="63"/>
        <v>1.3600516488711341</v>
      </c>
    </row>
    <row r="562" spans="1:15" x14ac:dyDescent="0.25">
      <c r="A562">
        <f>'ARCH(5)'!A557</f>
        <v>-0.82100152767645485</v>
      </c>
      <c r="C562">
        <v>551</v>
      </c>
      <c r="D562">
        <f t="shared" si="57"/>
        <v>-0.82100152767645485</v>
      </c>
      <c r="E562">
        <v>0</v>
      </c>
      <c r="F562" s="18">
        <v>0</v>
      </c>
      <c r="G562" s="18">
        <v>0</v>
      </c>
      <c r="H562" s="18">
        <v>0</v>
      </c>
      <c r="I562" s="18">
        <v>0</v>
      </c>
      <c r="J562">
        <f t="shared" si="58"/>
        <v>-0.95852793268230274</v>
      </c>
      <c r="K562">
        <f t="shared" si="59"/>
        <v>11.80561660147923</v>
      </c>
      <c r="L562">
        <f t="shared" si="60"/>
        <v>2.4685754014037662</v>
      </c>
      <c r="M562">
        <f t="shared" si="61"/>
        <v>7.7825312200727206E-2</v>
      </c>
      <c r="N562">
        <f t="shared" si="62"/>
        <v>3.4359302381566525</v>
      </c>
      <c r="O562">
        <f t="shared" si="63"/>
        <v>-0.82100152767645485</v>
      </c>
    </row>
    <row r="563" spans="1:15" x14ac:dyDescent="0.25">
      <c r="A563">
        <f>'ARCH(5)'!A558</f>
        <v>3.3244371313891166</v>
      </c>
      <c r="C563">
        <v>552</v>
      </c>
      <c r="D563">
        <f t="shared" si="57"/>
        <v>3.3244371313891166</v>
      </c>
      <c r="E563">
        <v>0</v>
      </c>
      <c r="F563" s="18">
        <v>0</v>
      </c>
      <c r="G563" s="18">
        <v>0</v>
      </c>
      <c r="H563" s="18">
        <v>0</v>
      </c>
      <c r="I563" s="18">
        <v>0</v>
      </c>
      <c r="J563">
        <f t="shared" si="58"/>
        <v>3.1869107263832688</v>
      </c>
      <c r="K563">
        <f t="shared" si="59"/>
        <v>10.994273931331382</v>
      </c>
      <c r="L563">
        <f t="shared" si="60"/>
        <v>2.3973745855671518</v>
      </c>
      <c r="M563">
        <f t="shared" si="61"/>
        <v>0.92378996933968682</v>
      </c>
      <c r="N563">
        <f t="shared" si="62"/>
        <v>3.3157614406545264</v>
      </c>
      <c r="O563">
        <f t="shared" si="63"/>
        <v>3.3244371313891166</v>
      </c>
    </row>
    <row r="564" spans="1:15" x14ac:dyDescent="0.25">
      <c r="A564">
        <f>'ARCH(5)'!A559</f>
        <v>-0.54548706867143415</v>
      </c>
      <c r="C564">
        <v>553</v>
      </c>
      <c r="D564">
        <f t="shared" si="57"/>
        <v>-0.54548706867143415</v>
      </c>
      <c r="E564">
        <v>0</v>
      </c>
      <c r="F564" s="18">
        <v>0</v>
      </c>
      <c r="G564" s="18">
        <v>0</v>
      </c>
      <c r="H564" s="18">
        <v>0</v>
      </c>
      <c r="I564" s="18">
        <v>0</v>
      </c>
      <c r="J564">
        <f t="shared" si="58"/>
        <v>-0.68301347367728205</v>
      </c>
      <c r="K564">
        <f t="shared" si="59"/>
        <v>11.462587959003951</v>
      </c>
      <c r="L564">
        <f t="shared" si="60"/>
        <v>2.4390885111848926</v>
      </c>
      <c r="M564">
        <f t="shared" si="61"/>
        <v>4.0698261761931524E-2</v>
      </c>
      <c r="N564">
        <f t="shared" si="62"/>
        <v>3.3856443934654377</v>
      </c>
      <c r="O564">
        <f t="shared" si="63"/>
        <v>-0.54548706867143415</v>
      </c>
    </row>
    <row r="565" spans="1:15" x14ac:dyDescent="0.25">
      <c r="A565">
        <f>'ARCH(5)'!A560</f>
        <v>-5.227343820841587</v>
      </c>
      <c r="C565">
        <v>554</v>
      </c>
      <c r="D565">
        <f t="shared" si="57"/>
        <v>-5.227343820841587</v>
      </c>
      <c r="E565">
        <v>0</v>
      </c>
      <c r="F565" s="18">
        <v>0</v>
      </c>
      <c r="G565" s="18">
        <v>0</v>
      </c>
      <c r="H565" s="18">
        <v>0</v>
      </c>
      <c r="I565" s="18">
        <v>0</v>
      </c>
      <c r="J565">
        <f t="shared" si="58"/>
        <v>-5.3648702258474348</v>
      </c>
      <c r="K565">
        <f t="shared" si="59"/>
        <v>10.668405253506602</v>
      </c>
      <c r="L565">
        <f t="shared" si="60"/>
        <v>2.3672865933660239</v>
      </c>
      <c r="M565">
        <f t="shared" si="61"/>
        <v>2.6978570701299516</v>
      </c>
      <c r="N565">
        <f t="shared" si="62"/>
        <v>3.2662524785304949</v>
      </c>
      <c r="O565">
        <f t="shared" si="63"/>
        <v>-5.227343820841587</v>
      </c>
    </row>
    <row r="566" spans="1:15" x14ac:dyDescent="0.25">
      <c r="A566">
        <f>'ARCH(5)'!A561</f>
        <v>-2.2428434957847774E-2</v>
      </c>
      <c r="C566">
        <v>555</v>
      </c>
      <c r="D566">
        <f t="shared" si="57"/>
        <v>-2.2428434957847774E-2</v>
      </c>
      <c r="E566">
        <v>0</v>
      </c>
      <c r="F566" s="18">
        <v>0</v>
      </c>
      <c r="G566" s="18">
        <v>0</v>
      </c>
      <c r="H566" s="18">
        <v>0</v>
      </c>
      <c r="I566" s="18">
        <v>0</v>
      </c>
      <c r="J566">
        <f t="shared" si="58"/>
        <v>-0.15995483996369564</v>
      </c>
      <c r="K566">
        <f t="shared" si="59"/>
        <v>13.443675027658184</v>
      </c>
      <c r="L566">
        <f t="shared" si="60"/>
        <v>2.5985087372751217</v>
      </c>
      <c r="M566">
        <f t="shared" si="61"/>
        <v>1.9031664165619414E-3</v>
      </c>
      <c r="N566">
        <f t="shared" si="62"/>
        <v>3.6665617446946377</v>
      </c>
      <c r="O566">
        <f t="shared" si="63"/>
        <v>-2.2428434957847774E-2</v>
      </c>
    </row>
    <row r="567" spans="1:15" x14ac:dyDescent="0.25">
      <c r="A567">
        <f>'ARCH(5)'!A562</f>
        <v>-3.1741816747364133</v>
      </c>
      <c r="C567">
        <v>556</v>
      </c>
      <c r="D567">
        <f t="shared" si="57"/>
        <v>-3.1741816747364133</v>
      </c>
      <c r="E567">
        <v>0</v>
      </c>
      <c r="F567" s="18">
        <v>0</v>
      </c>
      <c r="G567" s="18">
        <v>0</v>
      </c>
      <c r="H567" s="18">
        <v>0</v>
      </c>
      <c r="I567" s="18">
        <v>0</v>
      </c>
      <c r="J567">
        <f t="shared" si="58"/>
        <v>-3.3117080797422611</v>
      </c>
      <c r="K567">
        <f t="shared" si="59"/>
        <v>12.183392703629988</v>
      </c>
      <c r="L567">
        <f t="shared" si="60"/>
        <v>2.5000737705907694</v>
      </c>
      <c r="M567">
        <f t="shared" si="61"/>
        <v>0.90019345778475013</v>
      </c>
      <c r="N567">
        <f t="shared" si="62"/>
        <v>3.4904717021671994</v>
      </c>
      <c r="O567">
        <f t="shared" si="63"/>
        <v>-3.1741816747364133</v>
      </c>
    </row>
    <row r="568" spans="1:15" x14ac:dyDescent="0.25">
      <c r="A568">
        <f>'ARCH(5)'!A563</f>
        <v>0.85290219867444839</v>
      </c>
      <c r="C568">
        <v>557</v>
      </c>
      <c r="D568">
        <f t="shared" si="57"/>
        <v>0.85290219867444839</v>
      </c>
      <c r="E568">
        <v>0</v>
      </c>
      <c r="F568" s="18">
        <v>0</v>
      </c>
      <c r="G568" s="18">
        <v>0</v>
      </c>
      <c r="H568" s="18">
        <v>0</v>
      </c>
      <c r="I568" s="18">
        <v>0</v>
      </c>
      <c r="J568">
        <f t="shared" si="58"/>
        <v>0.71537579366860049</v>
      </c>
      <c r="K568">
        <f t="shared" si="59"/>
        <v>12.501245627086746</v>
      </c>
      <c r="L568">
        <f t="shared" si="60"/>
        <v>2.5258282895104469</v>
      </c>
      <c r="M568">
        <f t="shared" si="61"/>
        <v>4.093692272217514E-2</v>
      </c>
      <c r="N568">
        <f t="shared" si="62"/>
        <v>3.5357100598163793</v>
      </c>
      <c r="O568">
        <f t="shared" si="63"/>
        <v>0.85290219867444839</v>
      </c>
    </row>
    <row r="569" spans="1:15" x14ac:dyDescent="0.25">
      <c r="A569">
        <f>'ARCH(5)'!A564</f>
        <v>0.73722099410184105</v>
      </c>
      <c r="C569">
        <v>558</v>
      </c>
      <c r="D569">
        <f t="shared" si="57"/>
        <v>0.73722099410184105</v>
      </c>
      <c r="E569">
        <v>0</v>
      </c>
      <c r="F569" s="18">
        <v>0</v>
      </c>
      <c r="G569" s="18">
        <v>0</v>
      </c>
      <c r="H569" s="18">
        <v>0</v>
      </c>
      <c r="I569" s="18">
        <v>0</v>
      </c>
      <c r="J569">
        <f t="shared" si="58"/>
        <v>0.59969458909599316</v>
      </c>
      <c r="K569">
        <f t="shared" si="59"/>
        <v>11.495922707063029</v>
      </c>
      <c r="L569">
        <f t="shared" si="60"/>
        <v>2.4419924252905711</v>
      </c>
      <c r="M569">
        <f t="shared" si="61"/>
        <v>3.1283578478659681E-2</v>
      </c>
      <c r="N569">
        <f t="shared" si="62"/>
        <v>3.3905637742214831</v>
      </c>
      <c r="O569">
        <f t="shared" si="63"/>
        <v>0.73722099410184105</v>
      </c>
    </row>
    <row r="570" spans="1:15" x14ac:dyDescent="0.25">
      <c r="A570">
        <f>'ARCH(5)'!A565</f>
        <v>1.7866727920948808</v>
      </c>
      <c r="C570">
        <v>559</v>
      </c>
      <c r="D570">
        <f t="shared" si="57"/>
        <v>1.7866727920948808</v>
      </c>
      <c r="E570">
        <v>0</v>
      </c>
      <c r="F570" s="18">
        <v>0</v>
      </c>
      <c r="G570" s="18">
        <v>0</v>
      </c>
      <c r="H570" s="18">
        <v>0</v>
      </c>
      <c r="I570" s="18">
        <v>0</v>
      </c>
      <c r="J570">
        <f t="shared" si="58"/>
        <v>1.6491463870890331</v>
      </c>
      <c r="K570">
        <f t="shared" si="59"/>
        <v>10.681941510691837</v>
      </c>
      <c r="L570">
        <f t="shared" si="60"/>
        <v>2.3685546064009815</v>
      </c>
      <c r="M570">
        <f t="shared" si="61"/>
        <v>0.25460575713943079</v>
      </c>
      <c r="N570">
        <f t="shared" si="62"/>
        <v>3.2683239604867564</v>
      </c>
      <c r="O570">
        <f t="shared" si="63"/>
        <v>1.7866727920948808</v>
      </c>
    </row>
    <row r="571" spans="1:15" x14ac:dyDescent="0.25">
      <c r="A571">
        <f>'ARCH(5)'!A566</f>
        <v>4.461257983047247</v>
      </c>
      <c r="C571">
        <v>560</v>
      </c>
      <c r="D571">
        <f t="shared" si="57"/>
        <v>4.461257983047247</v>
      </c>
      <c r="E571">
        <v>0</v>
      </c>
      <c r="F571" s="18">
        <v>0</v>
      </c>
      <c r="G571" s="18">
        <v>0</v>
      </c>
      <c r="H571" s="18">
        <v>0</v>
      </c>
      <c r="I571" s="18">
        <v>0</v>
      </c>
      <c r="J571">
        <f t="shared" si="58"/>
        <v>4.3237315780413992</v>
      </c>
      <c r="K571">
        <f t="shared" si="59"/>
        <v>10.32139833331242</v>
      </c>
      <c r="L571">
        <f t="shared" si="60"/>
        <v>2.3342192482884654</v>
      </c>
      <c r="M571">
        <f t="shared" si="61"/>
        <v>1.811252134181778</v>
      </c>
      <c r="N571">
        <f t="shared" si="62"/>
        <v>3.2126933145434875</v>
      </c>
      <c r="O571">
        <f t="shared" si="63"/>
        <v>4.461257983047247</v>
      </c>
    </row>
    <row r="572" spans="1:15" x14ac:dyDescent="0.25">
      <c r="A572">
        <f>'ARCH(5)'!A567</f>
        <v>9.7871192461673981</v>
      </c>
      <c r="C572">
        <v>561</v>
      </c>
      <c r="D572">
        <f t="shared" si="57"/>
        <v>9.7871192461673981</v>
      </c>
      <c r="E572">
        <v>0</v>
      </c>
      <c r="F572" s="18">
        <v>0</v>
      </c>
      <c r="G572" s="18">
        <v>0</v>
      </c>
      <c r="H572" s="18">
        <v>0</v>
      </c>
      <c r="I572" s="18">
        <v>0</v>
      </c>
      <c r="J572">
        <f t="shared" si="58"/>
        <v>9.6495928411615495</v>
      </c>
      <c r="K572">
        <f t="shared" si="59"/>
        <v>11.956423174844073</v>
      </c>
      <c r="L572">
        <f t="shared" si="60"/>
        <v>2.4812686381449476</v>
      </c>
      <c r="M572">
        <f t="shared" si="61"/>
        <v>7.7878342576654882</v>
      </c>
      <c r="N572">
        <f t="shared" si="62"/>
        <v>3.4578061216389897</v>
      </c>
      <c r="O572">
        <f t="shared" si="63"/>
        <v>9.7871192461673981</v>
      </c>
    </row>
    <row r="573" spans="1:15" x14ac:dyDescent="0.25">
      <c r="A573">
        <f>'ARCH(5)'!A568</f>
        <v>-0.36829849294647843</v>
      </c>
      <c r="C573">
        <v>562</v>
      </c>
      <c r="D573">
        <f t="shared" si="57"/>
        <v>-0.36829849294647843</v>
      </c>
      <c r="E573">
        <v>0</v>
      </c>
      <c r="F573" s="18">
        <v>0</v>
      </c>
      <c r="G573" s="18">
        <v>0</v>
      </c>
      <c r="H573" s="18">
        <v>0</v>
      </c>
      <c r="I573" s="18">
        <v>0</v>
      </c>
      <c r="J573">
        <f t="shared" si="58"/>
        <v>-0.50582489795232632</v>
      </c>
      <c r="K573">
        <f t="shared" si="59"/>
        <v>22.196709866408341</v>
      </c>
      <c r="L573">
        <f t="shared" si="60"/>
        <v>3.0999440736790631</v>
      </c>
      <c r="M573">
        <f t="shared" si="61"/>
        <v>1.152688073720729E-2</v>
      </c>
      <c r="N573">
        <f t="shared" si="62"/>
        <v>4.7113384368360061</v>
      </c>
      <c r="O573">
        <f t="shared" si="63"/>
        <v>-0.36829849294647843</v>
      </c>
    </row>
    <row r="574" spans="1:15" x14ac:dyDescent="0.25">
      <c r="A574">
        <f>'ARCH(5)'!A569</f>
        <v>1.3839908932511877</v>
      </c>
      <c r="C574">
        <v>563</v>
      </c>
      <c r="D574">
        <f t="shared" si="57"/>
        <v>1.3839908932511877</v>
      </c>
      <c r="E574">
        <v>0</v>
      </c>
      <c r="F574" s="18">
        <v>0</v>
      </c>
      <c r="G574" s="18">
        <v>0</v>
      </c>
      <c r="H574" s="18">
        <v>0</v>
      </c>
      <c r="I574" s="18">
        <v>0</v>
      </c>
      <c r="J574">
        <f t="shared" si="58"/>
        <v>1.24646448824534</v>
      </c>
      <c r="K574">
        <f t="shared" si="59"/>
        <v>19.138930279324001</v>
      </c>
      <c r="L574">
        <f t="shared" si="60"/>
        <v>2.9517244951904265</v>
      </c>
      <c r="M574">
        <f t="shared" si="61"/>
        <v>8.1178712591641985E-2</v>
      </c>
      <c r="N574">
        <f t="shared" si="62"/>
        <v>4.3748063133496551</v>
      </c>
      <c r="O574">
        <f t="shared" si="63"/>
        <v>1.3839908932511877</v>
      </c>
    </row>
    <row r="575" spans="1:15" x14ac:dyDescent="0.25">
      <c r="A575">
        <f>'ARCH(5)'!A570</f>
        <v>-1.9132393925586471</v>
      </c>
      <c r="C575">
        <v>564</v>
      </c>
      <c r="D575">
        <f t="shared" si="57"/>
        <v>-1.9132393925586471</v>
      </c>
      <c r="E575">
        <v>0</v>
      </c>
      <c r="F575" s="18">
        <v>0</v>
      </c>
      <c r="G575" s="18">
        <v>0</v>
      </c>
      <c r="H575" s="18">
        <v>0</v>
      </c>
      <c r="I575" s="18">
        <v>0</v>
      </c>
      <c r="J575">
        <f t="shared" si="58"/>
        <v>-2.0507657975644951</v>
      </c>
      <c r="K575">
        <f t="shared" si="59"/>
        <v>16.874770824516848</v>
      </c>
      <c r="L575">
        <f t="shared" si="60"/>
        <v>2.8258196558970021</v>
      </c>
      <c r="M575">
        <f t="shared" si="61"/>
        <v>0.24922651692253447</v>
      </c>
      <c r="N575">
        <f t="shared" si="62"/>
        <v>4.1078912868425386</v>
      </c>
      <c r="O575">
        <f t="shared" si="63"/>
        <v>-1.9132393925586471</v>
      </c>
    </row>
    <row r="576" spans="1:15" x14ac:dyDescent="0.25">
      <c r="A576">
        <f>'ARCH(5)'!A571</f>
        <v>1.4612338281802104</v>
      </c>
      <c r="C576">
        <v>565</v>
      </c>
      <c r="D576">
        <f t="shared" si="57"/>
        <v>1.4612338281802104</v>
      </c>
      <c r="E576">
        <v>0</v>
      </c>
      <c r="F576" s="18">
        <v>0</v>
      </c>
      <c r="G576" s="18">
        <v>0</v>
      </c>
      <c r="H576" s="18">
        <v>0</v>
      </c>
      <c r="I576" s="18">
        <v>0</v>
      </c>
      <c r="J576">
        <f t="shared" si="58"/>
        <v>1.3237074231743626</v>
      </c>
      <c r="K576">
        <f t="shared" si="59"/>
        <v>15.4015318556905</v>
      </c>
      <c r="L576">
        <f t="shared" si="60"/>
        <v>2.7344669756213906</v>
      </c>
      <c r="M576">
        <f t="shared" si="61"/>
        <v>0.11376799130013256</v>
      </c>
      <c r="N576">
        <f t="shared" si="62"/>
        <v>3.9244785457039386</v>
      </c>
      <c r="O576">
        <f t="shared" si="63"/>
        <v>1.4612338281802104</v>
      </c>
    </row>
    <row r="577" spans="1:15" x14ac:dyDescent="0.25">
      <c r="A577">
        <f>'ARCH(5)'!A572</f>
        <v>-0.47060311220682344</v>
      </c>
      <c r="C577">
        <v>566</v>
      </c>
      <c r="D577">
        <f t="shared" si="57"/>
        <v>-0.47060311220682344</v>
      </c>
      <c r="E577">
        <v>0</v>
      </c>
      <c r="F577" s="18">
        <v>0</v>
      </c>
      <c r="G577" s="18">
        <v>0</v>
      </c>
      <c r="H577" s="18">
        <v>0</v>
      </c>
      <c r="I577" s="18">
        <v>0</v>
      </c>
      <c r="J577">
        <f t="shared" si="58"/>
        <v>-0.60812951721267128</v>
      </c>
      <c r="K577">
        <f t="shared" si="59"/>
        <v>13.940558519644785</v>
      </c>
      <c r="L577">
        <f t="shared" si="60"/>
        <v>2.6348024705014073</v>
      </c>
      <c r="M577">
        <f t="shared" si="61"/>
        <v>2.6528457176530681E-2</v>
      </c>
      <c r="N577">
        <f t="shared" si="62"/>
        <v>3.7337057355454224</v>
      </c>
      <c r="O577">
        <f t="shared" si="63"/>
        <v>-0.47060311220682344</v>
      </c>
    </row>
    <row r="578" spans="1:15" x14ac:dyDescent="0.25">
      <c r="A578">
        <f>'ARCH(5)'!A573</f>
        <v>4.9991101749808999</v>
      </c>
      <c r="C578">
        <v>567</v>
      </c>
      <c r="D578">
        <f t="shared" si="57"/>
        <v>4.9991101749808999</v>
      </c>
      <c r="E578">
        <v>0</v>
      </c>
      <c r="F578" s="18">
        <v>0</v>
      </c>
      <c r="G578" s="18">
        <v>0</v>
      </c>
      <c r="H578" s="18">
        <v>0</v>
      </c>
      <c r="I578" s="18">
        <v>0</v>
      </c>
      <c r="J578">
        <f t="shared" si="58"/>
        <v>4.8615837699750521</v>
      </c>
      <c r="K578">
        <f t="shared" si="59"/>
        <v>12.618047660647921</v>
      </c>
      <c r="L578">
        <f t="shared" si="60"/>
        <v>2.5351281431365962</v>
      </c>
      <c r="M578">
        <f t="shared" si="61"/>
        <v>1.8731104357923478</v>
      </c>
      <c r="N578">
        <f t="shared" si="62"/>
        <v>3.5521891363844804</v>
      </c>
      <c r="O578">
        <f t="shared" si="63"/>
        <v>4.9991101749808999</v>
      </c>
    </row>
    <row r="579" spans="1:15" x14ac:dyDescent="0.25">
      <c r="A579">
        <f>'ARCH(5)'!A574</f>
        <v>6.2504484230441042</v>
      </c>
      <c r="C579">
        <v>568</v>
      </c>
      <c r="D579">
        <f t="shared" si="57"/>
        <v>6.2504484230441042</v>
      </c>
      <c r="E579">
        <v>0</v>
      </c>
      <c r="F579" s="18">
        <v>0</v>
      </c>
      <c r="G579" s="18">
        <v>0</v>
      </c>
      <c r="H579" s="18">
        <v>0</v>
      </c>
      <c r="I579" s="18">
        <v>0</v>
      </c>
      <c r="J579">
        <f t="shared" si="58"/>
        <v>6.1129220180382564</v>
      </c>
      <c r="K579">
        <f t="shared" si="59"/>
        <v>14.368065989582268</v>
      </c>
      <c r="L579">
        <f t="shared" si="60"/>
        <v>2.6650081043654348</v>
      </c>
      <c r="M579">
        <f t="shared" si="61"/>
        <v>2.6007547310619867</v>
      </c>
      <c r="N579">
        <f t="shared" si="62"/>
        <v>3.7905231815123184</v>
      </c>
      <c r="O579">
        <f t="shared" si="63"/>
        <v>6.2504484230441042</v>
      </c>
    </row>
    <row r="580" spans="1:15" x14ac:dyDescent="0.25">
      <c r="A580">
        <f>'ARCH(5)'!A575</f>
        <v>0.38913214199846691</v>
      </c>
      <c r="C580">
        <v>569</v>
      </c>
      <c r="D580">
        <f t="shared" si="57"/>
        <v>0.38913214199846691</v>
      </c>
      <c r="E580">
        <v>0</v>
      </c>
      <c r="F580" s="18">
        <v>0</v>
      </c>
      <c r="G580" s="18">
        <v>0</v>
      </c>
      <c r="H580" s="18">
        <v>0</v>
      </c>
      <c r="I580" s="18">
        <v>0</v>
      </c>
      <c r="J580">
        <f t="shared" si="58"/>
        <v>0.25160573699261901</v>
      </c>
      <c r="K580">
        <f t="shared" si="59"/>
        <v>17.404024767304648</v>
      </c>
      <c r="L580">
        <f t="shared" si="60"/>
        <v>2.8567014879385892</v>
      </c>
      <c r="M580">
        <f t="shared" si="61"/>
        <v>3.6374027119591974E-3</v>
      </c>
      <c r="N580">
        <f t="shared" si="62"/>
        <v>4.171813127083313</v>
      </c>
      <c r="O580">
        <f t="shared" si="63"/>
        <v>0.38913214199846691</v>
      </c>
    </row>
    <row r="581" spans="1:15" x14ac:dyDescent="0.25">
      <c r="A581">
        <f>'ARCH(5)'!A576</f>
        <v>-3.8579959238276706</v>
      </c>
      <c r="C581">
        <v>570</v>
      </c>
      <c r="D581">
        <f t="shared" si="57"/>
        <v>-3.8579959238276706</v>
      </c>
      <c r="E581">
        <v>0</v>
      </c>
      <c r="F581" s="18">
        <v>0</v>
      </c>
      <c r="G581" s="18">
        <v>0</v>
      </c>
      <c r="H581" s="18">
        <v>0</v>
      </c>
      <c r="I581" s="18">
        <v>0</v>
      </c>
      <c r="J581">
        <f t="shared" si="58"/>
        <v>-3.9955223288335184</v>
      </c>
      <c r="K581">
        <f t="shared" si="59"/>
        <v>15.32246646833145</v>
      </c>
      <c r="L581">
        <f t="shared" si="60"/>
        <v>2.7293201479812583</v>
      </c>
      <c r="M581">
        <f t="shared" si="61"/>
        <v>1.0418817827535864</v>
      </c>
      <c r="N581">
        <f t="shared" si="62"/>
        <v>3.914392222086521</v>
      </c>
      <c r="O581">
        <f t="shared" si="63"/>
        <v>-3.8579959238276706</v>
      </c>
    </row>
    <row r="582" spans="1:15" x14ac:dyDescent="0.25">
      <c r="A582">
        <f>'ARCH(5)'!A577</f>
        <v>3.5572983623616805</v>
      </c>
      <c r="C582">
        <v>571</v>
      </c>
      <c r="D582">
        <f t="shared" si="57"/>
        <v>3.5572983623616805</v>
      </c>
      <c r="E582">
        <v>0</v>
      </c>
      <c r="F582" s="18">
        <v>0</v>
      </c>
      <c r="G582" s="18">
        <v>0</v>
      </c>
      <c r="H582" s="18">
        <v>0</v>
      </c>
      <c r="I582" s="18">
        <v>0</v>
      </c>
      <c r="J582">
        <f t="shared" si="58"/>
        <v>3.4197719573558327</v>
      </c>
      <c r="K582">
        <f t="shared" si="59"/>
        <v>15.586436445746626</v>
      </c>
      <c r="L582">
        <f t="shared" si="60"/>
        <v>2.7464010774511376</v>
      </c>
      <c r="M582">
        <f t="shared" si="61"/>
        <v>0.75032161976374934</v>
      </c>
      <c r="N582">
        <f t="shared" si="62"/>
        <v>3.9479661150707241</v>
      </c>
      <c r="O582">
        <f t="shared" si="63"/>
        <v>3.5572983623616805</v>
      </c>
    </row>
    <row r="583" spans="1:15" x14ac:dyDescent="0.25">
      <c r="A583">
        <f>'ARCH(5)'!A578</f>
        <v>-1.0502579740676419</v>
      </c>
      <c r="C583">
        <v>572</v>
      </c>
      <c r="D583">
        <f t="shared" si="57"/>
        <v>-1.0502579740676419</v>
      </c>
      <c r="E583">
        <v>0</v>
      </c>
      <c r="F583" s="18">
        <v>0</v>
      </c>
      <c r="G583" s="18">
        <v>0</v>
      </c>
      <c r="H583" s="18">
        <v>0</v>
      </c>
      <c r="I583" s="18">
        <v>0</v>
      </c>
      <c r="J583">
        <f t="shared" si="58"/>
        <v>-1.1877843790734897</v>
      </c>
      <c r="K583">
        <f t="shared" si="59"/>
        <v>15.282134199249519</v>
      </c>
      <c r="L583">
        <f t="shared" si="60"/>
        <v>2.7266844467108013</v>
      </c>
      <c r="M583">
        <f t="shared" si="61"/>
        <v>9.2319025129374871E-2</v>
      </c>
      <c r="N583">
        <f t="shared" si="62"/>
        <v>3.9092370354392068</v>
      </c>
      <c r="O583">
        <f t="shared" si="63"/>
        <v>-1.0502579740676419</v>
      </c>
    </row>
    <row r="584" spans="1:15" x14ac:dyDescent="0.25">
      <c r="A584">
        <f>'ARCH(5)'!A579</f>
        <v>0.24651250025703622</v>
      </c>
      <c r="C584">
        <v>573</v>
      </c>
      <c r="D584">
        <f t="shared" si="57"/>
        <v>0.24651250025703622</v>
      </c>
      <c r="E584">
        <v>0</v>
      </c>
      <c r="F584" s="18">
        <v>0</v>
      </c>
      <c r="G584" s="18">
        <v>0</v>
      </c>
      <c r="H584" s="18">
        <v>0</v>
      </c>
      <c r="I584" s="18">
        <v>0</v>
      </c>
      <c r="J584">
        <f t="shared" si="58"/>
        <v>0.10898609525118835</v>
      </c>
      <c r="K584">
        <f t="shared" si="59"/>
        <v>13.80502078952874</v>
      </c>
      <c r="L584">
        <f t="shared" si="60"/>
        <v>2.6250323513229423</v>
      </c>
      <c r="M584">
        <f t="shared" si="61"/>
        <v>8.60409349554234E-4</v>
      </c>
      <c r="N584">
        <f t="shared" si="62"/>
        <v>3.7155108383005344</v>
      </c>
      <c r="O584">
        <f t="shared" si="63"/>
        <v>0.24651250025703622</v>
      </c>
    </row>
    <row r="585" spans="1:15" x14ac:dyDescent="0.25">
      <c r="A585">
        <f>'ARCH(5)'!A580</f>
        <v>-0.72870243274237911</v>
      </c>
      <c r="C585">
        <v>574</v>
      </c>
      <c r="D585">
        <f t="shared" si="57"/>
        <v>-0.72870243274237911</v>
      </c>
      <c r="E585">
        <v>0</v>
      </c>
      <c r="F585" s="18">
        <v>0</v>
      </c>
      <c r="G585" s="18">
        <v>0</v>
      </c>
      <c r="H585" s="18">
        <v>0</v>
      </c>
      <c r="I585" s="18">
        <v>0</v>
      </c>
      <c r="J585">
        <f t="shared" si="58"/>
        <v>-0.86622883774822701</v>
      </c>
      <c r="K585">
        <f t="shared" si="59"/>
        <v>12.467742987935365</v>
      </c>
      <c r="L585">
        <f t="shared" si="60"/>
        <v>2.5231447479562887</v>
      </c>
      <c r="M585">
        <f t="shared" si="61"/>
        <v>6.0183499136350196E-2</v>
      </c>
      <c r="N585">
        <f t="shared" si="62"/>
        <v>3.5309691287145748</v>
      </c>
      <c r="O585">
        <f t="shared" si="63"/>
        <v>-0.72870243274237911</v>
      </c>
    </row>
    <row r="586" spans="1:15" x14ac:dyDescent="0.25">
      <c r="A586">
        <f>'ARCH(5)'!A581</f>
        <v>-5.2205229288683652</v>
      </c>
      <c r="C586">
        <v>575</v>
      </c>
      <c r="D586">
        <f t="shared" si="57"/>
        <v>-5.2205229288683652</v>
      </c>
      <c r="E586">
        <v>0</v>
      </c>
      <c r="F586" s="18">
        <v>0</v>
      </c>
      <c r="G586" s="18">
        <v>0</v>
      </c>
      <c r="H586" s="18">
        <v>0</v>
      </c>
      <c r="I586" s="18">
        <v>0</v>
      </c>
      <c r="J586">
        <f t="shared" si="58"/>
        <v>-5.358049333874213</v>
      </c>
      <c r="K586">
        <f t="shared" si="59"/>
        <v>11.498087456509833</v>
      </c>
      <c r="L586">
        <f t="shared" si="60"/>
        <v>2.4421807134088942</v>
      </c>
      <c r="M586">
        <f t="shared" si="61"/>
        <v>2.4968232997719979</v>
      </c>
      <c r="N586">
        <f t="shared" si="62"/>
        <v>3.3908829906839655</v>
      </c>
      <c r="O586">
        <f t="shared" si="63"/>
        <v>-5.2205229288683652</v>
      </c>
    </row>
    <row r="587" spans="1:15" x14ac:dyDescent="0.25">
      <c r="A587">
        <f>'ARCH(5)'!A582</f>
        <v>-3.0869027791542689</v>
      </c>
      <c r="C587">
        <v>576</v>
      </c>
      <c r="D587">
        <f t="shared" ref="D587:D650" si="64">A587</f>
        <v>-3.0869027791542689</v>
      </c>
      <c r="E587">
        <v>0</v>
      </c>
      <c r="F587" s="18">
        <v>0</v>
      </c>
      <c r="G587" s="18">
        <v>0</v>
      </c>
      <c r="H587" s="18">
        <v>0</v>
      </c>
      <c r="I587" s="18">
        <v>0</v>
      </c>
      <c r="J587">
        <f t="shared" si="58"/>
        <v>-3.2244291841601167</v>
      </c>
      <c r="K587">
        <f t="shared" si="59"/>
        <v>14.091559954577669</v>
      </c>
      <c r="L587">
        <f t="shared" si="60"/>
        <v>2.6455760333790028</v>
      </c>
      <c r="M587">
        <f t="shared" si="61"/>
        <v>0.7378135278973148</v>
      </c>
      <c r="N587">
        <f t="shared" si="62"/>
        <v>3.7538726609433182</v>
      </c>
      <c r="O587">
        <f t="shared" si="63"/>
        <v>-3.0869027791542689</v>
      </c>
    </row>
    <row r="588" spans="1:15" x14ac:dyDescent="0.25">
      <c r="A588">
        <f>'ARCH(5)'!A583</f>
        <v>0.69343474761888868</v>
      </c>
      <c r="C588">
        <v>577</v>
      </c>
      <c r="D588">
        <f t="shared" si="64"/>
        <v>0.69343474761888868</v>
      </c>
      <c r="E588">
        <v>0</v>
      </c>
      <c r="F588" s="18">
        <v>0</v>
      </c>
      <c r="G588" s="18">
        <v>0</v>
      </c>
      <c r="H588" s="18">
        <v>0</v>
      </c>
      <c r="I588" s="18">
        <v>0</v>
      </c>
      <c r="J588">
        <f t="shared" ref="J588:J651" si="65">D588-$T$31-$T$32*E588-$T$33*F588-$T$34*G588-$T$35*H588-$T$36*I588</f>
        <v>0.55590834261304078</v>
      </c>
      <c r="K588">
        <f t="shared" si="59"/>
        <v>13.942945568949577</v>
      </c>
      <c r="L588">
        <f t="shared" si="60"/>
        <v>2.6349736863789408</v>
      </c>
      <c r="M588">
        <f t="shared" si="61"/>
        <v>2.2164189328471983E-2</v>
      </c>
      <c r="N588">
        <f t="shared" si="62"/>
        <v>3.7340253840794357</v>
      </c>
      <c r="O588">
        <f t="shared" si="63"/>
        <v>0.69343474761888868</v>
      </c>
    </row>
    <row r="589" spans="1:15" x14ac:dyDescent="0.25">
      <c r="A589">
        <f>'ARCH(5)'!A584</f>
        <v>-1.6023647519737096</v>
      </c>
      <c r="C589">
        <v>578</v>
      </c>
      <c r="D589">
        <f t="shared" si="64"/>
        <v>-1.6023647519737096</v>
      </c>
      <c r="E589">
        <v>0</v>
      </c>
      <c r="F589" s="18">
        <v>0</v>
      </c>
      <c r="G589" s="18">
        <v>0</v>
      </c>
      <c r="H589" s="18">
        <v>0</v>
      </c>
      <c r="I589" s="18">
        <v>0</v>
      </c>
      <c r="J589">
        <f t="shared" si="65"/>
        <v>-1.7398911569795574</v>
      </c>
      <c r="K589">
        <f t="shared" ref="K589:K652" si="66">$T$37+$T$38*J588^2+$T$39*K588</f>
        <v>12.612629568487627</v>
      </c>
      <c r="L589">
        <f t="shared" ref="L589:L652" si="67">LN(K589)</f>
        <v>2.5346986586487739</v>
      </c>
      <c r="M589">
        <f t="shared" ref="M589:M652" si="68">J589^2/K589</f>
        <v>0.24001507550012471</v>
      </c>
      <c r="N589">
        <f t="shared" ref="N589:N652" si="69">SQRT(K589)</f>
        <v>3.5514264132159106</v>
      </c>
      <c r="O589">
        <f t="shared" ref="O589:O652" si="70">D589</f>
        <v>-1.6023647519737096</v>
      </c>
    </row>
    <row r="590" spans="1:15" x14ac:dyDescent="0.25">
      <c r="A590">
        <f>'ARCH(5)'!A585</f>
        <v>-5.8311245851495075</v>
      </c>
      <c r="C590">
        <v>579</v>
      </c>
      <c r="D590">
        <f t="shared" si="64"/>
        <v>-5.8311245851495075</v>
      </c>
      <c r="E590">
        <v>0</v>
      </c>
      <c r="F590" s="18">
        <v>0</v>
      </c>
      <c r="G590" s="18">
        <v>0</v>
      </c>
      <c r="H590" s="18">
        <v>0</v>
      </c>
      <c r="I590" s="18">
        <v>0</v>
      </c>
      <c r="J590">
        <f t="shared" si="65"/>
        <v>-5.9686509901553553</v>
      </c>
      <c r="K590">
        <f t="shared" si="66"/>
        <v>11.886469950877967</v>
      </c>
      <c r="L590">
        <f t="shared" si="67"/>
        <v>2.4754007743487856</v>
      </c>
      <c r="M590">
        <f t="shared" si="68"/>
        <v>2.997087847738273</v>
      </c>
      <c r="N590">
        <f t="shared" si="69"/>
        <v>3.447676021739567</v>
      </c>
      <c r="O590">
        <f t="shared" si="70"/>
        <v>-5.8311245851495075</v>
      </c>
    </row>
    <row r="591" spans="1:15" x14ac:dyDescent="0.25">
      <c r="A591">
        <f>'ARCH(5)'!A586</f>
        <v>0.91892757699001404</v>
      </c>
      <c r="C591">
        <v>580</v>
      </c>
      <c r="D591">
        <f t="shared" si="64"/>
        <v>0.91892757699001404</v>
      </c>
      <c r="E591">
        <v>0</v>
      </c>
      <c r="F591" s="18">
        <v>0</v>
      </c>
      <c r="G591" s="18">
        <v>0</v>
      </c>
      <c r="H591" s="18">
        <v>0</v>
      </c>
      <c r="I591" s="18">
        <v>0</v>
      </c>
      <c r="J591">
        <f t="shared" si="65"/>
        <v>0.78140117198416614</v>
      </c>
      <c r="K591">
        <f t="shared" si="66"/>
        <v>15.230357506018938</v>
      </c>
      <c r="L591">
        <f t="shared" si="67"/>
        <v>2.7232906404345156</v>
      </c>
      <c r="M591">
        <f t="shared" si="68"/>
        <v>4.0090181161993609E-2</v>
      </c>
      <c r="N591">
        <f t="shared" si="69"/>
        <v>3.9026090639492623</v>
      </c>
      <c r="O591">
        <f t="shared" si="70"/>
        <v>0.91892757699001404</v>
      </c>
    </row>
    <row r="592" spans="1:15" x14ac:dyDescent="0.25">
      <c r="A592">
        <f>'ARCH(5)'!A587</f>
        <v>-2.6857230866923638</v>
      </c>
      <c r="C592">
        <v>581</v>
      </c>
      <c r="D592">
        <f t="shared" si="64"/>
        <v>-2.6857230866923638</v>
      </c>
      <c r="E592">
        <v>0</v>
      </c>
      <c r="F592" s="18">
        <v>0</v>
      </c>
      <c r="G592" s="18">
        <v>0</v>
      </c>
      <c r="H592" s="18">
        <v>0</v>
      </c>
      <c r="I592" s="18">
        <v>0</v>
      </c>
      <c r="J592">
        <f t="shared" si="65"/>
        <v>-2.8232494916982116</v>
      </c>
      <c r="K592">
        <f t="shared" si="66"/>
        <v>13.667841399128111</v>
      </c>
      <c r="L592">
        <f t="shared" si="67"/>
        <v>2.6150457303759542</v>
      </c>
      <c r="M592">
        <f t="shared" si="68"/>
        <v>0.58317458182406723</v>
      </c>
      <c r="N592">
        <f t="shared" si="69"/>
        <v>3.6970043818107805</v>
      </c>
      <c r="O592">
        <f t="shared" si="70"/>
        <v>-2.6857230866923638</v>
      </c>
    </row>
    <row r="593" spans="1:15" x14ac:dyDescent="0.25">
      <c r="A593">
        <f>'ARCH(5)'!A588</f>
        <v>-1.7951668942758889</v>
      </c>
      <c r="C593">
        <v>582</v>
      </c>
      <c r="D593">
        <f t="shared" si="64"/>
        <v>-1.7951668942758889</v>
      </c>
      <c r="E593">
        <v>0</v>
      </c>
      <c r="F593" s="18">
        <v>0</v>
      </c>
      <c r="G593" s="18">
        <v>0</v>
      </c>
      <c r="H593" s="18">
        <v>0</v>
      </c>
      <c r="I593" s="18">
        <v>0</v>
      </c>
      <c r="J593">
        <f t="shared" si="65"/>
        <v>-1.9326932992817367</v>
      </c>
      <c r="K593">
        <f t="shared" si="66"/>
        <v>13.315920873830608</v>
      </c>
      <c r="L593">
        <f t="shared" si="67"/>
        <v>2.5889603775075756</v>
      </c>
      <c r="M593">
        <f t="shared" si="68"/>
        <v>0.28051408719538184</v>
      </c>
      <c r="N593">
        <f t="shared" si="69"/>
        <v>3.6490986385449502</v>
      </c>
      <c r="O593">
        <f t="shared" si="70"/>
        <v>-1.7951668942758889</v>
      </c>
    </row>
    <row r="594" spans="1:15" x14ac:dyDescent="0.25">
      <c r="A594">
        <f>'ARCH(5)'!A589</f>
        <v>-6.854737329584518</v>
      </c>
      <c r="C594">
        <v>583</v>
      </c>
      <c r="D594">
        <f t="shared" si="64"/>
        <v>-6.854737329584518</v>
      </c>
      <c r="E594">
        <v>0</v>
      </c>
      <c r="F594" s="18">
        <v>0</v>
      </c>
      <c r="G594" s="18">
        <v>0</v>
      </c>
      <c r="H594" s="18">
        <v>0</v>
      </c>
      <c r="I594" s="18">
        <v>0</v>
      </c>
      <c r="J594">
        <f t="shared" si="65"/>
        <v>-6.9922637345903658</v>
      </c>
      <c r="K594">
        <f t="shared" si="66"/>
        <v>12.52823143673729</v>
      </c>
      <c r="L594">
        <f t="shared" si="67"/>
        <v>2.5279846126360259</v>
      </c>
      <c r="M594">
        <f t="shared" si="68"/>
        <v>3.9025262568744834</v>
      </c>
      <c r="N594">
        <f t="shared" si="69"/>
        <v>3.539524182250672</v>
      </c>
      <c r="O594">
        <f t="shared" si="70"/>
        <v>-6.854737329584518</v>
      </c>
    </row>
    <row r="595" spans="1:15" x14ac:dyDescent="0.25">
      <c r="A595">
        <f>'ARCH(5)'!A590</f>
        <v>4.484216216583838</v>
      </c>
      <c r="C595">
        <v>584</v>
      </c>
      <c r="D595">
        <f t="shared" si="64"/>
        <v>4.484216216583838</v>
      </c>
      <c r="E595">
        <v>0</v>
      </c>
      <c r="F595" s="18">
        <v>0</v>
      </c>
      <c r="G595" s="18">
        <v>0</v>
      </c>
      <c r="H595" s="18">
        <v>0</v>
      </c>
      <c r="I595" s="18">
        <v>0</v>
      </c>
      <c r="J595">
        <f t="shared" si="65"/>
        <v>4.3466898115779902</v>
      </c>
      <c r="K595">
        <f t="shared" si="66"/>
        <v>17.333150409061179</v>
      </c>
      <c r="L595">
        <f t="shared" si="67"/>
        <v>2.8526208765342376</v>
      </c>
      <c r="M595">
        <f t="shared" si="68"/>
        <v>1.0900333679790211</v>
      </c>
      <c r="N595">
        <f t="shared" si="69"/>
        <v>4.1633100303798152</v>
      </c>
      <c r="O595">
        <f t="shared" si="70"/>
        <v>4.484216216583838</v>
      </c>
    </row>
    <row r="596" spans="1:15" x14ac:dyDescent="0.25">
      <c r="A596">
        <f>'ARCH(5)'!A591</f>
        <v>-8.1822023682055747</v>
      </c>
      <c r="C596">
        <v>585</v>
      </c>
      <c r="D596">
        <f t="shared" si="64"/>
        <v>-8.1822023682055747</v>
      </c>
      <c r="E596">
        <v>0</v>
      </c>
      <c r="F596" s="18">
        <v>0</v>
      </c>
      <c r="G596" s="18">
        <v>0</v>
      </c>
      <c r="H596" s="18">
        <v>0</v>
      </c>
      <c r="I596" s="18">
        <v>0</v>
      </c>
      <c r="J596">
        <f t="shared" si="65"/>
        <v>-8.3197287732114233</v>
      </c>
      <c r="K596">
        <f t="shared" si="66"/>
        <v>17.530016983699408</v>
      </c>
      <c r="L596">
        <f t="shared" si="67"/>
        <v>2.8639146677689209</v>
      </c>
      <c r="M596">
        <f t="shared" si="68"/>
        <v>3.9485350712532399</v>
      </c>
      <c r="N596">
        <f t="shared" si="69"/>
        <v>4.1868863112938008</v>
      </c>
      <c r="O596">
        <f t="shared" si="70"/>
        <v>-8.1822023682055747</v>
      </c>
    </row>
    <row r="597" spans="1:15" x14ac:dyDescent="0.25">
      <c r="A597">
        <f>'ARCH(5)'!A592</f>
        <v>5.1159224125726208</v>
      </c>
      <c r="C597">
        <v>586</v>
      </c>
      <c r="D597">
        <f t="shared" si="64"/>
        <v>5.1159224125726208</v>
      </c>
      <c r="E597">
        <v>0</v>
      </c>
      <c r="F597" s="18">
        <v>0</v>
      </c>
      <c r="G597" s="18">
        <v>0</v>
      </c>
      <c r="H597" s="18">
        <v>0</v>
      </c>
      <c r="I597" s="18">
        <v>0</v>
      </c>
      <c r="J597">
        <f t="shared" si="65"/>
        <v>4.978396007566773</v>
      </c>
      <c r="K597">
        <f t="shared" si="66"/>
        <v>23.735416896805553</v>
      </c>
      <c r="L597">
        <f t="shared" si="67"/>
        <v>3.1669683164921913</v>
      </c>
      <c r="M597">
        <f t="shared" si="68"/>
        <v>1.044195975824314</v>
      </c>
      <c r="N597">
        <f t="shared" si="69"/>
        <v>4.8719007478401641</v>
      </c>
      <c r="O597">
        <f t="shared" si="70"/>
        <v>5.1159224125726208</v>
      </c>
    </row>
    <row r="598" spans="1:15" x14ac:dyDescent="0.25">
      <c r="A598">
        <f>'ARCH(5)'!A593</f>
        <v>-0.30933761470248217</v>
      </c>
      <c r="C598">
        <v>587</v>
      </c>
      <c r="D598">
        <f t="shared" si="64"/>
        <v>-0.30933761470248217</v>
      </c>
      <c r="E598">
        <v>0</v>
      </c>
      <c r="F598" s="18">
        <v>0</v>
      </c>
      <c r="G598" s="18">
        <v>0</v>
      </c>
      <c r="H598" s="18">
        <v>0</v>
      </c>
      <c r="I598" s="18">
        <v>0</v>
      </c>
      <c r="J598">
        <f t="shared" si="65"/>
        <v>-0.44686401970833001</v>
      </c>
      <c r="K598">
        <f t="shared" si="66"/>
        <v>23.305421937726891</v>
      </c>
      <c r="L598">
        <f t="shared" si="67"/>
        <v>3.148686034690928</v>
      </c>
      <c r="M598">
        <f t="shared" si="68"/>
        <v>8.5682830649219908E-3</v>
      </c>
      <c r="N598">
        <f t="shared" si="69"/>
        <v>4.8275689469677063</v>
      </c>
      <c r="O598">
        <f t="shared" si="70"/>
        <v>-0.30933761470248217</v>
      </c>
    </row>
    <row r="599" spans="1:15" x14ac:dyDescent="0.25">
      <c r="A599">
        <f>'ARCH(5)'!A594</f>
        <v>-1.9518671719077447</v>
      </c>
      <c r="C599">
        <v>588</v>
      </c>
      <c r="D599">
        <f t="shared" si="64"/>
        <v>-1.9518671719077447</v>
      </c>
      <c r="E599">
        <v>0</v>
      </c>
      <c r="F599" s="18">
        <v>0</v>
      </c>
      <c r="G599" s="18">
        <v>0</v>
      </c>
      <c r="H599" s="18">
        <v>0</v>
      </c>
      <c r="I599" s="18">
        <v>0</v>
      </c>
      <c r="J599">
        <f t="shared" si="65"/>
        <v>-2.0893935769135927</v>
      </c>
      <c r="K599">
        <f t="shared" si="66"/>
        <v>20.009701712468551</v>
      </c>
      <c r="L599">
        <f t="shared" si="67"/>
        <v>2.9962172415614221</v>
      </c>
      <c r="M599">
        <f t="shared" si="68"/>
        <v>0.21817244364654786</v>
      </c>
      <c r="N599">
        <f t="shared" si="69"/>
        <v>4.4732205079191605</v>
      </c>
      <c r="O599">
        <f t="shared" si="70"/>
        <v>-1.9518671719077447</v>
      </c>
    </row>
    <row r="600" spans="1:15" x14ac:dyDescent="0.25">
      <c r="A600">
        <f>'ARCH(5)'!A595</f>
        <v>-2.1808438266364605</v>
      </c>
      <c r="C600">
        <v>589</v>
      </c>
      <c r="D600">
        <f t="shared" si="64"/>
        <v>-2.1808438266364605</v>
      </c>
      <c r="E600">
        <v>0</v>
      </c>
      <c r="F600" s="18">
        <v>0</v>
      </c>
      <c r="G600" s="18">
        <v>0</v>
      </c>
      <c r="H600" s="18">
        <v>0</v>
      </c>
      <c r="I600" s="18">
        <v>0</v>
      </c>
      <c r="J600">
        <f t="shared" si="65"/>
        <v>-2.3183702316423083</v>
      </c>
      <c r="K600">
        <f t="shared" si="66"/>
        <v>17.90199331525826</v>
      </c>
      <c r="L600">
        <f t="shared" si="67"/>
        <v>2.88491206504114</v>
      </c>
      <c r="M600">
        <f t="shared" si="68"/>
        <v>0.30023698681554734</v>
      </c>
      <c r="N600">
        <f t="shared" si="69"/>
        <v>4.231074723431183</v>
      </c>
      <c r="O600">
        <f t="shared" si="70"/>
        <v>-2.1808438266364605</v>
      </c>
    </row>
    <row r="601" spans="1:15" x14ac:dyDescent="0.25">
      <c r="A601">
        <f>'ARCH(5)'!A596</f>
        <v>4.7410776560449808</v>
      </c>
      <c r="C601">
        <v>590</v>
      </c>
      <c r="D601">
        <f t="shared" si="64"/>
        <v>4.7410776560449808</v>
      </c>
      <c r="E601">
        <v>0</v>
      </c>
      <c r="F601" s="18">
        <v>0</v>
      </c>
      <c r="G601" s="18">
        <v>0</v>
      </c>
      <c r="H601" s="18">
        <v>0</v>
      </c>
      <c r="I601" s="18">
        <v>0</v>
      </c>
      <c r="J601">
        <f t="shared" si="65"/>
        <v>4.603551251039133</v>
      </c>
      <c r="K601">
        <f t="shared" si="66"/>
        <v>16.355110589914251</v>
      </c>
      <c r="L601">
        <f t="shared" si="67"/>
        <v>2.7945404228087734</v>
      </c>
      <c r="M601">
        <f t="shared" si="68"/>
        <v>1.2957836025892062</v>
      </c>
      <c r="N601">
        <f t="shared" si="69"/>
        <v>4.0441452236429702</v>
      </c>
      <c r="O601">
        <f t="shared" si="70"/>
        <v>4.7410776560449808</v>
      </c>
    </row>
    <row r="602" spans="1:15" x14ac:dyDescent="0.25">
      <c r="A602">
        <f>'ARCH(5)'!A597</f>
        <v>-1.9933419616218726</v>
      </c>
      <c r="C602">
        <v>591</v>
      </c>
      <c r="D602">
        <f t="shared" si="64"/>
        <v>-1.9933419616218726</v>
      </c>
      <c r="E602">
        <v>0</v>
      </c>
      <c r="F602" s="18">
        <v>0</v>
      </c>
      <c r="G602" s="18">
        <v>0</v>
      </c>
      <c r="H602" s="18">
        <v>0</v>
      </c>
      <c r="I602" s="18">
        <v>0</v>
      </c>
      <c r="J602">
        <f t="shared" si="65"/>
        <v>-2.1308683666277206</v>
      </c>
      <c r="K602">
        <f t="shared" si="66"/>
        <v>17.032282240526929</v>
      </c>
      <c r="L602">
        <f t="shared" si="67"/>
        <v>2.8351104986449842</v>
      </c>
      <c r="M602">
        <f t="shared" si="68"/>
        <v>0.26658787893325897</v>
      </c>
      <c r="N602">
        <f t="shared" si="69"/>
        <v>4.1270185655660585</v>
      </c>
      <c r="O602">
        <f t="shared" si="70"/>
        <v>-1.9933419616218726</v>
      </c>
    </row>
    <row r="603" spans="1:15" x14ac:dyDescent="0.25">
      <c r="A603">
        <f>'ARCH(5)'!A598</f>
        <v>3.7083030463117699</v>
      </c>
      <c r="C603">
        <v>592</v>
      </c>
      <c r="D603">
        <f t="shared" si="64"/>
        <v>3.7083030463117699</v>
      </c>
      <c r="E603">
        <v>0</v>
      </c>
      <c r="F603" s="18">
        <v>0</v>
      </c>
      <c r="G603" s="18">
        <v>0</v>
      </c>
      <c r="H603" s="18">
        <v>0</v>
      </c>
      <c r="I603" s="18">
        <v>0</v>
      </c>
      <c r="J603">
        <f t="shared" si="65"/>
        <v>3.5707766413059221</v>
      </c>
      <c r="K603">
        <f t="shared" si="66"/>
        <v>15.566465323838829</v>
      </c>
      <c r="L603">
        <f t="shared" si="67"/>
        <v>2.7451189416943249</v>
      </c>
      <c r="M603">
        <f t="shared" si="68"/>
        <v>0.81909704976952524</v>
      </c>
      <c r="N603">
        <f t="shared" si="69"/>
        <v>3.9454360118799072</v>
      </c>
      <c r="O603">
        <f t="shared" si="70"/>
        <v>3.7083030463117699</v>
      </c>
    </row>
    <row r="604" spans="1:15" x14ac:dyDescent="0.25">
      <c r="A604">
        <f>'ARCH(5)'!A599</f>
        <v>-1.7676751588525119</v>
      </c>
      <c r="C604">
        <v>593</v>
      </c>
      <c r="D604">
        <f t="shared" si="64"/>
        <v>-1.7676751588525119</v>
      </c>
      <c r="E604">
        <v>0</v>
      </c>
      <c r="F604" s="18">
        <v>0</v>
      </c>
      <c r="G604" s="18">
        <v>0</v>
      </c>
      <c r="H604" s="18">
        <v>0</v>
      </c>
      <c r="I604" s="18">
        <v>0</v>
      </c>
      <c r="J604">
        <f t="shared" si="65"/>
        <v>-1.9052015638583597</v>
      </c>
      <c r="K604">
        <f t="shared" si="66"/>
        <v>15.393224202857946</v>
      </c>
      <c r="L604">
        <f t="shared" si="67"/>
        <v>2.7339274257695716</v>
      </c>
      <c r="M604">
        <f t="shared" si="68"/>
        <v>0.23580459500189846</v>
      </c>
      <c r="N604">
        <f t="shared" si="69"/>
        <v>3.9234199625910486</v>
      </c>
      <c r="O604">
        <f t="shared" si="70"/>
        <v>-1.7676751588525119</v>
      </c>
    </row>
    <row r="605" spans="1:15" x14ac:dyDescent="0.25">
      <c r="A605">
        <f>'ARCH(5)'!A600</f>
        <v>1.6159795210363224</v>
      </c>
      <c r="C605">
        <v>594</v>
      </c>
      <c r="D605">
        <f t="shared" si="64"/>
        <v>1.6159795210363224</v>
      </c>
      <c r="E605">
        <v>0</v>
      </c>
      <c r="F605" s="18">
        <v>0</v>
      </c>
      <c r="G605" s="18">
        <v>0</v>
      </c>
      <c r="H605" s="18">
        <v>0</v>
      </c>
      <c r="I605" s="18">
        <v>0</v>
      </c>
      <c r="J605">
        <f t="shared" si="65"/>
        <v>1.4784531160304746</v>
      </c>
      <c r="K605">
        <f t="shared" si="66"/>
        <v>14.159692752907482</v>
      </c>
      <c r="L605">
        <f t="shared" si="67"/>
        <v>2.6503993897891664</v>
      </c>
      <c r="M605">
        <f t="shared" si="68"/>
        <v>0.15436942414244076</v>
      </c>
      <c r="N605">
        <f t="shared" si="69"/>
        <v>3.7629367192270831</v>
      </c>
      <c r="O605">
        <f t="shared" si="70"/>
        <v>1.6159795210363224</v>
      </c>
    </row>
    <row r="606" spans="1:15" x14ac:dyDescent="0.25">
      <c r="A606">
        <f>'ARCH(5)'!A601</f>
        <v>-1.272123576670122</v>
      </c>
      <c r="C606">
        <v>595</v>
      </c>
      <c r="D606">
        <f t="shared" si="64"/>
        <v>-1.272123576670122</v>
      </c>
      <c r="E606">
        <v>0</v>
      </c>
      <c r="F606" s="18">
        <v>0</v>
      </c>
      <c r="G606" s="18">
        <v>0</v>
      </c>
      <c r="H606" s="18">
        <v>0</v>
      </c>
      <c r="I606" s="18">
        <v>0</v>
      </c>
      <c r="J606">
        <f t="shared" si="65"/>
        <v>-1.4096499816759698</v>
      </c>
      <c r="K606">
        <f t="shared" si="66"/>
        <v>13.009793878495113</v>
      </c>
      <c r="L606">
        <f t="shared" si="67"/>
        <v>2.5657024490856952</v>
      </c>
      <c r="M606">
        <f t="shared" si="68"/>
        <v>0.15273978122925633</v>
      </c>
      <c r="N606">
        <f t="shared" si="69"/>
        <v>3.6069091863387848</v>
      </c>
      <c r="O606">
        <f t="shared" si="70"/>
        <v>-1.272123576670122</v>
      </c>
    </row>
    <row r="607" spans="1:15" x14ac:dyDescent="0.25">
      <c r="A607">
        <f>'ARCH(5)'!A602</f>
        <v>0.57588888820639073</v>
      </c>
      <c r="C607">
        <v>596</v>
      </c>
      <c r="D607">
        <f t="shared" si="64"/>
        <v>0.57588888820639073</v>
      </c>
      <c r="E607">
        <v>0</v>
      </c>
      <c r="F607" s="18">
        <v>0</v>
      </c>
      <c r="G607" s="18">
        <v>0</v>
      </c>
      <c r="H607" s="18">
        <v>0</v>
      </c>
      <c r="I607" s="18">
        <v>0</v>
      </c>
      <c r="J607">
        <f t="shared" si="65"/>
        <v>0.43836248320054283</v>
      </c>
      <c r="K607">
        <f t="shared" si="66"/>
        <v>12.075783958783111</v>
      </c>
      <c r="L607">
        <f t="shared" si="67"/>
        <v>2.4912021215539815</v>
      </c>
      <c r="M607">
        <f t="shared" si="68"/>
        <v>1.5912976526710778E-2</v>
      </c>
      <c r="N607">
        <f t="shared" si="69"/>
        <v>3.4750228716920857</v>
      </c>
      <c r="O607">
        <f t="shared" si="70"/>
        <v>0.57588888820639073</v>
      </c>
    </row>
    <row r="608" spans="1:15" x14ac:dyDescent="0.25">
      <c r="A608">
        <f>'ARCH(5)'!A603</f>
        <v>-1.3905672006062566</v>
      </c>
      <c r="C608">
        <v>597</v>
      </c>
      <c r="D608">
        <f t="shared" si="64"/>
        <v>-1.3905672006062566</v>
      </c>
      <c r="E608">
        <v>0</v>
      </c>
      <c r="F608" s="18">
        <v>0</v>
      </c>
      <c r="G608" s="18">
        <v>0</v>
      </c>
      <c r="H608" s="18">
        <v>0</v>
      </c>
      <c r="I608" s="18">
        <v>0</v>
      </c>
      <c r="J608">
        <f t="shared" si="65"/>
        <v>-1.5280936056121044</v>
      </c>
      <c r="K608">
        <f t="shared" si="66"/>
        <v>11.120758168276032</v>
      </c>
      <c r="L608">
        <f t="shared" si="67"/>
        <v>2.4088134670986072</v>
      </c>
      <c r="M608">
        <f t="shared" si="68"/>
        <v>0.20997399927046434</v>
      </c>
      <c r="N608">
        <f t="shared" si="69"/>
        <v>3.3347800779475745</v>
      </c>
      <c r="O608">
        <f t="shared" si="70"/>
        <v>-1.3905672006062566</v>
      </c>
    </row>
    <row r="609" spans="1:15" x14ac:dyDescent="0.25">
      <c r="A609">
        <f>'ARCH(5)'!A604</f>
        <v>1.6494485369392593</v>
      </c>
      <c r="C609">
        <v>598</v>
      </c>
      <c r="D609">
        <f t="shared" si="64"/>
        <v>1.6494485369392593</v>
      </c>
      <c r="E609">
        <v>0</v>
      </c>
      <c r="F609" s="18">
        <v>0</v>
      </c>
      <c r="G609" s="18">
        <v>0</v>
      </c>
      <c r="H609" s="18">
        <v>0</v>
      </c>
      <c r="I609" s="18">
        <v>0</v>
      </c>
      <c r="J609">
        <f t="shared" si="65"/>
        <v>1.5119221319334115</v>
      </c>
      <c r="K609">
        <f t="shared" si="66"/>
        <v>10.622477840987955</v>
      </c>
      <c r="L609">
        <f t="shared" si="67"/>
        <v>2.3629723069597448</v>
      </c>
      <c r="M609">
        <f t="shared" si="68"/>
        <v>0.21519541553757374</v>
      </c>
      <c r="N609">
        <f t="shared" si="69"/>
        <v>3.2592142981074375</v>
      </c>
      <c r="O609">
        <f t="shared" si="70"/>
        <v>1.6494485369392593</v>
      </c>
    </row>
    <row r="610" spans="1:15" x14ac:dyDescent="0.25">
      <c r="A610">
        <f>'ARCH(5)'!A605</f>
        <v>3.3106273045784382</v>
      </c>
      <c r="C610">
        <v>599</v>
      </c>
      <c r="D610">
        <f t="shared" si="64"/>
        <v>3.3106273045784382</v>
      </c>
      <c r="E610">
        <v>0</v>
      </c>
      <c r="F610" s="18">
        <v>0</v>
      </c>
      <c r="G610" s="18">
        <v>0</v>
      </c>
      <c r="H610" s="18">
        <v>0</v>
      </c>
      <c r="I610" s="18">
        <v>0</v>
      </c>
      <c r="J610">
        <f t="shared" si="65"/>
        <v>3.1731008995725904</v>
      </c>
      <c r="K610">
        <f t="shared" si="66"/>
        <v>10.222188886107629</v>
      </c>
      <c r="L610">
        <f t="shared" si="67"/>
        <v>2.3245607385658582</v>
      </c>
      <c r="M610">
        <f t="shared" si="68"/>
        <v>0.98497194984843006</v>
      </c>
      <c r="N610">
        <f t="shared" si="69"/>
        <v>3.1972158022422619</v>
      </c>
      <c r="O610">
        <f t="shared" si="70"/>
        <v>3.3106273045784382</v>
      </c>
    </row>
    <row r="611" spans="1:15" x14ac:dyDescent="0.25">
      <c r="A611">
        <f>'ARCH(5)'!A606</f>
        <v>0.19921705520696306</v>
      </c>
      <c r="C611">
        <v>600</v>
      </c>
      <c r="D611">
        <f t="shared" si="64"/>
        <v>0.19921705520696306</v>
      </c>
      <c r="E611">
        <v>0</v>
      </c>
      <c r="F611" s="18">
        <v>0</v>
      </c>
      <c r="G611" s="18">
        <v>0</v>
      </c>
      <c r="H611" s="18">
        <v>0</v>
      </c>
      <c r="I611" s="18">
        <v>0</v>
      </c>
      <c r="J611">
        <f t="shared" si="65"/>
        <v>6.1690650201115194E-2</v>
      </c>
      <c r="K611">
        <f t="shared" si="66"/>
        <v>10.840939420716053</v>
      </c>
      <c r="L611">
        <f t="shared" si="67"/>
        <v>2.3833296546842089</v>
      </c>
      <c r="M611">
        <f t="shared" si="68"/>
        <v>3.5105226351177064E-4</v>
      </c>
      <c r="N611">
        <f t="shared" si="69"/>
        <v>3.2925581879013244</v>
      </c>
      <c r="O611">
        <f t="shared" si="70"/>
        <v>0.19921705520696306</v>
      </c>
    </row>
    <row r="612" spans="1:15" x14ac:dyDescent="0.25">
      <c r="A612">
        <f>'ARCH(5)'!A607</f>
        <v>-0.2930774160959807</v>
      </c>
      <c r="C612">
        <v>601</v>
      </c>
      <c r="D612">
        <f t="shared" si="64"/>
        <v>-0.2930774160959807</v>
      </c>
      <c r="E612">
        <v>0</v>
      </c>
      <c r="F612" s="18">
        <v>0</v>
      </c>
      <c r="G612" s="18">
        <v>0</v>
      </c>
      <c r="H612" s="18">
        <v>0</v>
      </c>
      <c r="I612" s="18">
        <v>0</v>
      </c>
      <c r="J612">
        <f t="shared" si="65"/>
        <v>-0.4306038211018286</v>
      </c>
      <c r="K612">
        <f t="shared" si="66"/>
        <v>10.120760168900375</v>
      </c>
      <c r="L612">
        <f t="shared" si="67"/>
        <v>2.3145887765422808</v>
      </c>
      <c r="M612">
        <f t="shared" si="68"/>
        <v>1.8320723705840126E-2</v>
      </c>
      <c r="N612">
        <f t="shared" si="69"/>
        <v>3.1813142203970322</v>
      </c>
      <c r="O612">
        <f t="shared" si="70"/>
        <v>-0.2930774160959807</v>
      </c>
    </row>
    <row r="613" spans="1:15" x14ac:dyDescent="0.25">
      <c r="A613">
        <f>'ARCH(5)'!A608</f>
        <v>0.70915266914257835</v>
      </c>
      <c r="C613">
        <v>602</v>
      </c>
      <c r="D613">
        <f t="shared" si="64"/>
        <v>0.70915266914257835</v>
      </c>
      <c r="E613">
        <v>0</v>
      </c>
      <c r="F613" s="18">
        <v>0</v>
      </c>
      <c r="G613" s="18">
        <v>0</v>
      </c>
      <c r="H613" s="18">
        <v>0</v>
      </c>
      <c r="I613" s="18">
        <v>0</v>
      </c>
      <c r="J613">
        <f t="shared" si="65"/>
        <v>0.57162626413673046</v>
      </c>
      <c r="K613">
        <f t="shared" si="66"/>
        <v>9.5725845981137319</v>
      </c>
      <c r="L613">
        <f t="shared" si="67"/>
        <v>2.2589032419498727</v>
      </c>
      <c r="M613">
        <f t="shared" si="68"/>
        <v>3.4134625032752622E-2</v>
      </c>
      <c r="N613">
        <f t="shared" si="69"/>
        <v>3.093959372408392</v>
      </c>
      <c r="O613">
        <f t="shared" si="70"/>
        <v>0.70915266914257835</v>
      </c>
    </row>
    <row r="614" spans="1:15" x14ac:dyDescent="0.25">
      <c r="A614">
        <f>'ARCH(5)'!A609</f>
        <v>4.759671195972345</v>
      </c>
      <c r="C614">
        <v>603</v>
      </c>
      <c r="D614">
        <f t="shared" si="64"/>
        <v>4.759671195972345</v>
      </c>
      <c r="E614">
        <v>0</v>
      </c>
      <c r="F614" s="18">
        <v>0</v>
      </c>
      <c r="G614" s="18">
        <v>0</v>
      </c>
      <c r="H614" s="18">
        <v>0</v>
      </c>
      <c r="I614" s="18">
        <v>0</v>
      </c>
      <c r="J614">
        <f t="shared" si="65"/>
        <v>4.6221447909664972</v>
      </c>
      <c r="K614">
        <f t="shared" si="66"/>
        <v>9.1557047895368768</v>
      </c>
      <c r="L614">
        <f t="shared" si="67"/>
        <v>2.2143771592744228</v>
      </c>
      <c r="M614">
        <f t="shared" si="68"/>
        <v>2.3334328661485153</v>
      </c>
      <c r="N614">
        <f t="shared" si="69"/>
        <v>3.025839518139863</v>
      </c>
      <c r="O614">
        <f t="shared" si="70"/>
        <v>4.759671195972345</v>
      </c>
    </row>
    <row r="615" spans="1:15" x14ac:dyDescent="0.25">
      <c r="A615">
        <f>'ARCH(5)'!A610</f>
        <v>-4.2978525536795556E-2</v>
      </c>
      <c r="C615">
        <v>604</v>
      </c>
      <c r="D615">
        <f t="shared" si="64"/>
        <v>-4.2978525536795556E-2</v>
      </c>
      <c r="E615">
        <v>0</v>
      </c>
      <c r="F615" s="18">
        <v>0</v>
      </c>
      <c r="G615" s="18">
        <v>0</v>
      </c>
      <c r="H615" s="18">
        <v>0</v>
      </c>
      <c r="I615" s="18">
        <v>0</v>
      </c>
      <c r="J615">
        <f t="shared" si="65"/>
        <v>-0.18050493054264344</v>
      </c>
      <c r="K615">
        <f t="shared" si="66"/>
        <v>11.354714358122358</v>
      </c>
      <c r="L615">
        <f t="shared" si="67"/>
        <v>2.429633019637623</v>
      </c>
      <c r="M615">
        <f t="shared" si="68"/>
        <v>2.8694715624350037E-3</v>
      </c>
      <c r="N615">
        <f t="shared" si="69"/>
        <v>3.369675705186236</v>
      </c>
      <c r="O615">
        <f t="shared" si="70"/>
        <v>-4.2978525536795556E-2</v>
      </c>
    </row>
    <row r="616" spans="1:15" x14ac:dyDescent="0.25">
      <c r="A616">
        <f>'ARCH(5)'!A611</f>
        <v>-1.717489236774622</v>
      </c>
      <c r="C616">
        <v>605</v>
      </c>
      <c r="D616">
        <f t="shared" si="64"/>
        <v>-1.717489236774622</v>
      </c>
      <c r="E616">
        <v>0</v>
      </c>
      <c r="F616" s="18">
        <v>0</v>
      </c>
      <c r="G616" s="18">
        <v>0</v>
      </c>
      <c r="H616" s="18">
        <v>0</v>
      </c>
      <c r="I616" s="18">
        <v>0</v>
      </c>
      <c r="J616">
        <f t="shared" si="65"/>
        <v>-1.8550156417804697</v>
      </c>
      <c r="K616">
        <f t="shared" si="66"/>
        <v>10.530862248349646</v>
      </c>
      <c r="L616">
        <f t="shared" si="67"/>
        <v>2.3543102077269857</v>
      </c>
      <c r="M616">
        <f t="shared" si="68"/>
        <v>0.32676175512498806</v>
      </c>
      <c r="N616">
        <f t="shared" si="69"/>
        <v>3.2451290033448048</v>
      </c>
      <c r="O616">
        <f t="shared" si="70"/>
        <v>-1.717489236774622</v>
      </c>
    </row>
    <row r="617" spans="1:15" x14ac:dyDescent="0.25">
      <c r="A617">
        <f>'ARCH(5)'!A612</f>
        <v>1.2665164449199049</v>
      </c>
      <c r="C617">
        <v>606</v>
      </c>
      <c r="D617">
        <f t="shared" si="64"/>
        <v>1.2665164449199049</v>
      </c>
      <c r="E617">
        <v>0</v>
      </c>
      <c r="F617" s="18">
        <v>0</v>
      </c>
      <c r="G617" s="18">
        <v>0</v>
      </c>
      <c r="H617" s="18">
        <v>0</v>
      </c>
      <c r="I617" s="18">
        <v>0</v>
      </c>
      <c r="J617">
        <f t="shared" si="65"/>
        <v>1.1289900399140571</v>
      </c>
      <c r="K617">
        <f t="shared" si="66"/>
        <v>10.288543098896795</v>
      </c>
      <c r="L617">
        <f t="shared" si="67"/>
        <v>2.3310309556525661</v>
      </c>
      <c r="M617">
        <f t="shared" si="68"/>
        <v>0.12388717216549514</v>
      </c>
      <c r="N617">
        <f t="shared" si="69"/>
        <v>3.2075758913698045</v>
      </c>
      <c r="O617">
        <f t="shared" si="70"/>
        <v>1.2665164449199049</v>
      </c>
    </row>
    <row r="618" spans="1:15" x14ac:dyDescent="0.25">
      <c r="A618">
        <f>'ARCH(5)'!A613</f>
        <v>2.1896423846547148</v>
      </c>
      <c r="C618">
        <v>607</v>
      </c>
      <c r="D618">
        <f t="shared" si="64"/>
        <v>2.1896423846547148</v>
      </c>
      <c r="E618">
        <v>0</v>
      </c>
      <c r="F618" s="18">
        <v>0</v>
      </c>
      <c r="G618" s="18">
        <v>0</v>
      </c>
      <c r="H618" s="18">
        <v>0</v>
      </c>
      <c r="I618" s="18">
        <v>0</v>
      </c>
      <c r="J618">
        <f t="shared" si="65"/>
        <v>2.0521159796488671</v>
      </c>
      <c r="K618">
        <f t="shared" si="66"/>
        <v>9.8363165866435889</v>
      </c>
      <c r="L618">
        <f t="shared" si="67"/>
        <v>2.2860813103593127</v>
      </c>
      <c r="M618">
        <f t="shared" si="68"/>
        <v>0.42812570710142173</v>
      </c>
      <c r="N618">
        <f t="shared" si="69"/>
        <v>3.1362902586724317</v>
      </c>
      <c r="O618">
        <f t="shared" si="70"/>
        <v>2.1896423846547148</v>
      </c>
    </row>
    <row r="619" spans="1:15" x14ac:dyDescent="0.25">
      <c r="A619">
        <f>'ARCH(5)'!A614</f>
        <v>1.2442061358046652</v>
      </c>
      <c r="C619">
        <v>608</v>
      </c>
      <c r="D619">
        <f t="shared" si="64"/>
        <v>1.2442061358046652</v>
      </c>
      <c r="E619">
        <v>0</v>
      </c>
      <c r="F619" s="18">
        <v>0</v>
      </c>
      <c r="G619" s="18">
        <v>0</v>
      </c>
      <c r="H619" s="18">
        <v>0</v>
      </c>
      <c r="I619" s="18">
        <v>0</v>
      </c>
      <c r="J619">
        <f t="shared" si="65"/>
        <v>1.1066797307988174</v>
      </c>
      <c r="K619">
        <f t="shared" si="66"/>
        <v>9.8313989036289158</v>
      </c>
      <c r="L619">
        <f t="shared" si="67"/>
        <v>2.2855812336605639</v>
      </c>
      <c r="M619">
        <f t="shared" si="68"/>
        <v>0.12457433968108782</v>
      </c>
      <c r="N619">
        <f t="shared" si="69"/>
        <v>3.1355061638639645</v>
      </c>
      <c r="O619">
        <f t="shared" si="70"/>
        <v>1.2442061358046652</v>
      </c>
    </row>
    <row r="620" spans="1:15" x14ac:dyDescent="0.25">
      <c r="A620">
        <f>'ARCH(5)'!A615</f>
        <v>0.45231688850244578</v>
      </c>
      <c r="C620">
        <v>609</v>
      </c>
      <c r="D620">
        <f t="shared" si="64"/>
        <v>0.45231688850244578</v>
      </c>
      <c r="E620">
        <v>0</v>
      </c>
      <c r="F620" s="18">
        <v>0</v>
      </c>
      <c r="G620" s="18">
        <v>0</v>
      </c>
      <c r="H620" s="18">
        <v>0</v>
      </c>
      <c r="I620" s="18">
        <v>0</v>
      </c>
      <c r="J620">
        <f t="shared" si="65"/>
        <v>0.31479048349659788</v>
      </c>
      <c r="K620">
        <f t="shared" si="66"/>
        <v>9.4684998896974015</v>
      </c>
      <c r="L620">
        <f t="shared" si="67"/>
        <v>2.2479704880713958</v>
      </c>
      <c r="M620">
        <f t="shared" si="68"/>
        <v>1.04655488888841E-2</v>
      </c>
      <c r="N620">
        <f t="shared" si="69"/>
        <v>3.0770927658582869</v>
      </c>
      <c r="O620">
        <f t="shared" si="70"/>
        <v>0.45231688850244578</v>
      </c>
    </row>
    <row r="621" spans="1:15" x14ac:dyDescent="0.25">
      <c r="A621">
        <f>'ARCH(5)'!A616</f>
        <v>0.6808370060868435</v>
      </c>
      <c r="C621">
        <v>610</v>
      </c>
      <c r="D621">
        <f t="shared" si="64"/>
        <v>0.6808370060868435</v>
      </c>
      <c r="E621">
        <v>0</v>
      </c>
      <c r="F621" s="18">
        <v>0</v>
      </c>
      <c r="G621" s="18">
        <v>0</v>
      </c>
      <c r="H621" s="18">
        <v>0</v>
      </c>
      <c r="I621" s="18">
        <v>0</v>
      </c>
      <c r="J621">
        <f t="shared" si="65"/>
        <v>0.5433106010809956</v>
      </c>
      <c r="K621">
        <f t="shared" si="66"/>
        <v>9.0459558249284591</v>
      </c>
      <c r="L621">
        <f t="shared" si="67"/>
        <v>2.2023177876619524</v>
      </c>
      <c r="M621">
        <f t="shared" si="68"/>
        <v>3.2631864996900677E-2</v>
      </c>
      <c r="N621">
        <f t="shared" si="69"/>
        <v>3.0076495515482615</v>
      </c>
      <c r="O621">
        <f t="shared" si="70"/>
        <v>0.6808370060868435</v>
      </c>
    </row>
    <row r="622" spans="1:15" x14ac:dyDescent="0.25">
      <c r="A622">
        <f>'ARCH(5)'!A617</f>
        <v>-5.9715727257730196</v>
      </c>
      <c r="C622">
        <v>611</v>
      </c>
      <c r="D622">
        <f t="shared" si="64"/>
        <v>-5.9715727257730196</v>
      </c>
      <c r="E622">
        <v>0</v>
      </c>
      <c r="F622" s="18">
        <v>0</v>
      </c>
      <c r="G622" s="18">
        <v>0</v>
      </c>
      <c r="H622" s="18">
        <v>0</v>
      </c>
      <c r="I622" s="18">
        <v>0</v>
      </c>
      <c r="J622">
        <f t="shared" si="65"/>
        <v>-6.1090991307788673</v>
      </c>
      <c r="K622">
        <f t="shared" si="66"/>
        <v>8.735093291390907</v>
      </c>
      <c r="L622">
        <f t="shared" si="67"/>
        <v>2.1673486237111175</v>
      </c>
      <c r="M622">
        <f t="shared" si="68"/>
        <v>4.2725464908847473</v>
      </c>
      <c r="N622">
        <f t="shared" si="69"/>
        <v>2.9555191238411749</v>
      </c>
      <c r="O622">
        <f t="shared" si="70"/>
        <v>-5.9715727257730196</v>
      </c>
    </row>
    <row r="623" spans="1:15" x14ac:dyDescent="0.25">
      <c r="A623">
        <f>'ARCH(5)'!A618</f>
        <v>-7.3889142583023846</v>
      </c>
      <c r="C623">
        <v>612</v>
      </c>
      <c r="D623">
        <f t="shared" si="64"/>
        <v>-7.3889142583023846</v>
      </c>
      <c r="E623">
        <v>0</v>
      </c>
      <c r="F623" s="18">
        <v>0</v>
      </c>
      <c r="G623" s="18">
        <v>0</v>
      </c>
      <c r="H623" s="18">
        <v>0</v>
      </c>
      <c r="I623" s="18">
        <v>0</v>
      </c>
      <c r="J623">
        <f t="shared" si="65"/>
        <v>-7.5264406633082324</v>
      </c>
      <c r="K623">
        <f t="shared" si="66"/>
        <v>12.940020308075683</v>
      </c>
      <c r="L623">
        <f t="shared" si="67"/>
        <v>2.5603248584745897</v>
      </c>
      <c r="M623">
        <f t="shared" si="68"/>
        <v>4.3776831650679</v>
      </c>
      <c r="N623">
        <f t="shared" si="69"/>
        <v>3.5972239724648345</v>
      </c>
      <c r="O623">
        <f t="shared" si="70"/>
        <v>-7.3889142583023846</v>
      </c>
    </row>
    <row r="624" spans="1:15" x14ac:dyDescent="0.25">
      <c r="A624">
        <f>'ARCH(5)'!A619</f>
        <v>-0.23199236476275148</v>
      </c>
      <c r="C624">
        <v>613</v>
      </c>
      <c r="D624">
        <f t="shared" si="64"/>
        <v>-0.23199236476275148</v>
      </c>
      <c r="E624">
        <v>0</v>
      </c>
      <c r="F624" s="18">
        <v>0</v>
      </c>
      <c r="G624" s="18">
        <v>0</v>
      </c>
      <c r="H624" s="18">
        <v>0</v>
      </c>
      <c r="I624" s="18">
        <v>0</v>
      </c>
      <c r="J624">
        <f t="shared" si="65"/>
        <v>-0.36951876976859932</v>
      </c>
      <c r="K624">
        <f t="shared" si="66"/>
        <v>18.5913864449833</v>
      </c>
      <c r="L624">
        <f t="shared" si="67"/>
        <v>2.9226983791021119</v>
      </c>
      <c r="M624">
        <f t="shared" si="68"/>
        <v>7.3444829741648541E-3</v>
      </c>
      <c r="N624">
        <f t="shared" si="69"/>
        <v>4.3117730048071063</v>
      </c>
      <c r="O624">
        <f t="shared" si="70"/>
        <v>-0.23199236476275148</v>
      </c>
    </row>
    <row r="625" spans="1:15" x14ac:dyDescent="0.25">
      <c r="A625">
        <f>'ARCH(5)'!A620</f>
        <v>-3.7164623020543219</v>
      </c>
      <c r="C625">
        <v>614</v>
      </c>
      <c r="D625">
        <f t="shared" si="64"/>
        <v>-3.7164623020543219</v>
      </c>
      <c r="E625">
        <v>0</v>
      </c>
      <c r="F625" s="18">
        <v>0</v>
      </c>
      <c r="G625" s="18">
        <v>0</v>
      </c>
      <c r="H625" s="18">
        <v>0</v>
      </c>
      <c r="I625" s="18">
        <v>0</v>
      </c>
      <c r="J625">
        <f t="shared" si="65"/>
        <v>-3.8539887070601697</v>
      </c>
      <c r="K625">
        <f t="shared" si="66"/>
        <v>16.271044204226506</v>
      </c>
      <c r="L625">
        <f t="shared" si="67"/>
        <v>2.7893870989027083</v>
      </c>
      <c r="M625">
        <f t="shared" si="68"/>
        <v>0.91286267603459026</v>
      </c>
      <c r="N625">
        <f t="shared" si="69"/>
        <v>4.0337382419074377</v>
      </c>
      <c r="O625">
        <f t="shared" si="70"/>
        <v>-3.7164623020543219</v>
      </c>
    </row>
    <row r="626" spans="1:15" x14ac:dyDescent="0.25">
      <c r="A626">
        <f>'ARCH(5)'!A621</f>
        <v>2.8720076007750266</v>
      </c>
      <c r="C626">
        <v>615</v>
      </c>
      <c r="D626">
        <f t="shared" si="64"/>
        <v>2.8720076007750266</v>
      </c>
      <c r="E626">
        <v>0</v>
      </c>
      <c r="F626" s="18">
        <v>0</v>
      </c>
      <c r="G626" s="18">
        <v>0</v>
      </c>
      <c r="H626" s="18">
        <v>0</v>
      </c>
      <c r="I626" s="18">
        <v>0</v>
      </c>
      <c r="J626">
        <f t="shared" si="65"/>
        <v>2.7344811957691788</v>
      </c>
      <c r="K626">
        <f t="shared" si="66"/>
        <v>16.203664967046745</v>
      </c>
      <c r="L626">
        <f t="shared" si="67"/>
        <v>2.7852374491853675</v>
      </c>
      <c r="M626">
        <f t="shared" si="68"/>
        <v>0.46146272619323697</v>
      </c>
      <c r="N626">
        <f t="shared" si="69"/>
        <v>4.0253776179442777</v>
      </c>
      <c r="O626">
        <f t="shared" si="70"/>
        <v>2.8720076007750266</v>
      </c>
    </row>
    <row r="627" spans="1:15" x14ac:dyDescent="0.25">
      <c r="A627">
        <f>'ARCH(5)'!A622</f>
        <v>-1.0840398247641871</v>
      </c>
      <c r="C627">
        <v>616</v>
      </c>
      <c r="D627">
        <f t="shared" si="64"/>
        <v>-1.0840398247641871</v>
      </c>
      <c r="E627">
        <v>0</v>
      </c>
      <c r="F627" s="18">
        <v>0</v>
      </c>
      <c r="G627" s="18">
        <v>0</v>
      </c>
      <c r="H627" s="18">
        <v>0</v>
      </c>
      <c r="I627" s="18">
        <v>0</v>
      </c>
      <c r="J627">
        <f t="shared" si="65"/>
        <v>-1.2215662297700349</v>
      </c>
      <c r="K627">
        <f t="shared" si="66"/>
        <v>15.263668873661231</v>
      </c>
      <c r="L627">
        <f t="shared" si="67"/>
        <v>2.7254754211832348</v>
      </c>
      <c r="M627">
        <f t="shared" si="68"/>
        <v>9.7763130612033788E-2</v>
      </c>
      <c r="N627">
        <f t="shared" si="69"/>
        <v>3.9068745658980699</v>
      </c>
      <c r="O627">
        <f t="shared" si="70"/>
        <v>-1.0840398247641871</v>
      </c>
    </row>
    <row r="628" spans="1:15" x14ac:dyDescent="0.25">
      <c r="A628">
        <f>'ARCH(5)'!A623</f>
        <v>6.62269517189739E-2</v>
      </c>
      <c r="C628">
        <v>617</v>
      </c>
      <c r="D628">
        <f t="shared" si="64"/>
        <v>6.62269517189739E-2</v>
      </c>
      <c r="E628">
        <v>0</v>
      </c>
      <c r="F628" s="18">
        <v>0</v>
      </c>
      <c r="G628" s="18">
        <v>0</v>
      </c>
      <c r="H628" s="18">
        <v>0</v>
      </c>
      <c r="I628" s="18">
        <v>0</v>
      </c>
      <c r="J628">
        <f t="shared" si="65"/>
        <v>-7.1299453286873968E-2</v>
      </c>
      <c r="K628">
        <f t="shared" si="66"/>
        <v>13.800190202278316</v>
      </c>
      <c r="L628">
        <f t="shared" si="67"/>
        <v>2.6246823748419685</v>
      </c>
      <c r="M628">
        <f t="shared" si="68"/>
        <v>3.6837260678971326E-4</v>
      </c>
      <c r="N628">
        <f t="shared" si="69"/>
        <v>3.7148607244792253</v>
      </c>
      <c r="O628">
        <f t="shared" si="70"/>
        <v>6.62269517189739E-2</v>
      </c>
    </row>
    <row r="629" spans="1:15" x14ac:dyDescent="0.25">
      <c r="A629">
        <f>'ARCH(5)'!A624</f>
        <v>-3.4533942614503474E-2</v>
      </c>
      <c r="C629">
        <v>618</v>
      </c>
      <c r="D629">
        <f t="shared" si="64"/>
        <v>-3.4533942614503474E-2</v>
      </c>
      <c r="E629">
        <v>0</v>
      </c>
      <c r="F629" s="18">
        <v>0</v>
      </c>
      <c r="G629" s="18">
        <v>0</v>
      </c>
      <c r="H629" s="18">
        <v>0</v>
      </c>
      <c r="I629" s="18">
        <v>0</v>
      </c>
      <c r="J629">
        <f t="shared" si="65"/>
        <v>-0.17206034762035133</v>
      </c>
      <c r="K629">
        <f t="shared" si="66"/>
        <v>12.463102907443107</v>
      </c>
      <c r="L629">
        <f t="shared" si="67"/>
        <v>2.5227725118464264</v>
      </c>
      <c r="M629">
        <f t="shared" si="68"/>
        <v>2.3753926644989698E-3</v>
      </c>
      <c r="N629">
        <f t="shared" si="69"/>
        <v>3.5303120127607852</v>
      </c>
      <c r="O629">
        <f t="shared" si="70"/>
        <v>-3.4533942614503474E-2</v>
      </c>
    </row>
    <row r="630" spans="1:15" x14ac:dyDescent="0.25">
      <c r="A630">
        <f>'ARCH(5)'!A625</f>
        <v>2.4493422159294265</v>
      </c>
      <c r="C630">
        <v>619</v>
      </c>
      <c r="D630">
        <f t="shared" si="64"/>
        <v>2.4493422159294265</v>
      </c>
      <c r="E630">
        <v>0</v>
      </c>
      <c r="F630" s="18">
        <v>0</v>
      </c>
      <c r="G630" s="18">
        <v>0</v>
      </c>
      <c r="H630" s="18">
        <v>0</v>
      </c>
      <c r="I630" s="18">
        <v>0</v>
      </c>
      <c r="J630">
        <f t="shared" si="65"/>
        <v>2.3118158109235787</v>
      </c>
      <c r="K630">
        <f t="shared" si="66"/>
        <v>11.407772205345953</v>
      </c>
      <c r="L630">
        <f t="shared" si="67"/>
        <v>2.4342948954979939</v>
      </c>
      <c r="M630">
        <f t="shared" si="68"/>
        <v>0.46849571041852395</v>
      </c>
      <c r="N630">
        <f t="shared" si="69"/>
        <v>3.3775393713983486</v>
      </c>
      <c r="O630">
        <f t="shared" si="70"/>
        <v>2.4493422159294265</v>
      </c>
    </row>
    <row r="631" spans="1:15" x14ac:dyDescent="0.25">
      <c r="A631">
        <f>'ARCH(5)'!A626</f>
        <v>0.75241422881322739</v>
      </c>
      <c r="C631">
        <v>620</v>
      </c>
      <c r="D631">
        <f t="shared" si="64"/>
        <v>0.75241422881322739</v>
      </c>
      <c r="E631">
        <v>0</v>
      </c>
      <c r="F631" s="18">
        <v>0</v>
      </c>
      <c r="G631" s="18">
        <v>0</v>
      </c>
      <c r="H631" s="18">
        <v>0</v>
      </c>
      <c r="I631" s="18">
        <v>0</v>
      </c>
      <c r="J631">
        <f t="shared" si="65"/>
        <v>0.6148878238073795</v>
      </c>
      <c r="K631">
        <f t="shared" si="66"/>
        <v>11.211413358232731</v>
      </c>
      <c r="L631">
        <f t="shared" si="67"/>
        <v>2.4169323092644457</v>
      </c>
      <c r="M631">
        <f t="shared" si="68"/>
        <v>3.3723405228738561E-2</v>
      </c>
      <c r="N631">
        <f t="shared" si="69"/>
        <v>3.3483448684734869</v>
      </c>
      <c r="O631">
        <f t="shared" si="70"/>
        <v>0.75241422881322739</v>
      </c>
    </row>
    <row r="632" spans="1:15" x14ac:dyDescent="0.25">
      <c r="A632">
        <f>'ARCH(5)'!A627</f>
        <v>-0.11192578754581346</v>
      </c>
      <c r="C632">
        <v>621</v>
      </c>
      <c r="D632">
        <f t="shared" si="64"/>
        <v>-0.11192578754581346</v>
      </c>
      <c r="E632">
        <v>0</v>
      </c>
      <c r="F632" s="18">
        <v>0</v>
      </c>
      <c r="G632" s="18">
        <v>0</v>
      </c>
      <c r="H632" s="18">
        <v>0</v>
      </c>
      <c r="I632" s="18">
        <v>0</v>
      </c>
      <c r="J632">
        <f t="shared" si="65"/>
        <v>-0.24945219255166134</v>
      </c>
      <c r="K632">
        <f t="shared" si="66"/>
        <v>10.458976254603611</v>
      </c>
      <c r="L632">
        <f t="shared" si="67"/>
        <v>2.3474605814381273</v>
      </c>
      <c r="M632">
        <f t="shared" si="68"/>
        <v>5.9495685671378815E-3</v>
      </c>
      <c r="N632">
        <f t="shared" si="69"/>
        <v>3.2340340527897369</v>
      </c>
      <c r="O632">
        <f t="shared" si="70"/>
        <v>-0.11192578754581346</v>
      </c>
    </row>
    <row r="633" spans="1:15" x14ac:dyDescent="0.25">
      <c r="A633">
        <f>'ARCH(5)'!A628</f>
        <v>-0.10636107818713561</v>
      </c>
      <c r="C633">
        <v>622</v>
      </c>
      <c r="D633">
        <f t="shared" si="64"/>
        <v>-0.10636107818713561</v>
      </c>
      <c r="E633">
        <v>0</v>
      </c>
      <c r="F633" s="18">
        <v>0</v>
      </c>
      <c r="G633" s="18">
        <v>0</v>
      </c>
      <c r="H633" s="18">
        <v>0</v>
      </c>
      <c r="I633" s="18">
        <v>0</v>
      </c>
      <c r="J633">
        <f t="shared" si="65"/>
        <v>-0.24388748319298348</v>
      </c>
      <c r="K633">
        <f t="shared" si="66"/>
        <v>9.8254666735034899</v>
      </c>
      <c r="L633">
        <f t="shared" si="67"/>
        <v>2.2849776552027223</v>
      </c>
      <c r="M633">
        <f t="shared" si="68"/>
        <v>6.053768888007279E-3</v>
      </c>
      <c r="N633">
        <f t="shared" si="69"/>
        <v>3.1345600446479711</v>
      </c>
      <c r="O633">
        <f t="shared" si="70"/>
        <v>-0.10636107818713561</v>
      </c>
    </row>
    <row r="634" spans="1:15" x14ac:dyDescent="0.25">
      <c r="A634">
        <f>'ARCH(5)'!A629</f>
        <v>-3.8949969145006094</v>
      </c>
      <c r="C634">
        <v>623</v>
      </c>
      <c r="D634">
        <f t="shared" si="64"/>
        <v>-3.8949969145006094</v>
      </c>
      <c r="E634">
        <v>0</v>
      </c>
      <c r="F634" s="18">
        <v>0</v>
      </c>
      <c r="G634" s="18">
        <v>0</v>
      </c>
      <c r="H634" s="18">
        <v>0</v>
      </c>
      <c r="I634" s="18">
        <v>0</v>
      </c>
      <c r="J634">
        <f t="shared" si="65"/>
        <v>-4.0325233195064571</v>
      </c>
      <c r="K634">
        <f t="shared" si="66"/>
        <v>9.3237262112370907</v>
      </c>
      <c r="L634">
        <f t="shared" si="67"/>
        <v>2.2325623568681978</v>
      </c>
      <c r="M634">
        <f t="shared" si="68"/>
        <v>1.7440714102871324</v>
      </c>
      <c r="N634">
        <f t="shared" si="69"/>
        <v>3.053477724044682</v>
      </c>
      <c r="O634">
        <f t="shared" si="70"/>
        <v>-3.8949969145006094</v>
      </c>
    </row>
    <row r="635" spans="1:15" x14ac:dyDescent="0.25">
      <c r="A635">
        <f>'ARCH(5)'!A630</f>
        <v>1.2809597855426971</v>
      </c>
      <c r="C635">
        <v>624</v>
      </c>
      <c r="D635">
        <f t="shared" si="64"/>
        <v>1.2809597855426971</v>
      </c>
      <c r="E635">
        <v>0</v>
      </c>
      <c r="F635" s="18">
        <v>0</v>
      </c>
      <c r="G635" s="18">
        <v>0</v>
      </c>
      <c r="H635" s="18">
        <v>0</v>
      </c>
      <c r="I635" s="18">
        <v>0</v>
      </c>
      <c r="J635">
        <f t="shared" si="65"/>
        <v>1.1434333805368493</v>
      </c>
      <c r="K635">
        <f t="shared" si="66"/>
        <v>10.874259378800602</v>
      </c>
      <c r="L635">
        <f t="shared" si="67"/>
        <v>2.3863984715568312</v>
      </c>
      <c r="M635">
        <f t="shared" si="68"/>
        <v>0.12023254643665984</v>
      </c>
      <c r="N635">
        <f t="shared" si="69"/>
        <v>3.2976141949598352</v>
      </c>
      <c r="O635">
        <f t="shared" si="70"/>
        <v>1.2809597855426971</v>
      </c>
    </row>
    <row r="636" spans="1:15" x14ac:dyDescent="0.25">
      <c r="A636">
        <f>'ARCH(5)'!A631</f>
        <v>1.0377075314329716</v>
      </c>
      <c r="C636">
        <v>625</v>
      </c>
      <c r="D636">
        <f t="shared" si="64"/>
        <v>1.0377075314329716</v>
      </c>
      <c r="E636">
        <v>0</v>
      </c>
      <c r="F636" s="18">
        <v>0</v>
      </c>
      <c r="G636" s="18">
        <v>0</v>
      </c>
      <c r="H636" s="18">
        <v>0</v>
      </c>
      <c r="I636" s="18">
        <v>0</v>
      </c>
      <c r="J636">
        <f t="shared" si="65"/>
        <v>0.90018112642712367</v>
      </c>
      <c r="K636">
        <f t="shared" si="66"/>
        <v>10.303845101512715</v>
      </c>
      <c r="L636">
        <f t="shared" si="67"/>
        <v>2.3325171363989177</v>
      </c>
      <c r="M636">
        <f t="shared" si="68"/>
        <v>7.8643074734949248E-2</v>
      </c>
      <c r="N636">
        <f t="shared" si="69"/>
        <v>3.2099602959402342</v>
      </c>
      <c r="O636">
        <f t="shared" si="70"/>
        <v>1.0377075314329716</v>
      </c>
    </row>
    <row r="637" spans="1:15" x14ac:dyDescent="0.25">
      <c r="A637">
        <f>'ARCH(5)'!A632</f>
        <v>1.9117816319894201</v>
      </c>
      <c r="C637">
        <v>626</v>
      </c>
      <c r="D637">
        <f t="shared" si="64"/>
        <v>1.9117816319894201</v>
      </c>
      <c r="E637">
        <v>0</v>
      </c>
      <c r="F637" s="18">
        <v>0</v>
      </c>
      <c r="G637" s="18">
        <v>0</v>
      </c>
      <c r="H637" s="18">
        <v>0</v>
      </c>
      <c r="I637" s="18">
        <v>0</v>
      </c>
      <c r="J637">
        <f t="shared" si="65"/>
        <v>1.7742552269835723</v>
      </c>
      <c r="K637">
        <f t="shared" si="66"/>
        <v>9.7926141674828013</v>
      </c>
      <c r="L637">
        <f t="shared" si="67"/>
        <v>2.2816284451554787</v>
      </c>
      <c r="M637">
        <f t="shared" si="68"/>
        <v>0.32146488737723022</v>
      </c>
      <c r="N637">
        <f t="shared" si="69"/>
        <v>3.1293152873244972</v>
      </c>
      <c r="O637">
        <f t="shared" si="70"/>
        <v>1.9117816319894201</v>
      </c>
    </row>
    <row r="638" spans="1:15" x14ac:dyDescent="0.25">
      <c r="A638">
        <f>'ARCH(5)'!A633</f>
        <v>3.0887345899784209</v>
      </c>
      <c r="C638">
        <v>627</v>
      </c>
      <c r="D638">
        <f t="shared" si="64"/>
        <v>3.0887345899784209</v>
      </c>
      <c r="E638">
        <v>0</v>
      </c>
      <c r="F638" s="18">
        <v>0</v>
      </c>
      <c r="G638" s="18">
        <v>0</v>
      </c>
      <c r="H638" s="18">
        <v>0</v>
      </c>
      <c r="I638" s="18">
        <v>0</v>
      </c>
      <c r="J638">
        <f t="shared" si="65"/>
        <v>2.9512081849725731</v>
      </c>
      <c r="K638">
        <f t="shared" si="66"/>
        <v>9.668999789454114</v>
      </c>
      <c r="L638">
        <f t="shared" si="67"/>
        <v>2.2689248697260576</v>
      </c>
      <c r="M638">
        <f t="shared" si="68"/>
        <v>0.90077877140390661</v>
      </c>
      <c r="N638">
        <f t="shared" si="69"/>
        <v>3.1095015339205276</v>
      </c>
      <c r="O638">
        <f t="shared" si="70"/>
        <v>3.0887345899784209</v>
      </c>
    </row>
    <row r="639" spans="1:15" x14ac:dyDescent="0.25">
      <c r="A639">
        <f>'ARCH(5)'!A634</f>
        <v>-0.49743082276190564</v>
      </c>
      <c r="C639">
        <v>628</v>
      </c>
      <c r="D639">
        <f t="shared" si="64"/>
        <v>-0.49743082276190564</v>
      </c>
      <c r="E639">
        <v>0</v>
      </c>
      <c r="F639" s="18">
        <v>0</v>
      </c>
      <c r="G639" s="18">
        <v>0</v>
      </c>
      <c r="H639" s="18">
        <v>0</v>
      </c>
      <c r="I639" s="18">
        <v>0</v>
      </c>
      <c r="J639">
        <f t="shared" si="65"/>
        <v>-0.63495722776775354</v>
      </c>
      <c r="K639">
        <f t="shared" si="66"/>
        <v>10.239739842180867</v>
      </c>
      <c r="L639">
        <f t="shared" si="67"/>
        <v>2.3262762132515982</v>
      </c>
      <c r="M639">
        <f t="shared" si="68"/>
        <v>3.9373137141015813E-2</v>
      </c>
      <c r="N639">
        <f t="shared" si="69"/>
        <v>3.1999593500825707</v>
      </c>
      <c r="O639">
        <f t="shared" si="70"/>
        <v>-0.49743082276190564</v>
      </c>
    </row>
    <row r="640" spans="1:15" x14ac:dyDescent="0.25">
      <c r="A640">
        <f>'ARCH(5)'!A635</f>
        <v>-0.23789402586275968</v>
      </c>
      <c r="C640">
        <v>629</v>
      </c>
      <c r="D640">
        <f t="shared" si="64"/>
        <v>-0.23789402586275968</v>
      </c>
      <c r="E640">
        <v>0</v>
      </c>
      <c r="F640" s="18">
        <v>0</v>
      </c>
      <c r="G640" s="18">
        <v>0</v>
      </c>
      <c r="H640" s="18">
        <v>0</v>
      </c>
      <c r="I640" s="18">
        <v>0</v>
      </c>
      <c r="J640">
        <f t="shared" si="65"/>
        <v>-0.37542043086860755</v>
      </c>
      <c r="K640">
        <f t="shared" si="66"/>
        <v>9.6929310310358172</v>
      </c>
      <c r="L640">
        <f t="shared" si="67"/>
        <v>2.2713968601478842</v>
      </c>
      <c r="M640">
        <f t="shared" si="68"/>
        <v>1.4540545007727099E-2</v>
      </c>
      <c r="N640">
        <f t="shared" si="69"/>
        <v>3.1133472390717705</v>
      </c>
      <c r="O640">
        <f t="shared" si="70"/>
        <v>-0.23789402586275968</v>
      </c>
    </row>
    <row r="641" spans="1:15" x14ac:dyDescent="0.25">
      <c r="A641">
        <f>'ARCH(5)'!A636</f>
        <v>-0.88263949727482482</v>
      </c>
      <c r="C641">
        <v>630</v>
      </c>
      <c r="D641">
        <f t="shared" si="64"/>
        <v>-0.88263949727482482</v>
      </c>
      <c r="E641">
        <v>0</v>
      </c>
      <c r="F641" s="18">
        <v>0</v>
      </c>
      <c r="G641" s="18">
        <v>0</v>
      </c>
      <c r="H641" s="18">
        <v>0</v>
      </c>
      <c r="I641" s="18">
        <v>0</v>
      </c>
      <c r="J641">
        <f t="shared" si="65"/>
        <v>-1.0201659022806726</v>
      </c>
      <c r="K641">
        <f t="shared" si="66"/>
        <v>9.2286192619355631</v>
      </c>
      <c r="L641">
        <f t="shared" si="67"/>
        <v>2.2223094449016823</v>
      </c>
      <c r="M641">
        <f t="shared" si="68"/>
        <v>0.112772933700795</v>
      </c>
      <c r="N641">
        <f t="shared" si="69"/>
        <v>3.0378642599588881</v>
      </c>
      <c r="O641">
        <f t="shared" si="70"/>
        <v>-0.88263949727482482</v>
      </c>
    </row>
    <row r="642" spans="1:15" x14ac:dyDescent="0.25">
      <c r="A642">
        <f>'ARCH(5)'!A637</f>
        <v>-3.4742986582768887</v>
      </c>
      <c r="C642">
        <v>631</v>
      </c>
      <c r="D642">
        <f t="shared" si="64"/>
        <v>-3.4742986582768887</v>
      </c>
      <c r="E642">
        <v>0</v>
      </c>
      <c r="F642" s="18">
        <v>0</v>
      </c>
      <c r="G642" s="18">
        <v>0</v>
      </c>
      <c r="H642" s="18">
        <v>0</v>
      </c>
      <c r="I642" s="18">
        <v>0</v>
      </c>
      <c r="J642">
        <f t="shared" si="65"/>
        <v>-3.6118250632827364</v>
      </c>
      <c r="K642">
        <f t="shared" si="66"/>
        <v>8.969292344065785</v>
      </c>
      <c r="L642">
        <f t="shared" si="67"/>
        <v>2.1938067815501174</v>
      </c>
      <c r="M642">
        <f t="shared" si="68"/>
        <v>1.454438074636768</v>
      </c>
      <c r="N642">
        <f t="shared" si="69"/>
        <v>2.9948776843246514</v>
      </c>
      <c r="O642">
        <f t="shared" si="70"/>
        <v>-3.4742986582768887</v>
      </c>
    </row>
    <row r="643" spans="1:15" x14ac:dyDescent="0.25">
      <c r="A643">
        <f>'ARCH(5)'!A638</f>
        <v>1.2621900160289528</v>
      </c>
      <c r="C643">
        <v>632</v>
      </c>
      <c r="D643">
        <f t="shared" si="64"/>
        <v>1.2621900160289528</v>
      </c>
      <c r="E643">
        <v>0</v>
      </c>
      <c r="F643" s="18">
        <v>0</v>
      </c>
      <c r="G643" s="18">
        <v>0</v>
      </c>
      <c r="H643" s="18">
        <v>0</v>
      </c>
      <c r="I643" s="18">
        <v>0</v>
      </c>
      <c r="J643">
        <f t="shared" si="65"/>
        <v>1.124663611023105</v>
      </c>
      <c r="K643">
        <f t="shared" si="66"/>
        <v>10.207133528352422</v>
      </c>
      <c r="L643">
        <f t="shared" si="67"/>
        <v>2.3230868413728669</v>
      </c>
      <c r="M643">
        <f t="shared" si="68"/>
        <v>0.12392002460299918</v>
      </c>
      <c r="N643">
        <f t="shared" si="69"/>
        <v>3.194860486524008</v>
      </c>
      <c r="O643">
        <f t="shared" si="70"/>
        <v>1.2621900160289528</v>
      </c>
    </row>
    <row r="644" spans="1:15" x14ac:dyDescent="0.25">
      <c r="A644">
        <f>'ARCH(5)'!A639</f>
        <v>3.6319335295830304</v>
      </c>
      <c r="C644">
        <v>633</v>
      </c>
      <c r="D644">
        <f t="shared" si="64"/>
        <v>3.6319335295830304</v>
      </c>
      <c r="E644">
        <v>0</v>
      </c>
      <c r="F644" s="18">
        <v>0</v>
      </c>
      <c r="G644" s="18">
        <v>0</v>
      </c>
      <c r="H644" s="18">
        <v>0</v>
      </c>
      <c r="I644" s="18">
        <v>0</v>
      </c>
      <c r="J644">
        <f t="shared" si="65"/>
        <v>3.4944071245771826</v>
      </c>
      <c r="K644">
        <f t="shared" si="66"/>
        <v>9.7707104011311721</v>
      </c>
      <c r="L644">
        <f t="shared" si="67"/>
        <v>2.2793891759118972</v>
      </c>
      <c r="M644">
        <f t="shared" si="68"/>
        <v>1.249743432256686</v>
      </c>
      <c r="N644">
        <f t="shared" si="69"/>
        <v>3.1258135582806554</v>
      </c>
      <c r="O644">
        <f t="shared" si="70"/>
        <v>3.6319335295830304</v>
      </c>
    </row>
    <row r="645" spans="1:15" x14ac:dyDescent="0.25">
      <c r="A645">
        <f>'ARCH(5)'!A640</f>
        <v>-1.0112184245664422</v>
      </c>
      <c r="C645">
        <v>634</v>
      </c>
      <c r="D645">
        <f t="shared" si="64"/>
        <v>-1.0112184245664422</v>
      </c>
      <c r="E645">
        <v>0</v>
      </c>
      <c r="F645" s="18">
        <v>0</v>
      </c>
      <c r="G645" s="18">
        <v>0</v>
      </c>
      <c r="H645" s="18">
        <v>0</v>
      </c>
      <c r="I645" s="18">
        <v>0</v>
      </c>
      <c r="J645">
        <f t="shared" si="65"/>
        <v>-1.14874482957229</v>
      </c>
      <c r="K645">
        <f t="shared" si="66"/>
        <v>10.741135223601798</v>
      </c>
      <c r="L645">
        <f t="shared" si="67"/>
        <v>2.3740807840163947</v>
      </c>
      <c r="M645">
        <f t="shared" si="68"/>
        <v>0.12285616520025211</v>
      </c>
      <c r="N645">
        <f t="shared" si="69"/>
        <v>3.2773671176116048</v>
      </c>
      <c r="O645">
        <f t="shared" si="70"/>
        <v>-1.0112184245664422</v>
      </c>
    </row>
    <row r="646" spans="1:15" x14ac:dyDescent="0.25">
      <c r="A646">
        <f>'ARCH(5)'!A641</f>
        <v>-0.79296042008237189</v>
      </c>
      <c r="C646">
        <v>635</v>
      </c>
      <c r="D646">
        <f t="shared" si="64"/>
        <v>-0.79296042008237189</v>
      </c>
      <c r="E646">
        <v>0</v>
      </c>
      <c r="F646" s="18">
        <v>0</v>
      </c>
      <c r="G646" s="18">
        <v>0</v>
      </c>
      <c r="H646" s="18">
        <v>0</v>
      </c>
      <c r="I646" s="18">
        <v>0</v>
      </c>
      <c r="J646">
        <f t="shared" si="65"/>
        <v>-0.93048682508821978</v>
      </c>
      <c r="K646">
        <f t="shared" si="66"/>
        <v>10.19994349508222</v>
      </c>
      <c r="L646">
        <f t="shared" si="67"/>
        <v>2.3223821805770597</v>
      </c>
      <c r="M646">
        <f t="shared" si="68"/>
        <v>8.4883385097201086E-2</v>
      </c>
      <c r="N646">
        <f t="shared" si="69"/>
        <v>3.1937350383339913</v>
      </c>
      <c r="O646">
        <f t="shared" si="70"/>
        <v>-0.79296042008237189</v>
      </c>
    </row>
    <row r="647" spans="1:15" x14ac:dyDescent="0.25">
      <c r="A647">
        <f>'ARCH(5)'!A642</f>
        <v>-0.20670853726709928</v>
      </c>
      <c r="C647">
        <v>636</v>
      </c>
      <c r="D647">
        <f t="shared" si="64"/>
        <v>-0.20670853726709928</v>
      </c>
      <c r="E647">
        <v>0</v>
      </c>
      <c r="F647" s="18">
        <v>0</v>
      </c>
      <c r="G647" s="18">
        <v>0</v>
      </c>
      <c r="H647" s="18">
        <v>0</v>
      </c>
      <c r="I647" s="18">
        <v>0</v>
      </c>
      <c r="J647">
        <f t="shared" si="65"/>
        <v>-0.34423494227294715</v>
      </c>
      <c r="K647">
        <f t="shared" si="66"/>
        <v>9.7170474158024582</v>
      </c>
      <c r="L647">
        <f t="shared" si="67"/>
        <v>2.273881808520446</v>
      </c>
      <c r="M647">
        <f t="shared" si="68"/>
        <v>1.2194825280871948E-2</v>
      </c>
      <c r="N647">
        <f t="shared" si="69"/>
        <v>3.117217896747428</v>
      </c>
      <c r="O647">
        <f t="shared" si="70"/>
        <v>-0.20670853726709928</v>
      </c>
    </row>
    <row r="648" spans="1:15" x14ac:dyDescent="0.25">
      <c r="A648">
        <f>'ARCH(5)'!A643</f>
        <v>0.16606836298616698</v>
      </c>
      <c r="C648">
        <v>637</v>
      </c>
      <c r="D648">
        <f t="shared" si="64"/>
        <v>0.16606836298616698</v>
      </c>
      <c r="E648">
        <v>0</v>
      </c>
      <c r="F648" s="18">
        <v>0</v>
      </c>
      <c r="G648" s="18">
        <v>0</v>
      </c>
      <c r="H648" s="18">
        <v>0</v>
      </c>
      <c r="I648" s="18">
        <v>0</v>
      </c>
      <c r="J648">
        <f t="shared" si="65"/>
        <v>2.854195798031911E-2</v>
      </c>
      <c r="K648">
        <f t="shared" si="66"/>
        <v>9.2450090081170817</v>
      </c>
      <c r="L648">
        <f t="shared" si="67"/>
        <v>2.2240838392157993</v>
      </c>
      <c r="M648">
        <f t="shared" si="68"/>
        <v>8.8117098061781023E-5</v>
      </c>
      <c r="N648">
        <f t="shared" si="69"/>
        <v>3.0405606404275316</v>
      </c>
      <c r="O648">
        <f t="shared" si="70"/>
        <v>0.16606836298616698</v>
      </c>
    </row>
    <row r="649" spans="1:15" x14ac:dyDescent="0.25">
      <c r="A649">
        <f>'ARCH(5)'!A644</f>
        <v>-0.6325018214509498</v>
      </c>
      <c r="C649">
        <v>638</v>
      </c>
      <c r="D649">
        <f t="shared" si="64"/>
        <v>-0.6325018214509498</v>
      </c>
      <c r="E649">
        <v>0</v>
      </c>
      <c r="F649" s="18">
        <v>0</v>
      </c>
      <c r="G649" s="18">
        <v>0</v>
      </c>
      <c r="H649" s="18">
        <v>0</v>
      </c>
      <c r="I649" s="18">
        <v>0</v>
      </c>
      <c r="J649">
        <f t="shared" si="65"/>
        <v>-0.77002822645679769</v>
      </c>
      <c r="K649">
        <f t="shared" si="66"/>
        <v>8.8572528914010764</v>
      </c>
      <c r="L649">
        <f t="shared" si="67"/>
        <v>2.1812366591353127</v>
      </c>
      <c r="M649">
        <f t="shared" si="68"/>
        <v>6.6944398766783667E-2</v>
      </c>
      <c r="N649">
        <f t="shared" si="69"/>
        <v>2.9761137228609185</v>
      </c>
      <c r="O649">
        <f t="shared" si="70"/>
        <v>-0.6325018214509498</v>
      </c>
    </row>
    <row r="650" spans="1:15" x14ac:dyDescent="0.25">
      <c r="A650">
        <f>'ARCH(5)'!A645</f>
        <v>-1.6187583715615148</v>
      </c>
      <c r="C650">
        <v>639</v>
      </c>
      <c r="D650">
        <f t="shared" si="64"/>
        <v>-1.6187583715615148</v>
      </c>
      <c r="E650">
        <v>0</v>
      </c>
      <c r="F650" s="18">
        <v>0</v>
      </c>
      <c r="G650" s="18">
        <v>0</v>
      </c>
      <c r="H650" s="18">
        <v>0</v>
      </c>
      <c r="I650" s="18">
        <v>0</v>
      </c>
      <c r="J650">
        <f t="shared" si="65"/>
        <v>-1.7562847765673626</v>
      </c>
      <c r="K650">
        <f t="shared" si="66"/>
        <v>8.6215326655440165</v>
      </c>
      <c r="L650">
        <f t="shared" si="67"/>
        <v>2.1542628722978261</v>
      </c>
      <c r="M650">
        <f t="shared" si="68"/>
        <v>0.35777121494066011</v>
      </c>
      <c r="N650">
        <f t="shared" si="69"/>
        <v>2.9362446535573321</v>
      </c>
      <c r="O650">
        <f t="shared" si="70"/>
        <v>-1.6187583715615148</v>
      </c>
    </row>
    <row r="651" spans="1:15" x14ac:dyDescent="0.25">
      <c r="A651">
        <f>'ARCH(5)'!A646</f>
        <v>2.0575375929018773</v>
      </c>
      <c r="C651">
        <v>640</v>
      </c>
      <c r="D651">
        <f t="shared" ref="D651:D714" si="71">A651</f>
        <v>2.0575375929018773</v>
      </c>
      <c r="E651">
        <v>0</v>
      </c>
      <c r="F651" s="18">
        <v>0</v>
      </c>
      <c r="G651" s="18">
        <v>0</v>
      </c>
      <c r="H651" s="18">
        <v>0</v>
      </c>
      <c r="I651" s="18">
        <v>0</v>
      </c>
      <c r="J651">
        <f t="shared" si="65"/>
        <v>1.9200111878960295</v>
      </c>
      <c r="K651">
        <f t="shared" si="66"/>
        <v>8.7344847668486594</v>
      </c>
      <c r="L651">
        <f t="shared" si="67"/>
        <v>2.1672789569406361</v>
      </c>
      <c r="M651">
        <f t="shared" si="68"/>
        <v>0.42205614412857523</v>
      </c>
      <c r="N651">
        <f t="shared" si="69"/>
        <v>2.9554161748979886</v>
      </c>
      <c r="O651">
        <f t="shared" si="70"/>
        <v>2.0575375929018773</v>
      </c>
    </row>
    <row r="652" spans="1:15" x14ac:dyDescent="0.25">
      <c r="A652">
        <f>'ARCH(5)'!A647</f>
        <v>0.16732796989935025</v>
      </c>
      <c r="C652">
        <v>641</v>
      </c>
      <c r="D652">
        <f t="shared" si="71"/>
        <v>0.16732796989935025</v>
      </c>
      <c r="E652">
        <v>0</v>
      </c>
      <c r="F652" s="18">
        <v>0</v>
      </c>
      <c r="G652" s="18">
        <v>0</v>
      </c>
      <c r="H652" s="18">
        <v>0</v>
      </c>
      <c r="I652" s="18">
        <v>0</v>
      </c>
      <c r="J652">
        <f t="shared" ref="J652:J715" si="72">D652-$T$31-$T$32*E652-$T$33*F652-$T$34*G652-$T$35*H652-$T$36*I652</f>
        <v>2.9801564893502386E-2</v>
      </c>
      <c r="K652">
        <f t="shared" si="66"/>
        <v>8.8962407296182722</v>
      </c>
      <c r="L652">
        <f t="shared" si="67"/>
        <v>2.1856287975758084</v>
      </c>
      <c r="M652">
        <f t="shared" si="68"/>
        <v>9.9832423277932441E-5</v>
      </c>
      <c r="N652">
        <f t="shared" si="69"/>
        <v>2.9826566563415025</v>
      </c>
      <c r="O652">
        <f t="shared" si="70"/>
        <v>0.16732796989935025</v>
      </c>
    </row>
    <row r="653" spans="1:15" x14ac:dyDescent="0.25">
      <c r="A653">
        <f>'ARCH(5)'!A648</f>
        <v>3.9589333239619204E-2</v>
      </c>
      <c r="C653">
        <v>642</v>
      </c>
      <c r="D653">
        <f t="shared" si="71"/>
        <v>3.9589333239619204E-2</v>
      </c>
      <c r="E653">
        <v>0</v>
      </c>
      <c r="F653" s="18">
        <v>0</v>
      </c>
      <c r="G653" s="18">
        <v>0</v>
      </c>
      <c r="H653" s="18">
        <v>0</v>
      </c>
      <c r="I653" s="18">
        <v>0</v>
      </c>
      <c r="J653">
        <f t="shared" si="72"/>
        <v>-9.7937071766228664E-2</v>
      </c>
      <c r="K653">
        <f t="shared" ref="K653:K716" si="73">$T$37+$T$38*J652^2+$T$39*K652</f>
        <v>8.5812184539076277</v>
      </c>
      <c r="L653">
        <f t="shared" ref="L653:L716" si="74">LN(K653)</f>
        <v>2.1495759143622162</v>
      </c>
      <c r="M653">
        <f t="shared" ref="M653:M716" si="75">J653^2/K653</f>
        <v>1.1177515265067826E-3</v>
      </c>
      <c r="N653">
        <f t="shared" ref="N653:N716" si="76">SQRT(K653)</f>
        <v>2.9293716824444842</v>
      </c>
      <c r="O653">
        <f t="shared" ref="O653:O716" si="77">D653</f>
        <v>3.9589333239619204E-2</v>
      </c>
    </row>
    <row r="654" spans="1:15" x14ac:dyDescent="0.25">
      <c r="A654">
        <f>'ARCH(5)'!A649</f>
        <v>-0.31958857423201803</v>
      </c>
      <c r="C654">
        <v>643</v>
      </c>
      <c r="D654">
        <f t="shared" si="71"/>
        <v>-0.31958857423201803</v>
      </c>
      <c r="E654">
        <v>0</v>
      </c>
      <c r="F654" s="18">
        <v>0</v>
      </c>
      <c r="G654" s="18">
        <v>0</v>
      </c>
      <c r="H654" s="18">
        <v>0</v>
      </c>
      <c r="I654" s="18">
        <v>0</v>
      </c>
      <c r="J654">
        <f t="shared" si="72"/>
        <v>-0.45711497923786593</v>
      </c>
      <c r="K654">
        <f t="shared" si="73"/>
        <v>8.332930755307725</v>
      </c>
      <c r="L654">
        <f t="shared" si="74"/>
        <v>2.120215225670083</v>
      </c>
      <c r="M654">
        <f t="shared" si="75"/>
        <v>2.5075703900520191E-2</v>
      </c>
      <c r="N654">
        <f t="shared" si="76"/>
        <v>2.8866816165465363</v>
      </c>
      <c r="O654">
        <f t="shared" si="77"/>
        <v>-0.31958857423201803</v>
      </c>
    </row>
    <row r="655" spans="1:15" x14ac:dyDescent="0.25">
      <c r="A655">
        <f>'ARCH(5)'!A650</f>
        <v>1.3246828208629182</v>
      </c>
      <c r="C655">
        <v>644</v>
      </c>
      <c r="D655">
        <f t="shared" si="71"/>
        <v>1.3246828208629182</v>
      </c>
      <c r="E655">
        <v>0</v>
      </c>
      <c r="F655" s="18">
        <v>0</v>
      </c>
      <c r="G655" s="18">
        <v>0</v>
      </c>
      <c r="H655" s="18">
        <v>0</v>
      </c>
      <c r="I655" s="18">
        <v>0</v>
      </c>
      <c r="J655">
        <f t="shared" si="72"/>
        <v>1.1871564158570704</v>
      </c>
      <c r="K655">
        <f t="shared" si="73"/>
        <v>8.1603817105995375</v>
      </c>
      <c r="L655">
        <f t="shared" si="74"/>
        <v>2.0992909461416942</v>
      </c>
      <c r="M655">
        <f t="shared" si="75"/>
        <v>0.17270520003739656</v>
      </c>
      <c r="N655">
        <f t="shared" si="76"/>
        <v>2.8566381833546117</v>
      </c>
      <c r="O655">
        <f t="shared" si="77"/>
        <v>1.3246828208629182</v>
      </c>
    </row>
    <row r="656" spans="1:15" x14ac:dyDescent="0.25">
      <c r="A656">
        <f>'ARCH(5)'!A651</f>
        <v>-0.56807598414345228</v>
      </c>
      <c r="C656">
        <v>645</v>
      </c>
      <c r="D656">
        <f t="shared" si="71"/>
        <v>-0.56807598414345228</v>
      </c>
      <c r="E656">
        <v>0</v>
      </c>
      <c r="F656" s="18">
        <v>0</v>
      </c>
      <c r="G656" s="18">
        <v>0</v>
      </c>
      <c r="H656" s="18">
        <v>0</v>
      </c>
      <c r="I656" s="18">
        <v>0</v>
      </c>
      <c r="J656">
        <f t="shared" si="72"/>
        <v>-0.70560238914930018</v>
      </c>
      <c r="K656">
        <f t="shared" si="73"/>
        <v>8.1681136868565378</v>
      </c>
      <c r="L656">
        <f t="shared" si="74"/>
        <v>2.1002379993326592</v>
      </c>
      <c r="M656">
        <f t="shared" si="75"/>
        <v>6.095345273834029E-2</v>
      </c>
      <c r="N656">
        <f t="shared" si="76"/>
        <v>2.8579911978269874</v>
      </c>
      <c r="O656">
        <f t="shared" si="77"/>
        <v>-0.56807598414345228</v>
      </c>
    </row>
    <row r="657" spans="1:15" x14ac:dyDescent="0.25">
      <c r="A657">
        <f>'ARCH(5)'!A652</f>
        <v>-0.84397259733579677</v>
      </c>
      <c r="C657">
        <v>646</v>
      </c>
      <c r="D657">
        <f t="shared" si="71"/>
        <v>-0.84397259733579677</v>
      </c>
      <c r="E657">
        <v>0</v>
      </c>
      <c r="F657" s="18">
        <v>0</v>
      </c>
      <c r="G657" s="18">
        <v>0</v>
      </c>
      <c r="H657" s="18">
        <v>0</v>
      </c>
      <c r="I657" s="18">
        <v>0</v>
      </c>
      <c r="J657">
        <f t="shared" si="72"/>
        <v>-0.98149900234164467</v>
      </c>
      <c r="K657">
        <f t="shared" si="73"/>
        <v>8.0646640320732939</v>
      </c>
      <c r="L657">
        <f t="shared" si="74"/>
        <v>2.0874920531860135</v>
      </c>
      <c r="M657">
        <f t="shared" si="75"/>
        <v>0.11945200541106542</v>
      </c>
      <c r="N657">
        <f t="shared" si="76"/>
        <v>2.8398352121334951</v>
      </c>
      <c r="O657">
        <f t="shared" si="77"/>
        <v>-0.84397259733579677</v>
      </c>
    </row>
    <row r="658" spans="1:15" x14ac:dyDescent="0.25">
      <c r="A658">
        <f>'ARCH(5)'!A653</f>
        <v>-4.8926989620458459</v>
      </c>
      <c r="C658">
        <v>647</v>
      </c>
      <c r="D658">
        <f t="shared" si="71"/>
        <v>-4.8926989620458459</v>
      </c>
      <c r="E658">
        <v>0</v>
      </c>
      <c r="F658" s="18">
        <v>0</v>
      </c>
      <c r="G658" s="18">
        <v>0</v>
      </c>
      <c r="H658" s="18">
        <v>0</v>
      </c>
      <c r="I658" s="18">
        <v>0</v>
      </c>
      <c r="J658">
        <f t="shared" si="72"/>
        <v>-5.0302253670516937</v>
      </c>
      <c r="K658">
        <f t="shared" si="73"/>
        <v>8.0387403306197598</v>
      </c>
      <c r="L658">
        <f t="shared" si="74"/>
        <v>2.0842723956199687</v>
      </c>
      <c r="M658">
        <f t="shared" si="75"/>
        <v>3.1476532643988957</v>
      </c>
      <c r="N658">
        <f t="shared" si="76"/>
        <v>2.8352672414817901</v>
      </c>
      <c r="O658">
        <f t="shared" si="77"/>
        <v>-4.8926989620458459</v>
      </c>
    </row>
    <row r="659" spans="1:15" x14ac:dyDescent="0.25">
      <c r="A659">
        <f>'ARCH(5)'!A654</f>
        <v>0.19697137025199096</v>
      </c>
      <c r="C659">
        <v>648</v>
      </c>
      <c r="D659">
        <f t="shared" si="71"/>
        <v>0.19697137025199096</v>
      </c>
      <c r="E659">
        <v>0</v>
      </c>
      <c r="F659" s="18">
        <v>0</v>
      </c>
      <c r="G659" s="18">
        <v>0</v>
      </c>
      <c r="H659" s="18">
        <v>0</v>
      </c>
      <c r="I659" s="18">
        <v>0</v>
      </c>
      <c r="J659">
        <f t="shared" si="72"/>
        <v>5.9444965246143094E-2</v>
      </c>
      <c r="K659">
        <f t="shared" si="73"/>
        <v>10.944168373009559</v>
      </c>
      <c r="L659">
        <f t="shared" si="74"/>
        <v>2.3928067457225159</v>
      </c>
      <c r="M659">
        <f t="shared" si="75"/>
        <v>3.2288464254899069E-4</v>
      </c>
      <c r="N659">
        <f t="shared" si="76"/>
        <v>3.3081971484495236</v>
      </c>
      <c r="O659">
        <f t="shared" si="77"/>
        <v>0.19697137025199096</v>
      </c>
    </row>
    <row r="660" spans="1:15" x14ac:dyDescent="0.25">
      <c r="A660">
        <f>'ARCH(5)'!A655</f>
        <v>-0.10043407842523205</v>
      </c>
      <c r="C660">
        <v>649</v>
      </c>
      <c r="D660">
        <f t="shared" si="71"/>
        <v>-0.10043407842523205</v>
      </c>
      <c r="E660">
        <v>0</v>
      </c>
      <c r="F660" s="18">
        <v>0</v>
      </c>
      <c r="G660" s="18">
        <v>0</v>
      </c>
      <c r="H660" s="18">
        <v>0</v>
      </c>
      <c r="I660" s="18">
        <v>0</v>
      </c>
      <c r="J660">
        <f t="shared" si="72"/>
        <v>-0.23796048343107992</v>
      </c>
      <c r="K660">
        <f t="shared" si="73"/>
        <v>10.202431164245295</v>
      </c>
      <c r="L660">
        <f t="shared" si="74"/>
        <v>2.3226260413253246</v>
      </c>
      <c r="M660">
        <f t="shared" si="75"/>
        <v>5.5501665008236304E-3</v>
      </c>
      <c r="N660">
        <f t="shared" si="76"/>
        <v>3.1941244753837155</v>
      </c>
      <c r="O660">
        <f t="shared" si="77"/>
        <v>-0.10043407842523205</v>
      </c>
    </row>
    <row r="661" spans="1:15" x14ac:dyDescent="0.25">
      <c r="A661">
        <f>'ARCH(5)'!A656</f>
        <v>0.57759248154919218</v>
      </c>
      <c r="C661">
        <v>650</v>
      </c>
      <c r="D661">
        <f t="shared" si="71"/>
        <v>0.57759248154919218</v>
      </c>
      <c r="E661">
        <v>0</v>
      </c>
      <c r="F661" s="18">
        <v>0</v>
      </c>
      <c r="G661" s="18">
        <v>0</v>
      </c>
      <c r="H661" s="18">
        <v>0</v>
      </c>
      <c r="I661" s="18">
        <v>0</v>
      </c>
      <c r="J661">
        <f t="shared" si="72"/>
        <v>0.44006607654334429</v>
      </c>
      <c r="K661">
        <f t="shared" si="73"/>
        <v>9.6217429179086036</v>
      </c>
      <c r="L661">
        <f t="shared" si="74"/>
        <v>2.2640254247649114</v>
      </c>
      <c r="M661">
        <f t="shared" si="75"/>
        <v>2.0127138438068595E-2</v>
      </c>
      <c r="N661">
        <f t="shared" si="76"/>
        <v>3.1018934407726846</v>
      </c>
      <c r="O661">
        <f t="shared" si="77"/>
        <v>0.57759248154919218</v>
      </c>
    </row>
    <row r="662" spans="1:15" x14ac:dyDescent="0.25">
      <c r="A662">
        <f>'ARCH(5)'!A657</f>
        <v>3.8568797630370342</v>
      </c>
      <c r="C662">
        <v>651</v>
      </c>
      <c r="D662">
        <f t="shared" si="71"/>
        <v>3.8568797630370342</v>
      </c>
      <c r="E662">
        <v>0</v>
      </c>
      <c r="F662" s="18">
        <v>0</v>
      </c>
      <c r="G662" s="18">
        <v>0</v>
      </c>
      <c r="H662" s="18">
        <v>0</v>
      </c>
      <c r="I662" s="18">
        <v>0</v>
      </c>
      <c r="J662">
        <f t="shared" si="72"/>
        <v>3.7193533580311864</v>
      </c>
      <c r="K662">
        <f t="shared" si="73"/>
        <v>9.1786125717916232</v>
      </c>
      <c r="L662">
        <f t="shared" si="74"/>
        <v>2.2168760572397961</v>
      </c>
      <c r="M662">
        <f t="shared" si="75"/>
        <v>1.5071547353913</v>
      </c>
      <c r="N662">
        <f t="shared" si="76"/>
        <v>3.0296225130850249</v>
      </c>
      <c r="O662">
        <f t="shared" si="77"/>
        <v>3.8568797630370342</v>
      </c>
    </row>
    <row r="663" spans="1:15" x14ac:dyDescent="0.25">
      <c r="A663">
        <f>'ARCH(5)'!A658</f>
        <v>0.49635912864475279</v>
      </c>
      <c r="C663">
        <v>652</v>
      </c>
      <c r="D663">
        <f t="shared" si="71"/>
        <v>0.49635912864475279</v>
      </c>
      <c r="E663">
        <v>0</v>
      </c>
      <c r="F663" s="18">
        <v>0</v>
      </c>
      <c r="G663" s="18">
        <v>0</v>
      </c>
      <c r="H663" s="18">
        <v>0</v>
      </c>
      <c r="I663" s="18">
        <v>0</v>
      </c>
      <c r="J663">
        <f t="shared" si="72"/>
        <v>0.35883272363890495</v>
      </c>
      <c r="K663">
        <f t="shared" si="73"/>
        <v>10.467570832763354</v>
      </c>
      <c r="L663">
        <f t="shared" si="74"/>
        <v>2.3482819858109649</v>
      </c>
      <c r="M663">
        <f t="shared" si="75"/>
        <v>1.2300936445645517E-2</v>
      </c>
      <c r="N663">
        <f t="shared" si="76"/>
        <v>3.2353625504359407</v>
      </c>
      <c r="O663">
        <f t="shared" si="77"/>
        <v>0.49635912864475279</v>
      </c>
    </row>
    <row r="664" spans="1:15" x14ac:dyDescent="0.25">
      <c r="A664">
        <f>'ARCH(5)'!A659</f>
        <v>-0.13406061820748896</v>
      </c>
      <c r="C664">
        <v>653</v>
      </c>
      <c r="D664">
        <f t="shared" si="71"/>
        <v>-0.13406061820748896</v>
      </c>
      <c r="E664">
        <v>0</v>
      </c>
      <c r="F664" s="18">
        <v>0</v>
      </c>
      <c r="G664" s="18">
        <v>0</v>
      </c>
      <c r="H664" s="18">
        <v>0</v>
      </c>
      <c r="I664" s="18">
        <v>0</v>
      </c>
      <c r="J664">
        <f t="shared" si="72"/>
        <v>-0.27158702321333683</v>
      </c>
      <c r="K664">
        <f t="shared" si="73"/>
        <v>9.840267381395492</v>
      </c>
      <c r="L664">
        <f t="shared" si="74"/>
        <v>2.2864828836010314</v>
      </c>
      <c r="M664">
        <f t="shared" si="75"/>
        <v>7.4956816028530918E-3</v>
      </c>
      <c r="N664">
        <f t="shared" si="76"/>
        <v>3.1369200470199257</v>
      </c>
      <c r="O664">
        <f t="shared" si="77"/>
        <v>-0.13406061820748896</v>
      </c>
    </row>
    <row r="665" spans="1:15" x14ac:dyDescent="0.25">
      <c r="A665">
        <f>'ARCH(5)'!A660</f>
        <v>-1.6037157158863724</v>
      </c>
      <c r="C665">
        <v>654</v>
      </c>
      <c r="D665">
        <f t="shared" si="71"/>
        <v>-1.6037157158863724</v>
      </c>
      <c r="E665">
        <v>0</v>
      </c>
      <c r="F665" s="18">
        <v>0</v>
      </c>
      <c r="G665" s="18">
        <v>0</v>
      </c>
      <c r="H665" s="18">
        <v>0</v>
      </c>
      <c r="I665" s="18">
        <v>0</v>
      </c>
      <c r="J665">
        <f t="shared" si="72"/>
        <v>-1.7412421208922202</v>
      </c>
      <c r="K665">
        <f t="shared" si="73"/>
        <v>9.3371571219467171</v>
      </c>
      <c r="L665">
        <f t="shared" si="74"/>
        <v>2.2340018292435384</v>
      </c>
      <c r="M665">
        <f t="shared" si="75"/>
        <v>0.32471597981818123</v>
      </c>
      <c r="N665">
        <f t="shared" si="76"/>
        <v>3.0556762135322382</v>
      </c>
      <c r="O665">
        <f t="shared" si="77"/>
        <v>-1.6037157158863724</v>
      </c>
    </row>
    <row r="666" spans="1:15" x14ac:dyDescent="0.25">
      <c r="A666">
        <f>'ARCH(5)'!A661</f>
        <v>4.9966084433402357E-2</v>
      </c>
      <c r="C666">
        <v>655</v>
      </c>
      <c r="D666">
        <f t="shared" si="71"/>
        <v>4.9966084433402357E-2</v>
      </c>
      <c r="E666">
        <v>0</v>
      </c>
      <c r="F666" s="18">
        <v>0</v>
      </c>
      <c r="G666" s="18">
        <v>0</v>
      </c>
      <c r="H666" s="18">
        <v>0</v>
      </c>
      <c r="I666" s="18">
        <v>0</v>
      </c>
      <c r="J666">
        <f t="shared" si="72"/>
        <v>-8.7560320572445505E-2</v>
      </c>
      <c r="K666">
        <f t="shared" si="73"/>
        <v>9.2945629095157347</v>
      </c>
      <c r="L666">
        <f t="shared" si="74"/>
        <v>2.2294295958090702</v>
      </c>
      <c r="M666">
        <f t="shared" si="75"/>
        <v>8.2487039072059814E-4</v>
      </c>
      <c r="N666">
        <f t="shared" si="76"/>
        <v>3.0486985599622236</v>
      </c>
      <c r="O666">
        <f t="shared" si="77"/>
        <v>4.9966084433402357E-2</v>
      </c>
    </row>
    <row r="667" spans="1:15" x14ac:dyDescent="0.25">
      <c r="A667">
        <f>'ARCH(5)'!A662</f>
        <v>-0.49534793011843331</v>
      </c>
      <c r="C667">
        <v>656</v>
      </c>
      <c r="D667">
        <f t="shared" si="71"/>
        <v>-0.49534793011843331</v>
      </c>
      <c r="E667">
        <v>0</v>
      </c>
      <c r="F667" s="18">
        <v>0</v>
      </c>
      <c r="G667" s="18">
        <v>0</v>
      </c>
      <c r="H667" s="18">
        <v>0</v>
      </c>
      <c r="I667" s="18">
        <v>0</v>
      </c>
      <c r="J667">
        <f t="shared" si="72"/>
        <v>-0.63287433512428115</v>
      </c>
      <c r="K667">
        <f t="shared" si="73"/>
        <v>8.8972975498342457</v>
      </c>
      <c r="L667">
        <f t="shared" si="74"/>
        <v>2.1857475845422472</v>
      </c>
      <c r="M667">
        <f t="shared" si="75"/>
        <v>4.5017031499240204E-2</v>
      </c>
      <c r="N667">
        <f t="shared" si="76"/>
        <v>2.9828338119704636</v>
      </c>
      <c r="O667">
        <f t="shared" si="77"/>
        <v>-0.49534793011843331</v>
      </c>
    </row>
    <row r="668" spans="1:15" x14ac:dyDescent="0.25">
      <c r="A668">
        <f>'ARCH(5)'!A663</f>
        <v>1.5505406008779647</v>
      </c>
      <c r="C668">
        <v>657</v>
      </c>
      <c r="D668">
        <f t="shared" si="71"/>
        <v>1.5505406008779647</v>
      </c>
      <c r="E668">
        <v>0</v>
      </c>
      <c r="F668" s="18">
        <v>0</v>
      </c>
      <c r="G668" s="18">
        <v>0</v>
      </c>
      <c r="H668" s="18">
        <v>0</v>
      </c>
      <c r="I668" s="18">
        <v>0</v>
      </c>
      <c r="J668">
        <f t="shared" si="72"/>
        <v>1.413014195872117</v>
      </c>
      <c r="K668">
        <f t="shared" si="73"/>
        <v>8.6300967581564976</v>
      </c>
      <c r="L668">
        <f t="shared" si="74"/>
        <v>2.1552557168698536</v>
      </c>
      <c r="M668">
        <f t="shared" si="75"/>
        <v>0.23135419841603577</v>
      </c>
      <c r="N668">
        <f t="shared" si="76"/>
        <v>2.9377026326972744</v>
      </c>
      <c r="O668">
        <f t="shared" si="77"/>
        <v>1.5505406008779647</v>
      </c>
    </row>
    <row r="669" spans="1:15" x14ac:dyDescent="0.25">
      <c r="A669">
        <f>'ARCH(5)'!A664</f>
        <v>-0.78660842927905905</v>
      </c>
      <c r="C669">
        <v>658</v>
      </c>
      <c r="D669">
        <f t="shared" si="71"/>
        <v>-0.78660842927905905</v>
      </c>
      <c r="E669">
        <v>0</v>
      </c>
      <c r="F669" s="18">
        <v>0</v>
      </c>
      <c r="G669" s="18">
        <v>0</v>
      </c>
      <c r="H669" s="18">
        <v>0</v>
      </c>
      <c r="I669" s="18">
        <v>0</v>
      </c>
      <c r="J669">
        <f t="shared" si="72"/>
        <v>-0.92413483428490695</v>
      </c>
      <c r="K669">
        <f t="shared" si="73"/>
        <v>8.6104808793223011</v>
      </c>
      <c r="L669">
        <f t="shared" si="74"/>
        <v>2.1529801681369616</v>
      </c>
      <c r="M669">
        <f t="shared" si="75"/>
        <v>9.918437819073464E-2</v>
      </c>
      <c r="N669">
        <f t="shared" si="76"/>
        <v>2.9343620906974484</v>
      </c>
      <c r="O669">
        <f t="shared" si="77"/>
        <v>-0.78660842927905905</v>
      </c>
    </row>
    <row r="670" spans="1:15" x14ac:dyDescent="0.25">
      <c r="A670">
        <f>'ARCH(5)'!A665</f>
        <v>-0.15420489148338257</v>
      </c>
      <c r="C670">
        <v>659</v>
      </c>
      <c r="D670">
        <f t="shared" si="71"/>
        <v>-0.15420489148338257</v>
      </c>
      <c r="E670">
        <v>0</v>
      </c>
      <c r="F670" s="18">
        <v>0</v>
      </c>
      <c r="G670" s="18">
        <v>0</v>
      </c>
      <c r="H670" s="18">
        <v>0</v>
      </c>
      <c r="I670" s="18">
        <v>0</v>
      </c>
      <c r="J670">
        <f t="shared" si="72"/>
        <v>-0.29173129648923046</v>
      </c>
      <c r="K670">
        <f t="shared" si="73"/>
        <v>8.4576026735616026</v>
      </c>
      <c r="L670">
        <f t="shared" si="74"/>
        <v>2.1350657615412909</v>
      </c>
      <c r="M670">
        <f t="shared" si="75"/>
        <v>1.0062798246284558E-2</v>
      </c>
      <c r="N670">
        <f t="shared" si="76"/>
        <v>2.9081957763468407</v>
      </c>
      <c r="O670">
        <f t="shared" si="77"/>
        <v>-0.15420489148338257</v>
      </c>
    </row>
    <row r="671" spans="1:15" x14ac:dyDescent="0.25">
      <c r="A671">
        <f>'ARCH(5)'!A666</f>
        <v>0.28260459128457277</v>
      </c>
      <c r="C671">
        <v>660</v>
      </c>
      <c r="D671">
        <f t="shared" si="71"/>
        <v>0.28260459128457277</v>
      </c>
      <c r="E671">
        <v>0</v>
      </c>
      <c r="F671" s="18">
        <v>0</v>
      </c>
      <c r="G671" s="18">
        <v>0</v>
      </c>
      <c r="H671" s="18">
        <v>0</v>
      </c>
      <c r="I671" s="18">
        <v>0</v>
      </c>
      <c r="J671">
        <f t="shared" si="72"/>
        <v>0.1450781862787249</v>
      </c>
      <c r="K671">
        <f t="shared" si="73"/>
        <v>8.244169170714768</v>
      </c>
      <c r="L671">
        <f t="shared" si="74"/>
        <v>2.1095061832828295</v>
      </c>
      <c r="M671">
        <f t="shared" si="75"/>
        <v>2.553038359364425E-3</v>
      </c>
      <c r="N671">
        <f t="shared" si="76"/>
        <v>2.8712661267661637</v>
      </c>
      <c r="O671">
        <f t="shared" si="77"/>
        <v>0.28260459128457277</v>
      </c>
    </row>
    <row r="672" spans="1:15" x14ac:dyDescent="0.25">
      <c r="A672">
        <f>'ARCH(5)'!A667</f>
        <v>-0.32694970203580237</v>
      </c>
      <c r="C672">
        <v>661</v>
      </c>
      <c r="D672">
        <f t="shared" si="71"/>
        <v>-0.32694970203580237</v>
      </c>
      <c r="E672">
        <v>0</v>
      </c>
      <c r="F672" s="18">
        <v>0</v>
      </c>
      <c r="G672" s="18">
        <v>0</v>
      </c>
      <c r="H672" s="18">
        <v>0</v>
      </c>
      <c r="I672" s="18">
        <v>0</v>
      </c>
      <c r="J672">
        <f t="shared" si="72"/>
        <v>-0.46447610704165021</v>
      </c>
      <c r="K672">
        <f t="shared" si="73"/>
        <v>8.0675399921513105</v>
      </c>
      <c r="L672">
        <f t="shared" si="74"/>
        <v>2.0878486021242941</v>
      </c>
      <c r="M672">
        <f t="shared" si="75"/>
        <v>2.6741491733843548E-2</v>
      </c>
      <c r="N672">
        <f t="shared" si="76"/>
        <v>2.8403415273785844</v>
      </c>
      <c r="O672">
        <f t="shared" si="77"/>
        <v>-0.32694970203580237</v>
      </c>
    </row>
    <row r="673" spans="1:15" x14ac:dyDescent="0.25">
      <c r="A673">
        <f>'ARCH(5)'!A668</f>
        <v>-0.19894500768182963</v>
      </c>
      <c r="C673">
        <v>662</v>
      </c>
      <c r="D673">
        <f t="shared" si="71"/>
        <v>-0.19894500768182963</v>
      </c>
      <c r="E673">
        <v>0</v>
      </c>
      <c r="F673" s="18">
        <v>0</v>
      </c>
      <c r="G673" s="18">
        <v>0</v>
      </c>
      <c r="H673" s="18">
        <v>0</v>
      </c>
      <c r="I673" s="18">
        <v>0</v>
      </c>
      <c r="J673">
        <f t="shared" si="72"/>
        <v>-0.3364714126876775</v>
      </c>
      <c r="K673">
        <f t="shared" si="73"/>
        <v>7.9511456256547044</v>
      </c>
      <c r="L673">
        <f t="shared" si="74"/>
        <v>2.0733160221402147</v>
      </c>
      <c r="M673">
        <f t="shared" si="75"/>
        <v>1.4238578550335546E-2</v>
      </c>
      <c r="N673">
        <f t="shared" si="76"/>
        <v>2.8197775844301454</v>
      </c>
      <c r="O673">
        <f t="shared" si="77"/>
        <v>-0.19894500768182963</v>
      </c>
    </row>
    <row r="674" spans="1:15" x14ac:dyDescent="0.25">
      <c r="A674">
        <f>'ARCH(5)'!A669</f>
        <v>0.31478801785014843</v>
      </c>
      <c r="C674">
        <v>663</v>
      </c>
      <c r="D674">
        <f t="shared" si="71"/>
        <v>0.31478801785014843</v>
      </c>
      <c r="E674">
        <v>0</v>
      </c>
      <c r="F674" s="18">
        <v>0</v>
      </c>
      <c r="G674" s="18">
        <v>0</v>
      </c>
      <c r="H674" s="18">
        <v>0</v>
      </c>
      <c r="I674" s="18">
        <v>0</v>
      </c>
      <c r="J674">
        <f t="shared" si="72"/>
        <v>0.17726161284430056</v>
      </c>
      <c r="K674">
        <f t="shared" si="73"/>
        <v>7.8466969914614033</v>
      </c>
      <c r="L674">
        <f t="shared" si="74"/>
        <v>2.0600926778287794</v>
      </c>
      <c r="M674">
        <f t="shared" si="75"/>
        <v>4.0044466381657226E-3</v>
      </c>
      <c r="N674">
        <f t="shared" si="76"/>
        <v>2.8011956360563972</v>
      </c>
      <c r="O674">
        <f t="shared" si="77"/>
        <v>0.31478801785014843</v>
      </c>
    </row>
    <row r="675" spans="1:15" x14ac:dyDescent="0.25">
      <c r="A675">
        <f>'ARCH(5)'!A670</f>
        <v>-0.27422433696051968</v>
      </c>
      <c r="C675">
        <v>664</v>
      </c>
      <c r="D675">
        <f t="shared" si="71"/>
        <v>-0.27422433696051968</v>
      </c>
      <c r="E675">
        <v>0</v>
      </c>
      <c r="F675" s="18">
        <v>0</v>
      </c>
      <c r="G675" s="18">
        <v>0</v>
      </c>
      <c r="H675" s="18">
        <v>0</v>
      </c>
      <c r="I675" s="18">
        <v>0</v>
      </c>
      <c r="J675">
        <f t="shared" si="72"/>
        <v>-0.41175074196636752</v>
      </c>
      <c r="K675">
        <f t="shared" si="73"/>
        <v>7.7541956174055073</v>
      </c>
      <c r="L675">
        <f t="shared" si="74"/>
        <v>2.0482340668651982</v>
      </c>
      <c r="M675">
        <f t="shared" si="75"/>
        <v>2.186412129316135E-2</v>
      </c>
      <c r="N675">
        <f t="shared" si="76"/>
        <v>2.78463563458588</v>
      </c>
      <c r="O675">
        <f t="shared" si="77"/>
        <v>-0.27422433696051968</v>
      </c>
    </row>
    <row r="676" spans="1:15" x14ac:dyDescent="0.25">
      <c r="A676">
        <f>'ARCH(5)'!A671</f>
        <v>-2.3262817114088485</v>
      </c>
      <c r="C676">
        <v>665</v>
      </c>
      <c r="D676">
        <f t="shared" si="71"/>
        <v>-2.3262817114088485</v>
      </c>
      <c r="E676">
        <v>0</v>
      </c>
      <c r="F676" s="18">
        <v>0</v>
      </c>
      <c r="G676" s="18">
        <v>0</v>
      </c>
      <c r="H676" s="18">
        <v>0</v>
      </c>
      <c r="I676" s="18">
        <v>0</v>
      </c>
      <c r="J676">
        <f t="shared" si="72"/>
        <v>-2.4638081164146963</v>
      </c>
      <c r="K676">
        <f t="shared" si="73"/>
        <v>7.6975859478746278</v>
      </c>
      <c r="L676">
        <f t="shared" si="74"/>
        <v>2.0409067664410454</v>
      </c>
      <c r="M676">
        <f t="shared" si="75"/>
        <v>0.78860443723749674</v>
      </c>
      <c r="N676">
        <f t="shared" si="76"/>
        <v>2.7744523690044902</v>
      </c>
      <c r="O676">
        <f t="shared" si="77"/>
        <v>-2.3262817114088485</v>
      </c>
    </row>
    <row r="677" spans="1:15" x14ac:dyDescent="0.25">
      <c r="A677">
        <f>'ARCH(5)'!A672</f>
        <v>-3.1692004689457397E-2</v>
      </c>
      <c r="C677">
        <v>666</v>
      </c>
      <c r="D677">
        <f t="shared" si="71"/>
        <v>-3.1692004689457397E-2</v>
      </c>
      <c r="E677">
        <v>0</v>
      </c>
      <c r="F677" s="18">
        <v>0</v>
      </c>
      <c r="G677" s="18">
        <v>0</v>
      </c>
      <c r="H677" s="18">
        <v>0</v>
      </c>
      <c r="I677" s="18">
        <v>0</v>
      </c>
      <c r="J677">
        <f t="shared" si="72"/>
        <v>-0.16921840969530527</v>
      </c>
      <c r="K677">
        <f t="shared" si="73"/>
        <v>8.3621305498621332</v>
      </c>
      <c r="L677">
        <f t="shared" si="74"/>
        <v>2.1237132450897254</v>
      </c>
      <c r="M677">
        <f t="shared" si="75"/>
        <v>3.4243510082822481E-3</v>
      </c>
      <c r="N677">
        <f t="shared" si="76"/>
        <v>2.8917348685282565</v>
      </c>
      <c r="O677">
        <f t="shared" si="77"/>
        <v>-3.1692004689457397E-2</v>
      </c>
    </row>
    <row r="678" spans="1:15" x14ac:dyDescent="0.25">
      <c r="A678">
        <f>'ARCH(5)'!A673</f>
        <v>0.64658478828496346</v>
      </c>
      <c r="C678">
        <v>667</v>
      </c>
      <c r="D678">
        <f t="shared" si="71"/>
        <v>0.64658478828496346</v>
      </c>
      <c r="E678">
        <v>0</v>
      </c>
      <c r="F678" s="18">
        <v>0</v>
      </c>
      <c r="G678" s="18">
        <v>0</v>
      </c>
      <c r="H678" s="18">
        <v>0</v>
      </c>
      <c r="I678" s="18">
        <v>0</v>
      </c>
      <c r="J678">
        <f t="shared" si="72"/>
        <v>0.50905838327911557</v>
      </c>
      <c r="K678">
        <f t="shared" si="73"/>
        <v>8.1618161903118533</v>
      </c>
      <c r="L678">
        <f t="shared" si="74"/>
        <v>2.0994667165526053</v>
      </c>
      <c r="M678">
        <f t="shared" si="75"/>
        <v>3.1750339819505966E-2</v>
      </c>
      <c r="N678">
        <f t="shared" si="76"/>
        <v>2.856889250620656</v>
      </c>
      <c r="O678">
        <f t="shared" si="77"/>
        <v>0.64658478828496346</v>
      </c>
    </row>
    <row r="679" spans="1:15" x14ac:dyDescent="0.25">
      <c r="A679">
        <f>'ARCH(5)'!A674</f>
        <v>0.45309727497536295</v>
      </c>
      <c r="C679">
        <v>668</v>
      </c>
      <c r="D679">
        <f t="shared" si="71"/>
        <v>0.45309727497536295</v>
      </c>
      <c r="E679">
        <v>0</v>
      </c>
      <c r="F679" s="18">
        <v>0</v>
      </c>
      <c r="G679" s="18">
        <v>0</v>
      </c>
      <c r="H679" s="18">
        <v>0</v>
      </c>
      <c r="I679" s="18">
        <v>0</v>
      </c>
      <c r="J679">
        <f t="shared" si="72"/>
        <v>0.31557086996951511</v>
      </c>
      <c r="K679">
        <f t="shared" si="73"/>
        <v>8.0309808924039263</v>
      </c>
      <c r="L679">
        <f t="shared" si="74"/>
        <v>2.0833066739735018</v>
      </c>
      <c r="M679">
        <f t="shared" si="75"/>
        <v>1.2400100972411563E-2</v>
      </c>
      <c r="N679">
        <f t="shared" si="76"/>
        <v>2.8338985324820518</v>
      </c>
      <c r="O679">
        <f t="shared" si="77"/>
        <v>0.45309727497536295</v>
      </c>
    </row>
    <row r="680" spans="1:15" x14ac:dyDescent="0.25">
      <c r="A680">
        <f>'ARCH(5)'!A675</f>
        <v>0.20841936934088107</v>
      </c>
      <c r="C680">
        <v>669</v>
      </c>
      <c r="D680">
        <f t="shared" si="71"/>
        <v>0.20841936934088107</v>
      </c>
      <c r="E680">
        <v>0</v>
      </c>
      <c r="F680" s="18">
        <v>0</v>
      </c>
      <c r="G680" s="18">
        <v>0</v>
      </c>
      <c r="H680" s="18">
        <v>0</v>
      </c>
      <c r="I680" s="18">
        <v>0</v>
      </c>
      <c r="J680">
        <f t="shared" si="72"/>
        <v>7.0892964335033198E-2</v>
      </c>
      <c r="K680">
        <f t="shared" si="73"/>
        <v>7.908246786327414</v>
      </c>
      <c r="L680">
        <f t="shared" si="74"/>
        <v>2.0679061119948581</v>
      </c>
      <c r="M680">
        <f t="shared" si="75"/>
        <v>6.3551537123214563E-4</v>
      </c>
      <c r="N680">
        <f t="shared" si="76"/>
        <v>2.8121605193031591</v>
      </c>
      <c r="O680">
        <f t="shared" si="77"/>
        <v>0.20841936934088107</v>
      </c>
    </row>
    <row r="681" spans="1:15" x14ac:dyDescent="0.25">
      <c r="A681">
        <f>'ARCH(5)'!A676</f>
        <v>-0.2800806357313661</v>
      </c>
      <c r="C681">
        <v>670</v>
      </c>
      <c r="D681">
        <f t="shared" si="71"/>
        <v>-0.2800806357313661</v>
      </c>
      <c r="E681">
        <v>0</v>
      </c>
      <c r="F681" s="18">
        <v>0</v>
      </c>
      <c r="G681" s="18">
        <v>0</v>
      </c>
      <c r="H681" s="18">
        <v>0</v>
      </c>
      <c r="I681" s="18">
        <v>0</v>
      </c>
      <c r="J681">
        <f t="shared" si="72"/>
        <v>-0.417607040737214</v>
      </c>
      <c r="K681">
        <f t="shared" si="73"/>
        <v>7.7997379689566406</v>
      </c>
      <c r="L681">
        <f t="shared" si="74"/>
        <v>2.0540901394077569</v>
      </c>
      <c r="M681">
        <f t="shared" si="75"/>
        <v>2.2359166572953702E-2</v>
      </c>
      <c r="N681">
        <f t="shared" si="76"/>
        <v>2.7928010972778998</v>
      </c>
      <c r="O681">
        <f t="shared" si="77"/>
        <v>-0.2800806357313661</v>
      </c>
    </row>
    <row r="682" spans="1:15" x14ac:dyDescent="0.25">
      <c r="A682">
        <f>'ARCH(5)'!A677</f>
        <v>1.1362757200264246</v>
      </c>
      <c r="C682">
        <v>671</v>
      </c>
      <c r="D682">
        <f t="shared" si="71"/>
        <v>1.1362757200264246</v>
      </c>
      <c r="E682">
        <v>0</v>
      </c>
      <c r="F682" s="18">
        <v>0</v>
      </c>
      <c r="G682" s="18">
        <v>0</v>
      </c>
      <c r="H682" s="18">
        <v>0</v>
      </c>
      <c r="I682" s="18">
        <v>0</v>
      </c>
      <c r="J682">
        <f t="shared" si="72"/>
        <v>0.99874931502057673</v>
      </c>
      <c r="K682">
        <f t="shared" si="73"/>
        <v>7.7342156955793513</v>
      </c>
      <c r="L682">
        <f t="shared" si="74"/>
        <v>2.0456540820617035</v>
      </c>
      <c r="M682">
        <f t="shared" si="75"/>
        <v>0.12897237852109722</v>
      </c>
      <c r="N682">
        <f t="shared" si="76"/>
        <v>2.781045791708463</v>
      </c>
      <c r="O682">
        <f t="shared" si="77"/>
        <v>1.1362757200264246</v>
      </c>
    </row>
    <row r="683" spans="1:15" x14ac:dyDescent="0.25">
      <c r="A683">
        <f>'ARCH(5)'!A678</f>
        <v>-0.23104344669548729</v>
      </c>
      <c r="C683">
        <v>672</v>
      </c>
      <c r="D683">
        <f t="shared" si="71"/>
        <v>-0.23104344669548729</v>
      </c>
      <c r="E683">
        <v>0</v>
      </c>
      <c r="F683" s="18">
        <v>0</v>
      </c>
      <c r="G683" s="18">
        <v>0</v>
      </c>
      <c r="H683" s="18">
        <v>0</v>
      </c>
      <c r="I683" s="18">
        <v>0</v>
      </c>
      <c r="J683">
        <f t="shared" si="72"/>
        <v>-0.36856985170133516</v>
      </c>
      <c r="K683">
        <f t="shared" si="73"/>
        <v>7.7813033744238016</v>
      </c>
      <c r="L683">
        <f t="shared" si="74"/>
        <v>2.0517238530051571</v>
      </c>
      <c r="M683">
        <f t="shared" si="75"/>
        <v>1.7457709723752199E-2</v>
      </c>
      <c r="N683">
        <f t="shared" si="76"/>
        <v>2.7894987675967524</v>
      </c>
      <c r="O683">
        <f t="shared" si="77"/>
        <v>-0.23104344669548729</v>
      </c>
    </row>
    <row r="684" spans="1:15" x14ac:dyDescent="0.25">
      <c r="A684">
        <f>'ARCH(5)'!A679</f>
        <v>0.54754987922444232</v>
      </c>
      <c r="C684">
        <v>673</v>
      </c>
      <c r="D684">
        <f t="shared" si="71"/>
        <v>0.54754987922444232</v>
      </c>
      <c r="E684">
        <v>0</v>
      </c>
      <c r="F684" s="18">
        <v>0</v>
      </c>
      <c r="G684" s="18">
        <v>0</v>
      </c>
      <c r="H684" s="18">
        <v>0</v>
      </c>
      <c r="I684" s="18">
        <v>0</v>
      </c>
      <c r="J684">
        <f t="shared" si="72"/>
        <v>0.41002347421859442</v>
      </c>
      <c r="K684">
        <f t="shared" si="73"/>
        <v>7.7149906620472173</v>
      </c>
      <c r="L684">
        <f t="shared" si="74"/>
        <v>2.0431652754511016</v>
      </c>
      <c r="M684">
        <f t="shared" si="75"/>
        <v>2.1791244704588528E-2</v>
      </c>
      <c r="N684">
        <f t="shared" si="76"/>
        <v>2.7775872015199123</v>
      </c>
      <c r="O684">
        <f t="shared" si="77"/>
        <v>0.54754987922444232</v>
      </c>
    </row>
    <row r="685" spans="1:15" x14ac:dyDescent="0.25">
      <c r="A685">
        <f>'ARCH(5)'!A680</f>
        <v>0.93512914434495631</v>
      </c>
      <c r="C685">
        <v>674</v>
      </c>
      <c r="D685">
        <f t="shared" si="71"/>
        <v>0.93512914434495631</v>
      </c>
      <c r="E685">
        <v>0</v>
      </c>
      <c r="F685" s="18">
        <v>0</v>
      </c>
      <c r="G685" s="18">
        <v>0</v>
      </c>
      <c r="H685" s="18">
        <v>0</v>
      </c>
      <c r="I685" s="18">
        <v>0</v>
      </c>
      <c r="J685">
        <f t="shared" si="72"/>
        <v>0.79760273933910841</v>
      </c>
      <c r="K685">
        <f t="shared" si="73"/>
        <v>7.6663853601944236</v>
      </c>
      <c r="L685">
        <f t="shared" si="74"/>
        <v>2.0368452344393133</v>
      </c>
      <c r="M685">
        <f t="shared" si="75"/>
        <v>8.2981757361740044E-2</v>
      </c>
      <c r="N685">
        <f t="shared" si="76"/>
        <v>2.7688238225272519</v>
      </c>
      <c r="O685">
        <f t="shared" si="77"/>
        <v>0.93512914434495631</v>
      </c>
    </row>
    <row r="686" spans="1:15" x14ac:dyDescent="0.25">
      <c r="A686">
        <f>'ARCH(5)'!A681</f>
        <v>-1.2486888741952424</v>
      </c>
      <c r="C686">
        <v>675</v>
      </c>
      <c r="D686">
        <f t="shared" si="71"/>
        <v>-1.2486888741952424</v>
      </c>
      <c r="E686">
        <v>0</v>
      </c>
      <c r="F686" s="18">
        <v>0</v>
      </c>
      <c r="G686" s="18">
        <v>0</v>
      </c>
      <c r="H686" s="18">
        <v>0</v>
      </c>
      <c r="I686" s="18">
        <v>0</v>
      </c>
      <c r="J686">
        <f t="shared" si="72"/>
        <v>-1.3862152792010902</v>
      </c>
      <c r="K686">
        <f t="shared" si="73"/>
        <v>7.6841806788047577</v>
      </c>
      <c r="L686">
        <f t="shared" si="74"/>
        <v>2.0391637582692179</v>
      </c>
      <c r="M686">
        <f t="shared" si="75"/>
        <v>0.25007126727132767</v>
      </c>
      <c r="N686">
        <f t="shared" si="76"/>
        <v>2.7720354757478769</v>
      </c>
      <c r="O686">
        <f t="shared" si="77"/>
        <v>-1.2486888741952424</v>
      </c>
    </row>
    <row r="687" spans="1:15" x14ac:dyDescent="0.25">
      <c r="A687">
        <f>'ARCH(5)'!A682</f>
        <v>-1.0984460398207472</v>
      </c>
      <c r="C687">
        <v>676</v>
      </c>
      <c r="D687">
        <f t="shared" si="71"/>
        <v>-1.0984460398207472</v>
      </c>
      <c r="E687">
        <v>0</v>
      </c>
      <c r="F687" s="18">
        <v>0</v>
      </c>
      <c r="G687" s="18">
        <v>0</v>
      </c>
      <c r="H687" s="18">
        <v>0</v>
      </c>
      <c r="I687" s="18">
        <v>0</v>
      </c>
      <c r="J687">
        <f t="shared" si="72"/>
        <v>-1.235972444826595</v>
      </c>
      <c r="K687">
        <f t="shared" si="73"/>
        <v>7.8527889182309041</v>
      </c>
      <c r="L687">
        <f t="shared" si="74"/>
        <v>2.0608687449064274</v>
      </c>
      <c r="M687">
        <f t="shared" si="75"/>
        <v>0.19453316525853825</v>
      </c>
      <c r="N687">
        <f t="shared" si="76"/>
        <v>2.8022828048273256</v>
      </c>
      <c r="O687">
        <f t="shared" si="77"/>
        <v>-1.0984460398207472</v>
      </c>
    </row>
    <row r="688" spans="1:15" x14ac:dyDescent="0.25">
      <c r="A688">
        <f>'ARCH(5)'!A683</f>
        <v>0.52312621205061405</v>
      </c>
      <c r="C688">
        <v>677</v>
      </c>
      <c r="D688">
        <f t="shared" si="71"/>
        <v>0.52312621205061405</v>
      </c>
      <c r="E688">
        <v>0</v>
      </c>
      <c r="F688" s="18">
        <v>0</v>
      </c>
      <c r="G688" s="18">
        <v>0</v>
      </c>
      <c r="H688" s="18">
        <v>0</v>
      </c>
      <c r="I688" s="18">
        <v>0</v>
      </c>
      <c r="J688">
        <f t="shared" si="72"/>
        <v>0.38559980704476615</v>
      </c>
      <c r="K688">
        <f t="shared" si="73"/>
        <v>7.9388796207845012</v>
      </c>
      <c r="L688">
        <f t="shared" si="74"/>
        <v>2.0717721596080518</v>
      </c>
      <c r="M688">
        <f t="shared" si="75"/>
        <v>1.8728991784141447E-2</v>
      </c>
      <c r="N688">
        <f t="shared" si="76"/>
        <v>2.8176017498547417</v>
      </c>
      <c r="O688">
        <f t="shared" si="77"/>
        <v>0.52312621205061405</v>
      </c>
    </row>
    <row r="689" spans="1:15" x14ac:dyDescent="0.25">
      <c r="A689">
        <f>'ARCH(5)'!A684</f>
        <v>-0.69779737491305016</v>
      </c>
      <c r="C689">
        <v>678</v>
      </c>
      <c r="D689">
        <f t="shared" si="71"/>
        <v>-0.69779737491305016</v>
      </c>
      <c r="E689">
        <v>0</v>
      </c>
      <c r="F689" s="18">
        <v>0</v>
      </c>
      <c r="G689" s="18">
        <v>0</v>
      </c>
      <c r="H689" s="18">
        <v>0</v>
      </c>
      <c r="I689" s="18">
        <v>0</v>
      </c>
      <c r="J689">
        <f t="shared" si="72"/>
        <v>-0.83532377991889806</v>
      </c>
      <c r="K689">
        <f t="shared" si="73"/>
        <v>7.8412531229778946</v>
      </c>
      <c r="L689">
        <f t="shared" si="74"/>
        <v>2.0593986587042532</v>
      </c>
      <c r="M689">
        <f t="shared" si="75"/>
        <v>8.8986518653921876E-2</v>
      </c>
      <c r="N689">
        <f t="shared" si="76"/>
        <v>2.8002237630192868</v>
      </c>
      <c r="O689">
        <f t="shared" si="77"/>
        <v>-0.69779737491305016</v>
      </c>
    </row>
    <row r="690" spans="1:15" x14ac:dyDescent="0.25">
      <c r="A690">
        <f>'ARCH(5)'!A685</f>
        <v>0.11098998069498554</v>
      </c>
      <c r="C690">
        <v>679</v>
      </c>
      <c r="D690">
        <f t="shared" si="71"/>
        <v>0.11098998069498554</v>
      </c>
      <c r="E690">
        <v>0</v>
      </c>
      <c r="F690" s="18">
        <v>0</v>
      </c>
      <c r="G690" s="18">
        <v>0</v>
      </c>
      <c r="H690" s="18">
        <v>0</v>
      </c>
      <c r="I690" s="18">
        <v>0</v>
      </c>
      <c r="J690">
        <f t="shared" si="72"/>
        <v>-2.6536424310862325E-2</v>
      </c>
      <c r="K690">
        <f t="shared" si="73"/>
        <v>7.8299896514803695</v>
      </c>
      <c r="L690">
        <f t="shared" si="74"/>
        <v>2.0579611883518218</v>
      </c>
      <c r="M690">
        <f t="shared" si="75"/>
        <v>8.9933939449458866E-5</v>
      </c>
      <c r="N690">
        <f t="shared" si="76"/>
        <v>2.7982118667964313</v>
      </c>
      <c r="O690">
        <f t="shared" si="77"/>
        <v>0.11098998069498554</v>
      </c>
    </row>
    <row r="691" spans="1:15" x14ac:dyDescent="0.25">
      <c r="A691">
        <f>'ARCH(5)'!A686</f>
        <v>-0.2611086497707672</v>
      </c>
      <c r="C691">
        <v>680</v>
      </c>
      <c r="D691">
        <f t="shared" si="71"/>
        <v>-0.2611086497707672</v>
      </c>
      <c r="E691">
        <v>0</v>
      </c>
      <c r="F691" s="18">
        <v>0</v>
      </c>
      <c r="G691" s="18">
        <v>0</v>
      </c>
      <c r="H691" s="18">
        <v>0</v>
      </c>
      <c r="I691" s="18">
        <v>0</v>
      </c>
      <c r="J691">
        <f t="shared" si="72"/>
        <v>-0.39863505477661509</v>
      </c>
      <c r="K691">
        <f t="shared" si="73"/>
        <v>7.7372794640556872</v>
      </c>
      <c r="L691">
        <f t="shared" si="74"/>
        <v>2.0460501353823131</v>
      </c>
      <c r="M691">
        <f t="shared" si="75"/>
        <v>2.0538214709057225E-2</v>
      </c>
      <c r="N691">
        <f t="shared" si="76"/>
        <v>2.7815965674510901</v>
      </c>
      <c r="O691">
        <f t="shared" si="77"/>
        <v>-0.2611086497707672</v>
      </c>
    </row>
    <row r="692" spans="1:15" x14ac:dyDescent="0.25">
      <c r="A692">
        <f>'ARCH(5)'!A687</f>
        <v>-11.910098484461484</v>
      </c>
      <c r="C692">
        <v>681</v>
      </c>
      <c r="D692">
        <f t="shared" si="71"/>
        <v>-11.910098484461484</v>
      </c>
      <c r="E692">
        <v>0</v>
      </c>
      <c r="F692" s="18">
        <v>0</v>
      </c>
      <c r="G692" s="18">
        <v>0</v>
      </c>
      <c r="H692" s="18">
        <v>0</v>
      </c>
      <c r="I692" s="18">
        <v>0</v>
      </c>
      <c r="J692">
        <f t="shared" si="72"/>
        <v>-12.047624889467333</v>
      </c>
      <c r="K692">
        <f t="shared" si="73"/>
        <v>7.6829194350212688</v>
      </c>
      <c r="L692">
        <f t="shared" si="74"/>
        <v>2.0389996096950589</v>
      </c>
      <c r="M692">
        <f t="shared" si="75"/>
        <v>18.891941625170894</v>
      </c>
      <c r="N692">
        <f t="shared" si="76"/>
        <v>2.7718079722486673</v>
      </c>
      <c r="O692">
        <f t="shared" si="77"/>
        <v>-11.910098484461484</v>
      </c>
    </row>
    <row r="693" spans="1:15" x14ac:dyDescent="0.25">
      <c r="A693">
        <f>'ARCH(5)'!A688</f>
        <v>-1.4572896180491701</v>
      </c>
      <c r="C693">
        <v>682</v>
      </c>
      <c r="D693">
        <f t="shared" si="71"/>
        <v>-1.4572896180491701</v>
      </c>
      <c r="E693">
        <v>0</v>
      </c>
      <c r="F693" s="18">
        <v>0</v>
      </c>
      <c r="G693" s="18">
        <v>0</v>
      </c>
      <c r="H693" s="18">
        <v>0</v>
      </c>
      <c r="I693" s="18">
        <v>0</v>
      </c>
      <c r="J693">
        <f t="shared" si="72"/>
        <v>-1.5948160230550179</v>
      </c>
      <c r="K693">
        <f t="shared" si="73"/>
        <v>25.069035219555488</v>
      </c>
      <c r="L693">
        <f t="shared" si="74"/>
        <v>3.2216334279656134</v>
      </c>
      <c r="M693">
        <f t="shared" si="75"/>
        <v>0.10145736064900396</v>
      </c>
      <c r="N693">
        <f t="shared" si="76"/>
        <v>5.0068987626629209</v>
      </c>
      <c r="O693">
        <f t="shared" si="77"/>
        <v>-1.4572896180491701</v>
      </c>
    </row>
    <row r="694" spans="1:15" x14ac:dyDescent="0.25">
      <c r="A694">
        <f>'ARCH(5)'!A689</f>
        <v>-0.91327145105091434</v>
      </c>
      <c r="C694">
        <v>683</v>
      </c>
      <c r="D694">
        <f t="shared" si="71"/>
        <v>-0.91327145105091434</v>
      </c>
      <c r="E694">
        <v>0</v>
      </c>
      <c r="F694" s="18">
        <v>0</v>
      </c>
      <c r="G694" s="18">
        <v>0</v>
      </c>
      <c r="H694" s="18">
        <v>0</v>
      </c>
      <c r="I694" s="18">
        <v>0</v>
      </c>
      <c r="J694">
        <f t="shared" si="72"/>
        <v>-1.0507978560567621</v>
      </c>
      <c r="K694">
        <f t="shared" si="73"/>
        <v>21.687314755510929</v>
      </c>
      <c r="L694">
        <f t="shared" si="74"/>
        <v>3.0767275161379617</v>
      </c>
      <c r="M694">
        <f t="shared" si="75"/>
        <v>5.091345548037049E-2</v>
      </c>
      <c r="N694">
        <f t="shared" si="76"/>
        <v>4.656964113616394</v>
      </c>
      <c r="O694">
        <f t="shared" si="77"/>
        <v>-0.91327145105091434</v>
      </c>
    </row>
    <row r="695" spans="1:15" x14ac:dyDescent="0.25">
      <c r="A695">
        <f>'ARCH(5)'!A690</f>
        <v>0.93232937821743544</v>
      </c>
      <c r="C695">
        <v>684</v>
      </c>
      <c r="D695">
        <f t="shared" si="71"/>
        <v>0.93232937821743544</v>
      </c>
      <c r="E695">
        <v>0</v>
      </c>
      <c r="F695" s="18">
        <v>0</v>
      </c>
      <c r="G695" s="18">
        <v>0</v>
      </c>
      <c r="H695" s="18">
        <v>0</v>
      </c>
      <c r="I695" s="18">
        <v>0</v>
      </c>
      <c r="J695">
        <f t="shared" si="72"/>
        <v>0.79480297321158755</v>
      </c>
      <c r="K695">
        <f t="shared" si="73"/>
        <v>18.837732170287719</v>
      </c>
      <c r="L695">
        <f t="shared" si="74"/>
        <v>2.9358618887758117</v>
      </c>
      <c r="M695">
        <f t="shared" si="75"/>
        <v>3.3534385164598668E-2</v>
      </c>
      <c r="N695">
        <f t="shared" si="76"/>
        <v>4.3402456347870126</v>
      </c>
      <c r="O695">
        <f t="shared" si="77"/>
        <v>0.93232937821743544</v>
      </c>
    </row>
    <row r="696" spans="1:15" x14ac:dyDescent="0.25">
      <c r="A696">
        <f>'ARCH(5)'!A691</f>
        <v>0.78218851760708896</v>
      </c>
      <c r="C696">
        <v>685</v>
      </c>
      <c r="D696">
        <f t="shared" si="71"/>
        <v>0.78218851760708896</v>
      </c>
      <c r="E696">
        <v>0</v>
      </c>
      <c r="F696" s="18">
        <v>0</v>
      </c>
      <c r="G696" s="18">
        <v>0</v>
      </c>
      <c r="H696" s="18">
        <v>0</v>
      </c>
      <c r="I696" s="18">
        <v>0</v>
      </c>
      <c r="J696">
        <f t="shared" si="72"/>
        <v>0.64466211260124107</v>
      </c>
      <c r="K696">
        <f t="shared" si="73"/>
        <v>16.525547260898492</v>
      </c>
      <c r="L696">
        <f t="shared" si="74"/>
        <v>2.8049075023390713</v>
      </c>
      <c r="M696">
        <f t="shared" si="75"/>
        <v>2.514828906191998E-2</v>
      </c>
      <c r="N696">
        <f t="shared" si="76"/>
        <v>4.0651626364634526</v>
      </c>
      <c r="O696">
        <f t="shared" si="77"/>
        <v>0.78218851760708896</v>
      </c>
    </row>
    <row r="697" spans="1:15" x14ac:dyDescent="0.25">
      <c r="A697">
        <f>'ARCH(5)'!A692</f>
        <v>-14.100508927610175</v>
      </c>
      <c r="C697">
        <v>686</v>
      </c>
      <c r="D697">
        <f t="shared" si="71"/>
        <v>-14.100508927610175</v>
      </c>
      <c r="E697">
        <v>0</v>
      </c>
      <c r="F697" s="18">
        <v>0</v>
      </c>
      <c r="G697" s="18">
        <v>0</v>
      </c>
      <c r="H697" s="18">
        <v>0</v>
      </c>
      <c r="I697" s="18">
        <v>0</v>
      </c>
      <c r="J697">
        <f t="shared" si="72"/>
        <v>-14.238035332616024</v>
      </c>
      <c r="K697">
        <f t="shared" si="73"/>
        <v>14.669517540276566</v>
      </c>
      <c r="L697">
        <f t="shared" si="74"/>
        <v>2.6857717041073745</v>
      </c>
      <c r="M697">
        <f t="shared" si="75"/>
        <v>13.819244537267879</v>
      </c>
      <c r="N697">
        <f t="shared" si="76"/>
        <v>3.8300806179865936</v>
      </c>
      <c r="O697">
        <f t="shared" si="77"/>
        <v>-14.100508927610175</v>
      </c>
    </row>
    <row r="698" spans="1:15" x14ac:dyDescent="0.25">
      <c r="A698">
        <f>'ARCH(5)'!A693</f>
        <v>-11.734668732028902</v>
      </c>
      <c r="C698">
        <v>687</v>
      </c>
      <c r="D698">
        <f t="shared" si="71"/>
        <v>-11.734668732028902</v>
      </c>
      <c r="E698">
        <v>0</v>
      </c>
      <c r="F698" s="18">
        <v>0</v>
      </c>
      <c r="G698" s="18">
        <v>0</v>
      </c>
      <c r="H698" s="18">
        <v>0</v>
      </c>
      <c r="I698" s="18">
        <v>0</v>
      </c>
      <c r="J698">
        <f t="shared" si="72"/>
        <v>-11.872195137034751</v>
      </c>
      <c r="K698">
        <f t="shared" si="73"/>
        <v>37.520179586884872</v>
      </c>
      <c r="L698">
        <f t="shared" si="74"/>
        <v>3.6248789105574026</v>
      </c>
      <c r="M698">
        <f t="shared" si="75"/>
        <v>3.7566189427595416</v>
      </c>
      <c r="N698">
        <f t="shared" si="76"/>
        <v>6.1253717917270025</v>
      </c>
      <c r="O698">
        <f t="shared" si="77"/>
        <v>-11.734668732028902</v>
      </c>
    </row>
    <row r="699" spans="1:15" x14ac:dyDescent="0.25">
      <c r="A699">
        <f>'ARCH(5)'!A694</f>
        <v>4.4246490533446847</v>
      </c>
      <c r="C699">
        <v>688</v>
      </c>
      <c r="D699">
        <f t="shared" si="71"/>
        <v>4.4246490533446847</v>
      </c>
      <c r="E699">
        <v>0</v>
      </c>
      <c r="F699" s="18">
        <v>0</v>
      </c>
      <c r="G699" s="18">
        <v>0</v>
      </c>
      <c r="H699" s="18">
        <v>0</v>
      </c>
      <c r="I699" s="18">
        <v>0</v>
      </c>
      <c r="J699">
        <f t="shared" si="72"/>
        <v>4.2871226483388369</v>
      </c>
      <c r="K699">
        <f t="shared" si="73"/>
        <v>48.180202567904679</v>
      </c>
      <c r="L699">
        <f t="shared" si="74"/>
        <v>3.8749482015760743</v>
      </c>
      <c r="M699">
        <f t="shared" si="75"/>
        <v>0.38147246425533471</v>
      </c>
      <c r="N699">
        <f t="shared" si="76"/>
        <v>6.9411960473613394</v>
      </c>
      <c r="O699">
        <f t="shared" si="77"/>
        <v>4.4246490533446847</v>
      </c>
    </row>
    <row r="700" spans="1:15" x14ac:dyDescent="0.25">
      <c r="A700">
        <f>'ARCH(5)'!A695</f>
        <v>-1.2529332856689537</v>
      </c>
      <c r="C700">
        <v>689</v>
      </c>
      <c r="D700">
        <f t="shared" si="71"/>
        <v>-1.2529332856689537</v>
      </c>
      <c r="E700">
        <v>0</v>
      </c>
      <c r="F700" s="18">
        <v>0</v>
      </c>
      <c r="G700" s="18">
        <v>0</v>
      </c>
      <c r="H700" s="18">
        <v>0</v>
      </c>
      <c r="I700" s="18">
        <v>0</v>
      </c>
      <c r="J700">
        <f t="shared" si="72"/>
        <v>-1.3904596906748015</v>
      </c>
      <c r="K700">
        <f t="shared" si="73"/>
        <v>41.883031338327569</v>
      </c>
      <c r="L700">
        <f t="shared" si="74"/>
        <v>3.734880764909366</v>
      </c>
      <c r="M700">
        <f t="shared" si="75"/>
        <v>4.6161371075885124E-2</v>
      </c>
      <c r="N700">
        <f t="shared" si="76"/>
        <v>6.4717100783585453</v>
      </c>
      <c r="O700">
        <f t="shared" si="77"/>
        <v>-1.2529332856689537</v>
      </c>
    </row>
    <row r="701" spans="1:15" x14ac:dyDescent="0.25">
      <c r="A701">
        <f>'ARCH(5)'!A696</f>
        <v>-2.0057373535037777</v>
      </c>
      <c r="C701">
        <v>690</v>
      </c>
      <c r="D701">
        <f t="shared" si="71"/>
        <v>-2.0057373535037777</v>
      </c>
      <c r="E701">
        <v>0</v>
      </c>
      <c r="F701" s="18">
        <v>0</v>
      </c>
      <c r="G701" s="18">
        <v>0</v>
      </c>
      <c r="H701" s="18">
        <v>0</v>
      </c>
      <c r="I701" s="18">
        <v>0</v>
      </c>
      <c r="J701">
        <f t="shared" si="72"/>
        <v>-2.1432637585096255</v>
      </c>
      <c r="K701">
        <f t="shared" si="73"/>
        <v>34.921927162868911</v>
      </c>
      <c r="L701">
        <f t="shared" si="74"/>
        <v>3.5531149173887209</v>
      </c>
      <c r="M701">
        <f t="shared" si="75"/>
        <v>0.13153854645871249</v>
      </c>
      <c r="N701">
        <f t="shared" si="76"/>
        <v>5.9094777402803462</v>
      </c>
      <c r="O701">
        <f t="shared" si="77"/>
        <v>-2.0057373535037777</v>
      </c>
    </row>
    <row r="702" spans="1:15" x14ac:dyDescent="0.25">
      <c r="A702">
        <f>'ARCH(5)'!A697</f>
        <v>-14.259857759571887</v>
      </c>
      <c r="C702">
        <v>691</v>
      </c>
      <c r="D702">
        <f t="shared" si="71"/>
        <v>-14.259857759571887</v>
      </c>
      <c r="E702">
        <v>0</v>
      </c>
      <c r="F702" s="18">
        <v>0</v>
      </c>
      <c r="G702" s="18">
        <v>0</v>
      </c>
      <c r="H702" s="18">
        <v>0</v>
      </c>
      <c r="I702" s="18">
        <v>0</v>
      </c>
      <c r="J702">
        <f t="shared" si="72"/>
        <v>-14.397384164577735</v>
      </c>
      <c r="K702">
        <f t="shared" si="73"/>
        <v>29.732138219820857</v>
      </c>
      <c r="L702">
        <f t="shared" si="74"/>
        <v>3.3922285557093934</v>
      </c>
      <c r="M702">
        <f t="shared" si="75"/>
        <v>6.971737762346601</v>
      </c>
      <c r="N702">
        <f t="shared" si="76"/>
        <v>5.4527184247695075</v>
      </c>
      <c r="O702">
        <f t="shared" si="77"/>
        <v>-14.259857759571887</v>
      </c>
    </row>
    <row r="703" spans="1:15" x14ac:dyDescent="0.25">
      <c r="A703">
        <f>'ARCH(5)'!A698</f>
        <v>5.2179193758618334</v>
      </c>
      <c r="C703">
        <v>692</v>
      </c>
      <c r="D703">
        <f t="shared" si="71"/>
        <v>5.2179193758618334</v>
      </c>
      <c r="E703">
        <v>0</v>
      </c>
      <c r="F703" s="18">
        <v>0</v>
      </c>
      <c r="G703" s="18">
        <v>0</v>
      </c>
      <c r="H703" s="18">
        <v>0</v>
      </c>
      <c r="I703" s="18">
        <v>0</v>
      </c>
      <c r="J703">
        <f t="shared" si="72"/>
        <v>5.0803929708559856</v>
      </c>
      <c r="K703">
        <f t="shared" si="73"/>
        <v>49.990480414357236</v>
      </c>
      <c r="L703">
        <f t="shared" si="74"/>
        <v>3.9118325955884878</v>
      </c>
      <c r="M703">
        <f t="shared" si="75"/>
        <v>0.51630615517970058</v>
      </c>
      <c r="N703">
        <f t="shared" si="76"/>
        <v>7.0703946434663205</v>
      </c>
      <c r="O703">
        <f t="shared" si="77"/>
        <v>5.2179193758618334</v>
      </c>
    </row>
    <row r="704" spans="1:15" x14ac:dyDescent="0.25">
      <c r="A704">
        <f>'ARCH(5)'!A699</f>
        <v>-7.7604947470007666</v>
      </c>
      <c r="C704">
        <v>693</v>
      </c>
      <c r="D704">
        <f t="shared" si="71"/>
        <v>-7.7604947470007666</v>
      </c>
      <c r="E704">
        <v>0</v>
      </c>
      <c r="F704" s="18">
        <v>0</v>
      </c>
      <c r="G704" s="18">
        <v>0</v>
      </c>
      <c r="H704" s="18">
        <v>0</v>
      </c>
      <c r="I704" s="18">
        <v>0</v>
      </c>
      <c r="J704">
        <f t="shared" si="72"/>
        <v>-7.8980211520066144</v>
      </c>
      <c r="K704">
        <f t="shared" si="73"/>
        <v>44.20912497095955</v>
      </c>
      <c r="L704">
        <f t="shared" si="74"/>
        <v>3.7889312150831169</v>
      </c>
      <c r="M704">
        <f t="shared" si="75"/>
        <v>1.4109923722426025</v>
      </c>
      <c r="N704">
        <f t="shared" si="76"/>
        <v>6.6489942826685864</v>
      </c>
      <c r="O704">
        <f t="shared" si="77"/>
        <v>-7.7604947470007666</v>
      </c>
    </row>
    <row r="705" spans="1:15" x14ac:dyDescent="0.25">
      <c r="A705">
        <f>'ARCH(5)'!A700</f>
        <v>3.8232993580120547</v>
      </c>
      <c r="C705">
        <v>694</v>
      </c>
      <c r="D705">
        <f t="shared" si="71"/>
        <v>3.8232993580120547</v>
      </c>
      <c r="E705">
        <v>0</v>
      </c>
      <c r="F705" s="18">
        <v>0</v>
      </c>
      <c r="G705" s="18">
        <v>0</v>
      </c>
      <c r="H705" s="18">
        <v>0</v>
      </c>
      <c r="I705" s="18">
        <v>0</v>
      </c>
      <c r="J705">
        <f t="shared" si="72"/>
        <v>3.6857729530062069</v>
      </c>
      <c r="K705">
        <f t="shared" si="73"/>
        <v>44.029259450971871</v>
      </c>
      <c r="L705">
        <f t="shared" si="74"/>
        <v>3.7848544004341189</v>
      </c>
      <c r="M705">
        <f t="shared" si="75"/>
        <v>0.30854305592487613</v>
      </c>
      <c r="N705">
        <f t="shared" si="76"/>
        <v>6.6354547282738556</v>
      </c>
      <c r="O705">
        <f t="shared" si="77"/>
        <v>3.8232993580120547</v>
      </c>
    </row>
    <row r="706" spans="1:15" x14ac:dyDescent="0.25">
      <c r="A706">
        <f>'ARCH(5)'!A701</f>
        <v>9.5188010969442658</v>
      </c>
      <c r="C706">
        <v>695</v>
      </c>
      <c r="D706">
        <f t="shared" si="71"/>
        <v>9.5188010969442658</v>
      </c>
      <c r="E706">
        <v>0</v>
      </c>
      <c r="F706" s="18">
        <v>0</v>
      </c>
      <c r="G706" s="18">
        <v>0</v>
      </c>
      <c r="H706" s="18">
        <v>0</v>
      </c>
      <c r="I706" s="18">
        <v>0</v>
      </c>
      <c r="J706">
        <f t="shared" si="72"/>
        <v>9.3812746919384171</v>
      </c>
      <c r="K706">
        <f t="shared" si="73"/>
        <v>38.02128345022205</v>
      </c>
      <c r="L706">
        <f t="shared" si="74"/>
        <v>3.6381460937293961</v>
      </c>
      <c r="M706">
        <f t="shared" si="75"/>
        <v>2.3147118366171373</v>
      </c>
      <c r="N706">
        <f t="shared" si="76"/>
        <v>6.1661400770840462</v>
      </c>
      <c r="O706">
        <f t="shared" si="77"/>
        <v>9.5188010969442658</v>
      </c>
    </row>
    <row r="707" spans="1:15" x14ac:dyDescent="0.25">
      <c r="A707">
        <f>'ARCH(5)'!A702</f>
        <v>0.7240496292858094</v>
      </c>
      <c r="C707">
        <v>696</v>
      </c>
      <c r="D707">
        <f t="shared" si="71"/>
        <v>0.7240496292858094</v>
      </c>
      <c r="E707">
        <v>0</v>
      </c>
      <c r="F707" s="18">
        <v>0</v>
      </c>
      <c r="G707" s="18">
        <v>0</v>
      </c>
      <c r="H707" s="18">
        <v>0</v>
      </c>
      <c r="I707" s="18">
        <v>0</v>
      </c>
      <c r="J707">
        <f t="shared" si="72"/>
        <v>0.58652322427996151</v>
      </c>
      <c r="K707">
        <f t="shared" si="73"/>
        <v>42.212693806533551</v>
      </c>
      <c r="L707">
        <f t="shared" si="74"/>
        <v>3.7427209769130756</v>
      </c>
      <c r="M707">
        <f t="shared" si="75"/>
        <v>8.1494323531306426E-3</v>
      </c>
      <c r="N707">
        <f t="shared" si="76"/>
        <v>6.49712965905203</v>
      </c>
      <c r="O707">
        <f t="shared" si="77"/>
        <v>0.7240496292858094</v>
      </c>
    </row>
    <row r="708" spans="1:15" x14ac:dyDescent="0.25">
      <c r="A708">
        <f>'ARCH(5)'!A703</f>
        <v>-6.7353768552492115</v>
      </c>
      <c r="C708">
        <v>697</v>
      </c>
      <c r="D708">
        <f t="shared" si="71"/>
        <v>-6.7353768552492115</v>
      </c>
      <c r="E708">
        <v>0</v>
      </c>
      <c r="F708" s="18">
        <v>0</v>
      </c>
      <c r="G708" s="18">
        <v>0</v>
      </c>
      <c r="H708" s="18">
        <v>0</v>
      </c>
      <c r="I708" s="18">
        <v>0</v>
      </c>
      <c r="J708">
        <f t="shared" si="72"/>
        <v>-6.8729032602550593</v>
      </c>
      <c r="K708">
        <f t="shared" si="73"/>
        <v>34.991786925883538</v>
      </c>
      <c r="L708">
        <f t="shared" si="74"/>
        <v>3.5551133746921511</v>
      </c>
      <c r="M708">
        <f t="shared" si="75"/>
        <v>1.3499396108257451</v>
      </c>
      <c r="N708">
        <f t="shared" si="76"/>
        <v>5.9153856109203513</v>
      </c>
      <c r="O708">
        <f t="shared" si="77"/>
        <v>-6.7353768552492115</v>
      </c>
    </row>
    <row r="709" spans="1:15" x14ac:dyDescent="0.25">
      <c r="A709">
        <f>'ARCH(5)'!A704</f>
        <v>6.0432250398159457</v>
      </c>
      <c r="C709">
        <v>698</v>
      </c>
      <c r="D709">
        <f t="shared" si="71"/>
        <v>6.0432250398159457</v>
      </c>
      <c r="E709">
        <v>0</v>
      </c>
      <c r="F709" s="18">
        <v>0</v>
      </c>
      <c r="G709" s="18">
        <v>0</v>
      </c>
      <c r="H709" s="18">
        <v>0</v>
      </c>
      <c r="I709" s="18">
        <v>0</v>
      </c>
      <c r="J709">
        <f t="shared" si="72"/>
        <v>5.9056986348100979</v>
      </c>
      <c r="K709">
        <f t="shared" si="73"/>
        <v>34.913669612983867</v>
      </c>
      <c r="L709">
        <f t="shared" si="74"/>
        <v>3.5528784319771325</v>
      </c>
      <c r="M709">
        <f t="shared" si="75"/>
        <v>0.99895762180860892</v>
      </c>
      <c r="N709">
        <f t="shared" si="76"/>
        <v>5.9087790289520781</v>
      </c>
      <c r="O709">
        <f t="shared" si="77"/>
        <v>6.0432250398159457</v>
      </c>
    </row>
    <row r="710" spans="1:15" x14ac:dyDescent="0.25">
      <c r="A710">
        <f>'ARCH(5)'!A705</f>
        <v>-1.6146898594627999</v>
      </c>
      <c r="C710">
        <v>699</v>
      </c>
      <c r="D710">
        <f t="shared" si="71"/>
        <v>-1.6146898594627999</v>
      </c>
      <c r="E710">
        <v>0</v>
      </c>
      <c r="F710" s="18">
        <v>0</v>
      </c>
      <c r="G710" s="18">
        <v>0</v>
      </c>
      <c r="H710" s="18">
        <v>0</v>
      </c>
      <c r="I710" s="18">
        <v>0</v>
      </c>
      <c r="J710">
        <f t="shared" si="72"/>
        <v>-1.7522162644686476</v>
      </c>
      <c r="K710">
        <f t="shared" si="73"/>
        <v>33.366074838192532</v>
      </c>
      <c r="L710">
        <f t="shared" si="74"/>
        <v>3.5075396603786539</v>
      </c>
      <c r="M710">
        <f t="shared" si="75"/>
        <v>9.201747140943535E-2</v>
      </c>
      <c r="N710">
        <f t="shared" si="76"/>
        <v>5.7763374934462179</v>
      </c>
      <c r="O710">
        <f t="shared" si="77"/>
        <v>-1.6146898594627999</v>
      </c>
    </row>
    <row r="711" spans="1:15" x14ac:dyDescent="0.25">
      <c r="A711">
        <f>'ARCH(5)'!A706</f>
        <v>-7.0430316131311139</v>
      </c>
      <c r="C711">
        <v>700</v>
      </c>
      <c r="D711">
        <f t="shared" si="71"/>
        <v>-7.0430316131311139</v>
      </c>
      <c r="E711">
        <v>0</v>
      </c>
      <c r="F711" s="18">
        <v>0</v>
      </c>
      <c r="G711" s="18">
        <v>0</v>
      </c>
      <c r="H711" s="18">
        <v>0</v>
      </c>
      <c r="I711" s="18">
        <v>0</v>
      </c>
      <c r="J711">
        <f t="shared" si="72"/>
        <v>-7.1805580181369617</v>
      </c>
      <c r="K711">
        <f t="shared" si="73"/>
        <v>28.31759003395857</v>
      </c>
      <c r="L711">
        <f t="shared" si="74"/>
        <v>3.3434831675335523</v>
      </c>
      <c r="M711">
        <f t="shared" si="75"/>
        <v>1.8207910132888976</v>
      </c>
      <c r="N711">
        <f t="shared" si="76"/>
        <v>5.3214274432673205</v>
      </c>
      <c r="O711">
        <f t="shared" si="77"/>
        <v>-7.0430316131311139</v>
      </c>
    </row>
    <row r="712" spans="1:15" x14ac:dyDescent="0.25">
      <c r="A712">
        <f>'ARCH(5)'!A707</f>
        <v>1.5485321589088974</v>
      </c>
      <c r="C712">
        <v>701</v>
      </c>
      <c r="D712">
        <f t="shared" si="71"/>
        <v>1.5485321589088974</v>
      </c>
      <c r="E712">
        <v>0</v>
      </c>
      <c r="F712" s="18">
        <v>0</v>
      </c>
      <c r="G712" s="18">
        <v>0</v>
      </c>
      <c r="H712" s="18">
        <v>0</v>
      </c>
      <c r="I712" s="18">
        <v>0</v>
      </c>
      <c r="J712">
        <f t="shared" si="72"/>
        <v>1.4110057539030496</v>
      </c>
      <c r="K712">
        <f t="shared" si="73"/>
        <v>30.150924827708682</v>
      </c>
      <c r="L712">
        <f t="shared" si="74"/>
        <v>3.4062155969219434</v>
      </c>
      <c r="M712">
        <f t="shared" si="75"/>
        <v>6.6032377080448401E-2</v>
      </c>
      <c r="N712">
        <f t="shared" si="76"/>
        <v>5.4909857792302361</v>
      </c>
      <c r="O712">
        <f t="shared" si="77"/>
        <v>1.5485321589088974</v>
      </c>
    </row>
    <row r="713" spans="1:15" x14ac:dyDescent="0.25">
      <c r="A713">
        <f>'ARCH(5)'!A708</f>
        <v>-4.9281348735815387</v>
      </c>
      <c r="C713">
        <v>702</v>
      </c>
      <c r="D713">
        <f t="shared" si="71"/>
        <v>-4.9281348735815387</v>
      </c>
      <c r="E713">
        <v>0</v>
      </c>
      <c r="F713" s="18">
        <v>0</v>
      </c>
      <c r="G713" s="18">
        <v>0</v>
      </c>
      <c r="H713" s="18">
        <v>0</v>
      </c>
      <c r="I713" s="18">
        <v>0</v>
      </c>
      <c r="J713">
        <f t="shared" si="72"/>
        <v>-5.0656612785873865</v>
      </c>
      <c r="K713">
        <f t="shared" si="73"/>
        <v>25.643113603130459</v>
      </c>
      <c r="L713">
        <f t="shared" si="74"/>
        <v>3.2442750600592936</v>
      </c>
      <c r="M713">
        <f t="shared" si="75"/>
        <v>1.0006945563056338</v>
      </c>
      <c r="N713">
        <f t="shared" si="76"/>
        <v>5.0639030009598782</v>
      </c>
      <c r="O713">
        <f t="shared" si="77"/>
        <v>-4.9281348735815387</v>
      </c>
    </row>
    <row r="714" spans="1:15" x14ac:dyDescent="0.25">
      <c r="A714">
        <f>'ARCH(5)'!A709</f>
        <v>-3.3660111101136856</v>
      </c>
      <c r="C714">
        <v>703</v>
      </c>
      <c r="D714">
        <f t="shared" si="71"/>
        <v>-3.3660111101136856</v>
      </c>
      <c r="E714">
        <v>0</v>
      </c>
      <c r="F714" s="18">
        <v>0</v>
      </c>
      <c r="G714" s="18">
        <v>0</v>
      </c>
      <c r="H714" s="18">
        <v>0</v>
      </c>
      <c r="I714" s="18">
        <v>0</v>
      </c>
      <c r="J714">
        <f t="shared" si="72"/>
        <v>-3.5035375151195334</v>
      </c>
      <c r="K714">
        <f t="shared" si="73"/>
        <v>24.920692324164904</v>
      </c>
      <c r="L714">
        <f t="shared" si="74"/>
        <v>3.2156984754019189</v>
      </c>
      <c r="M714">
        <f t="shared" si="75"/>
        <v>0.49255353584007155</v>
      </c>
      <c r="N714">
        <f t="shared" si="76"/>
        <v>4.9920629327127779</v>
      </c>
      <c r="O714">
        <f t="shared" si="77"/>
        <v>-3.3660111101136856</v>
      </c>
    </row>
    <row r="715" spans="1:15" x14ac:dyDescent="0.25">
      <c r="A715">
        <f>'ARCH(5)'!A710</f>
        <v>-5.7385390982055196</v>
      </c>
      <c r="C715">
        <v>704</v>
      </c>
      <c r="D715">
        <f t="shared" ref="D715:D778" si="78">A715</f>
        <v>-5.7385390982055196</v>
      </c>
      <c r="E715">
        <v>0</v>
      </c>
      <c r="F715" s="18">
        <v>0</v>
      </c>
      <c r="G715" s="18">
        <v>0</v>
      </c>
      <c r="H715" s="18">
        <v>0</v>
      </c>
      <c r="I715" s="18">
        <v>0</v>
      </c>
      <c r="J715">
        <f t="shared" si="72"/>
        <v>-5.8760655032113673</v>
      </c>
      <c r="K715">
        <f t="shared" si="73"/>
        <v>22.739730480696174</v>
      </c>
      <c r="L715">
        <f t="shared" si="74"/>
        <v>3.1241136360400223</v>
      </c>
      <c r="M715">
        <f t="shared" si="75"/>
        <v>1.5184061142387639</v>
      </c>
      <c r="N715">
        <f t="shared" si="76"/>
        <v>4.7686193474313061</v>
      </c>
      <c r="O715">
        <f t="shared" si="77"/>
        <v>-5.7385390982055196</v>
      </c>
    </row>
    <row r="716" spans="1:15" x14ac:dyDescent="0.25">
      <c r="A716">
        <f>'ARCH(5)'!A711</f>
        <v>3.4423943459895514</v>
      </c>
      <c r="C716">
        <v>705</v>
      </c>
      <c r="D716">
        <f t="shared" si="78"/>
        <v>3.4423943459895514</v>
      </c>
      <c r="E716">
        <v>0</v>
      </c>
      <c r="F716" s="18">
        <v>0</v>
      </c>
      <c r="G716" s="18">
        <v>0</v>
      </c>
      <c r="H716" s="18">
        <v>0</v>
      </c>
      <c r="I716" s="18">
        <v>0</v>
      </c>
      <c r="J716">
        <f t="shared" ref="J716:J779" si="79">D716-$T$31-$T$32*E716-$T$33*F716-$T$34*G716-$T$35*H716-$T$36*I716</f>
        <v>3.3048679409837036</v>
      </c>
      <c r="K716">
        <f t="shared" si="73"/>
        <v>23.688670307573737</v>
      </c>
      <c r="L716">
        <f t="shared" si="74"/>
        <v>3.1649968877466876</v>
      </c>
      <c r="M716">
        <f t="shared" si="75"/>
        <v>0.46107071294119178</v>
      </c>
      <c r="N716">
        <f t="shared" si="76"/>
        <v>4.8671008113222536</v>
      </c>
      <c r="O716">
        <f t="shared" si="77"/>
        <v>3.4423943459895514</v>
      </c>
    </row>
    <row r="717" spans="1:15" x14ac:dyDescent="0.25">
      <c r="A717">
        <f>'ARCH(5)'!A712</f>
        <v>1.2002274303768741</v>
      </c>
      <c r="C717">
        <v>706</v>
      </c>
      <c r="D717">
        <f t="shared" si="78"/>
        <v>1.2002274303768741</v>
      </c>
      <c r="E717">
        <v>0</v>
      </c>
      <c r="F717" s="18">
        <v>0</v>
      </c>
      <c r="G717" s="18">
        <v>0</v>
      </c>
      <c r="H717" s="18">
        <v>0</v>
      </c>
      <c r="I717" s="18">
        <v>0</v>
      </c>
      <c r="J717">
        <f t="shared" si="79"/>
        <v>1.0627010253710263</v>
      </c>
      <c r="K717">
        <f t="shared" ref="K717:K780" si="80">$T$37+$T$38*J716^2+$T$39*K716</f>
        <v>21.602007248887748</v>
      </c>
      <c r="L717">
        <f t="shared" ref="L717:L780" si="81">LN(K717)</f>
        <v>3.0727862385618101</v>
      </c>
      <c r="M717">
        <f t="shared" ref="M717:M780" si="82">J717^2/K717</f>
        <v>5.2279098711198617E-2</v>
      </c>
      <c r="N717">
        <f t="shared" ref="N717:N780" si="83">SQRT(K717)</f>
        <v>4.6477959560298849</v>
      </c>
      <c r="O717">
        <f t="shared" ref="O717:O780" si="84">D717</f>
        <v>1.2002274303768741</v>
      </c>
    </row>
    <row r="718" spans="1:15" x14ac:dyDescent="0.25">
      <c r="A718">
        <f>'ARCH(5)'!A713</f>
        <v>-3.1202481499293842</v>
      </c>
      <c r="C718">
        <v>707</v>
      </c>
      <c r="D718">
        <f t="shared" si="78"/>
        <v>-3.1202481499293842</v>
      </c>
      <c r="E718">
        <v>0</v>
      </c>
      <c r="F718" s="18">
        <v>0</v>
      </c>
      <c r="G718" s="18">
        <v>0</v>
      </c>
      <c r="H718" s="18">
        <v>0</v>
      </c>
      <c r="I718" s="18">
        <v>0</v>
      </c>
      <c r="J718">
        <f t="shared" si="79"/>
        <v>-3.2577745549352319</v>
      </c>
      <c r="K718">
        <f t="shared" si="80"/>
        <v>18.773237167735086</v>
      </c>
      <c r="L718">
        <f t="shared" si="81"/>
        <v>2.9324323007112643</v>
      </c>
      <c r="M718">
        <f t="shared" si="82"/>
        <v>0.56533111236797284</v>
      </c>
      <c r="N718">
        <f t="shared" si="83"/>
        <v>4.332809385114361</v>
      </c>
      <c r="O718">
        <f t="shared" si="84"/>
        <v>-3.1202481499293842</v>
      </c>
    </row>
    <row r="719" spans="1:15" x14ac:dyDescent="0.25">
      <c r="A719">
        <f>'ARCH(5)'!A714</f>
        <v>-1.8615066488328957</v>
      </c>
      <c r="C719">
        <v>708</v>
      </c>
      <c r="D719">
        <f t="shared" si="78"/>
        <v>-1.8615066488328957</v>
      </c>
      <c r="E719">
        <v>0</v>
      </c>
      <c r="F719" s="18">
        <v>0</v>
      </c>
      <c r="G719" s="18">
        <v>0</v>
      </c>
      <c r="H719" s="18">
        <v>0</v>
      </c>
      <c r="I719" s="18">
        <v>0</v>
      </c>
      <c r="J719">
        <f t="shared" si="79"/>
        <v>-1.9990330538387435</v>
      </c>
      <c r="K719">
        <f t="shared" si="80"/>
        <v>17.674385591348777</v>
      </c>
      <c r="L719">
        <f t="shared" si="81"/>
        <v>2.8721164497271716</v>
      </c>
      <c r="M719">
        <f t="shared" si="82"/>
        <v>0.22609742950815062</v>
      </c>
      <c r="N719">
        <f t="shared" si="83"/>
        <v>4.2040915298490802</v>
      </c>
      <c r="O719">
        <f t="shared" si="84"/>
        <v>-1.8615066488328957</v>
      </c>
    </row>
    <row r="720" spans="1:15" x14ac:dyDescent="0.25">
      <c r="A720">
        <f>'ARCH(5)'!A715</f>
        <v>1.487985573728003</v>
      </c>
      <c r="C720">
        <v>709</v>
      </c>
      <c r="D720">
        <f t="shared" si="78"/>
        <v>1.487985573728003</v>
      </c>
      <c r="E720">
        <v>0</v>
      </c>
      <c r="F720" s="18">
        <v>0</v>
      </c>
      <c r="G720" s="18">
        <v>0</v>
      </c>
      <c r="H720" s="18">
        <v>0</v>
      </c>
      <c r="I720" s="18">
        <v>0</v>
      </c>
      <c r="J720">
        <f t="shared" si="79"/>
        <v>1.3504591687221552</v>
      </c>
      <c r="K720">
        <f t="shared" si="80"/>
        <v>16.009225966911714</v>
      </c>
      <c r="L720">
        <f t="shared" si="81"/>
        <v>2.7731651789886409</v>
      </c>
      <c r="M720">
        <f t="shared" si="82"/>
        <v>0.11391806013326865</v>
      </c>
      <c r="N720">
        <f t="shared" si="83"/>
        <v>4.0011530796648751</v>
      </c>
      <c r="O720">
        <f t="shared" si="84"/>
        <v>1.487985573728003</v>
      </c>
    </row>
    <row r="721" spans="1:15" x14ac:dyDescent="0.25">
      <c r="A721">
        <f>'ARCH(5)'!A716</f>
        <v>-4.6728601198807524</v>
      </c>
      <c r="C721">
        <v>710</v>
      </c>
      <c r="D721">
        <f t="shared" si="78"/>
        <v>-4.6728601198807524</v>
      </c>
      <c r="E721">
        <v>0</v>
      </c>
      <c r="F721" s="18">
        <v>0</v>
      </c>
      <c r="G721" s="18">
        <v>0</v>
      </c>
      <c r="H721" s="18">
        <v>0</v>
      </c>
      <c r="I721" s="18">
        <v>0</v>
      </c>
      <c r="J721">
        <f t="shared" si="79"/>
        <v>-4.8103865248866002</v>
      </c>
      <c r="K721">
        <f t="shared" si="80"/>
        <v>14.43013634582589</v>
      </c>
      <c r="L721">
        <f t="shared" si="81"/>
        <v>2.669318821516323</v>
      </c>
      <c r="M721">
        <f t="shared" si="82"/>
        <v>1.6035758751166675</v>
      </c>
      <c r="N721">
        <f t="shared" si="83"/>
        <v>3.7987019290575943</v>
      </c>
      <c r="O721">
        <f t="shared" si="84"/>
        <v>-4.6728601198807524</v>
      </c>
    </row>
    <row r="722" spans="1:15" x14ac:dyDescent="0.25">
      <c r="A722">
        <f>'ARCH(5)'!A717</f>
        <v>-1.5099902632481919</v>
      </c>
      <c r="C722">
        <v>711</v>
      </c>
      <c r="D722">
        <f t="shared" si="78"/>
        <v>-1.5099902632481919</v>
      </c>
      <c r="E722">
        <v>0</v>
      </c>
      <c r="F722" s="18">
        <v>0</v>
      </c>
      <c r="G722" s="18">
        <v>0</v>
      </c>
      <c r="H722" s="18">
        <v>0</v>
      </c>
      <c r="I722" s="18">
        <v>0</v>
      </c>
      <c r="J722">
        <f t="shared" si="79"/>
        <v>-1.6475166682540396</v>
      </c>
      <c r="K722">
        <f t="shared" si="80"/>
        <v>15.742772240959987</v>
      </c>
      <c r="L722">
        <f t="shared" si="81"/>
        <v>2.7563813546064893</v>
      </c>
      <c r="M722">
        <f t="shared" si="82"/>
        <v>0.17241634005939058</v>
      </c>
      <c r="N722">
        <f t="shared" si="83"/>
        <v>3.9677162500561942</v>
      </c>
      <c r="O722">
        <f t="shared" si="84"/>
        <v>-1.5099902632481919</v>
      </c>
    </row>
    <row r="723" spans="1:15" x14ac:dyDescent="0.25">
      <c r="A723">
        <f>'ARCH(5)'!A718</f>
        <v>-0.40812679961009479</v>
      </c>
      <c r="C723">
        <v>712</v>
      </c>
      <c r="D723">
        <f t="shared" si="78"/>
        <v>-0.40812679961009479</v>
      </c>
      <c r="E723">
        <v>0</v>
      </c>
      <c r="F723" s="18">
        <v>0</v>
      </c>
      <c r="G723" s="18">
        <v>0</v>
      </c>
      <c r="H723" s="18">
        <v>0</v>
      </c>
      <c r="I723" s="18">
        <v>0</v>
      </c>
      <c r="J723">
        <f t="shared" si="79"/>
        <v>-0.54565320461594269</v>
      </c>
      <c r="K723">
        <f t="shared" si="80"/>
        <v>14.326301029601606</v>
      </c>
      <c r="L723">
        <f t="shared" si="81"/>
        <v>2.6620970807874649</v>
      </c>
      <c r="M723">
        <f t="shared" si="82"/>
        <v>2.0782574587288809E-2</v>
      </c>
      <c r="N723">
        <f t="shared" si="83"/>
        <v>3.7850100435271776</v>
      </c>
      <c r="O723">
        <f t="shared" si="84"/>
        <v>-0.40812679961009479</v>
      </c>
    </row>
    <row r="724" spans="1:15" x14ac:dyDescent="0.25">
      <c r="A724">
        <f>'ARCH(5)'!A719</f>
        <v>0.39462100130479449</v>
      </c>
      <c r="C724">
        <v>713</v>
      </c>
      <c r="D724">
        <f t="shared" si="78"/>
        <v>0.39462100130479449</v>
      </c>
      <c r="E724">
        <v>0</v>
      </c>
      <c r="F724" s="18">
        <v>0</v>
      </c>
      <c r="G724" s="18">
        <v>0</v>
      </c>
      <c r="H724" s="18">
        <v>0</v>
      </c>
      <c r="I724" s="18">
        <v>0</v>
      </c>
      <c r="J724">
        <f t="shared" si="79"/>
        <v>0.2570945962989466</v>
      </c>
      <c r="K724">
        <f t="shared" si="80"/>
        <v>12.914689920691904</v>
      </c>
      <c r="L724">
        <f t="shared" si="81"/>
        <v>2.5583654170216295</v>
      </c>
      <c r="M724">
        <f t="shared" si="82"/>
        <v>5.1180192363903965E-3</v>
      </c>
      <c r="N724">
        <f t="shared" si="83"/>
        <v>3.5937014234201348</v>
      </c>
      <c r="O724">
        <f t="shared" si="84"/>
        <v>0.39462100130479449</v>
      </c>
    </row>
    <row r="725" spans="1:15" x14ac:dyDescent="0.25">
      <c r="A725">
        <f>'ARCH(5)'!A720</f>
        <v>7.9353911636218317</v>
      </c>
      <c r="C725">
        <v>714</v>
      </c>
      <c r="D725">
        <f t="shared" si="78"/>
        <v>7.9353911636218317</v>
      </c>
      <c r="E725">
        <v>0</v>
      </c>
      <c r="F725" s="18">
        <v>0</v>
      </c>
      <c r="G725" s="18">
        <v>0</v>
      </c>
      <c r="H725" s="18">
        <v>0</v>
      </c>
      <c r="I725" s="18">
        <v>0</v>
      </c>
      <c r="J725">
        <f t="shared" si="79"/>
        <v>7.7978647586159839</v>
      </c>
      <c r="K725">
        <f t="shared" si="80"/>
        <v>11.769581386020624</v>
      </c>
      <c r="L725">
        <f t="shared" si="81"/>
        <v>2.4655183544562291</v>
      </c>
      <c r="M725">
        <f t="shared" si="82"/>
        <v>5.1664279976761582</v>
      </c>
      <c r="N725">
        <f t="shared" si="83"/>
        <v>3.4306823499153376</v>
      </c>
      <c r="O725">
        <f t="shared" si="84"/>
        <v>7.9353911636218317</v>
      </c>
    </row>
    <row r="726" spans="1:15" x14ac:dyDescent="0.25">
      <c r="A726">
        <f>'ARCH(5)'!A721</f>
        <v>2.2558296113300607</v>
      </c>
      <c r="C726">
        <v>715</v>
      </c>
      <c r="D726">
        <f t="shared" si="78"/>
        <v>2.2558296113300607</v>
      </c>
      <c r="E726">
        <v>0</v>
      </c>
      <c r="F726" s="18">
        <v>0</v>
      </c>
      <c r="G726" s="18">
        <v>0</v>
      </c>
      <c r="H726" s="18">
        <v>0</v>
      </c>
      <c r="I726" s="18">
        <v>0</v>
      </c>
      <c r="J726">
        <f t="shared" si="79"/>
        <v>2.1183032063242129</v>
      </c>
      <c r="K726">
        <f t="shared" si="80"/>
        <v>18.165016179014486</v>
      </c>
      <c r="L726">
        <f t="shared" si="81"/>
        <v>2.899497556342435</v>
      </c>
      <c r="M726">
        <f t="shared" si="82"/>
        <v>0.24702474414018866</v>
      </c>
      <c r="N726">
        <f t="shared" si="83"/>
        <v>4.2620436622604521</v>
      </c>
      <c r="O726">
        <f t="shared" si="84"/>
        <v>2.2558296113300607</v>
      </c>
    </row>
    <row r="727" spans="1:15" x14ac:dyDescent="0.25">
      <c r="A727">
        <f>'ARCH(5)'!A722</f>
        <v>4.3939603483608289</v>
      </c>
      <c r="C727">
        <v>716</v>
      </c>
      <c r="D727">
        <f t="shared" si="78"/>
        <v>4.3939603483608289</v>
      </c>
      <c r="E727">
        <v>0</v>
      </c>
      <c r="F727" s="18">
        <v>0</v>
      </c>
      <c r="G727" s="18">
        <v>0</v>
      </c>
      <c r="H727" s="18">
        <v>0</v>
      </c>
      <c r="I727" s="18">
        <v>0</v>
      </c>
      <c r="J727">
        <f t="shared" si="79"/>
        <v>4.2564339433549812</v>
      </c>
      <c r="K727">
        <f t="shared" si="80"/>
        <v>16.456583767583616</v>
      </c>
      <c r="L727">
        <f t="shared" si="81"/>
        <v>2.800725626173544</v>
      </c>
      <c r="M727">
        <f t="shared" si="82"/>
        <v>1.1009107461192511</v>
      </c>
      <c r="N727">
        <f t="shared" si="83"/>
        <v>4.0566715133941544</v>
      </c>
      <c r="O727">
        <f t="shared" si="84"/>
        <v>4.3939603483608289</v>
      </c>
    </row>
    <row r="728" spans="1:15" x14ac:dyDescent="0.25">
      <c r="A728">
        <f>'ARCH(5)'!A723</f>
        <v>9.0286350407920111</v>
      </c>
      <c r="C728">
        <v>717</v>
      </c>
      <c r="D728">
        <f t="shared" si="78"/>
        <v>9.0286350407920111</v>
      </c>
      <c r="E728">
        <v>0</v>
      </c>
      <c r="F728" s="18">
        <v>0</v>
      </c>
      <c r="G728" s="18">
        <v>0</v>
      </c>
      <c r="H728" s="18">
        <v>0</v>
      </c>
      <c r="I728" s="18">
        <v>0</v>
      </c>
      <c r="J728">
        <f t="shared" si="79"/>
        <v>8.8911086357861624</v>
      </c>
      <c r="K728">
        <f t="shared" si="80"/>
        <v>16.742888907369757</v>
      </c>
      <c r="L728">
        <f t="shared" si="81"/>
        <v>2.8179736252836518</v>
      </c>
      <c r="M728">
        <f t="shared" si="82"/>
        <v>4.7215156960490168</v>
      </c>
      <c r="N728">
        <f t="shared" si="83"/>
        <v>4.0918075354749712</v>
      </c>
      <c r="O728">
        <f t="shared" si="84"/>
        <v>9.0286350407920111</v>
      </c>
    </row>
    <row r="729" spans="1:15" x14ac:dyDescent="0.25">
      <c r="A729">
        <f>'ARCH(5)'!A724</f>
        <v>-6.0345136428255159</v>
      </c>
      <c r="C729">
        <v>718</v>
      </c>
      <c r="D729">
        <f t="shared" si="78"/>
        <v>-6.0345136428255159</v>
      </c>
      <c r="E729">
        <v>0</v>
      </c>
      <c r="F729" s="18">
        <v>0</v>
      </c>
      <c r="G729" s="18">
        <v>0</v>
      </c>
      <c r="H729" s="18">
        <v>0</v>
      </c>
      <c r="I729" s="18">
        <v>0</v>
      </c>
      <c r="J729">
        <f t="shared" si="79"/>
        <v>-6.1720400478313637</v>
      </c>
      <c r="K729">
        <f t="shared" si="80"/>
        <v>24.294579094160376</v>
      </c>
      <c r="L729">
        <f t="shared" si="81"/>
        <v>3.1902532429150501</v>
      </c>
      <c r="M729">
        <f t="shared" si="82"/>
        <v>1.56800734041903</v>
      </c>
      <c r="N729">
        <f t="shared" si="83"/>
        <v>4.9289531438390011</v>
      </c>
      <c r="O729">
        <f t="shared" si="84"/>
        <v>-6.0345136428255159</v>
      </c>
    </row>
    <row r="730" spans="1:15" x14ac:dyDescent="0.25">
      <c r="A730">
        <f>'ARCH(5)'!A725</f>
        <v>1.0560128049832758</v>
      </c>
      <c r="C730">
        <v>719</v>
      </c>
      <c r="D730">
        <f t="shared" si="78"/>
        <v>1.0560128049832758</v>
      </c>
      <c r="E730">
        <v>0</v>
      </c>
      <c r="F730" s="18">
        <v>0</v>
      </c>
      <c r="G730" s="18">
        <v>0</v>
      </c>
      <c r="H730" s="18">
        <v>0</v>
      </c>
      <c r="I730" s="18">
        <v>0</v>
      </c>
      <c r="J730">
        <f t="shared" si="79"/>
        <v>0.91848639997742787</v>
      </c>
      <c r="K730">
        <f t="shared" si="80"/>
        <v>25.347971468674661</v>
      </c>
      <c r="L730">
        <f t="shared" si="81"/>
        <v>3.232698705875765</v>
      </c>
      <c r="M730">
        <f t="shared" si="82"/>
        <v>3.3281450864265344E-2</v>
      </c>
      <c r="N730">
        <f t="shared" si="83"/>
        <v>5.0346768981409982</v>
      </c>
      <c r="O730">
        <f t="shared" si="84"/>
        <v>1.0560128049832758</v>
      </c>
    </row>
    <row r="731" spans="1:15" x14ac:dyDescent="0.25">
      <c r="A731">
        <f>'ARCH(5)'!A726</f>
        <v>2.2262668848270675</v>
      </c>
      <c r="C731">
        <v>720</v>
      </c>
      <c r="D731">
        <f t="shared" si="78"/>
        <v>2.2262668848270675</v>
      </c>
      <c r="E731">
        <v>0</v>
      </c>
      <c r="F731" s="18">
        <v>0</v>
      </c>
      <c r="G731" s="18">
        <v>0</v>
      </c>
      <c r="H731" s="18">
        <v>0</v>
      </c>
      <c r="I731" s="18">
        <v>0</v>
      </c>
      <c r="J731">
        <f t="shared" si="79"/>
        <v>2.0887404798212197</v>
      </c>
      <c r="K731">
        <f t="shared" si="80"/>
        <v>21.703747994488655</v>
      </c>
      <c r="L731">
        <f t="shared" si="81"/>
        <v>3.0774849642722972</v>
      </c>
      <c r="M731">
        <f t="shared" si="82"/>
        <v>0.20101766723202169</v>
      </c>
      <c r="N731">
        <f t="shared" si="83"/>
        <v>4.6587281520269732</v>
      </c>
      <c r="O731">
        <f t="shared" si="84"/>
        <v>2.2262668848270675</v>
      </c>
    </row>
    <row r="732" spans="1:15" x14ac:dyDescent="0.25">
      <c r="A732">
        <f>'ARCH(5)'!A727</f>
        <v>2.3103224007258434</v>
      </c>
      <c r="C732">
        <v>721</v>
      </c>
      <c r="D732">
        <f t="shared" si="78"/>
        <v>2.3103224007258434</v>
      </c>
      <c r="E732">
        <v>0</v>
      </c>
      <c r="F732" s="18">
        <v>0</v>
      </c>
      <c r="G732" s="18">
        <v>0</v>
      </c>
      <c r="H732" s="18">
        <v>0</v>
      </c>
      <c r="I732" s="18">
        <v>0</v>
      </c>
      <c r="J732">
        <f t="shared" si="79"/>
        <v>2.1727959957199956</v>
      </c>
      <c r="K732">
        <f t="shared" si="80"/>
        <v>19.242469792005053</v>
      </c>
      <c r="L732">
        <f t="shared" si="81"/>
        <v>2.9571198045669793</v>
      </c>
      <c r="M732">
        <f t="shared" si="82"/>
        <v>0.24534493181215059</v>
      </c>
      <c r="N732">
        <f t="shared" si="83"/>
        <v>4.3866239629132853</v>
      </c>
      <c r="O732">
        <f t="shared" si="84"/>
        <v>2.3103224007258434</v>
      </c>
    </row>
    <row r="733" spans="1:15" x14ac:dyDescent="0.25">
      <c r="A733">
        <f>'ARCH(5)'!A728</f>
        <v>-7.2238673180116963</v>
      </c>
      <c r="C733">
        <v>722</v>
      </c>
      <c r="D733">
        <f t="shared" si="78"/>
        <v>-7.2238673180116963</v>
      </c>
      <c r="E733">
        <v>0</v>
      </c>
      <c r="F733" s="18">
        <v>0</v>
      </c>
      <c r="G733" s="18">
        <v>0</v>
      </c>
      <c r="H733" s="18">
        <v>0</v>
      </c>
      <c r="I733" s="18">
        <v>0</v>
      </c>
      <c r="J733">
        <f t="shared" si="79"/>
        <v>-7.3613937230175441</v>
      </c>
      <c r="K733">
        <f t="shared" si="80"/>
        <v>17.337476946058501</v>
      </c>
      <c r="L733">
        <f t="shared" si="81"/>
        <v>2.8528704559246227</v>
      </c>
      <c r="M733">
        <f t="shared" si="82"/>
        <v>3.1256057449352035</v>
      </c>
      <c r="N733">
        <f t="shared" si="83"/>
        <v>4.163829600987353</v>
      </c>
      <c r="O733">
        <f t="shared" si="84"/>
        <v>-7.2238673180116963</v>
      </c>
    </row>
    <row r="734" spans="1:15" x14ac:dyDescent="0.25">
      <c r="A734">
        <f>'ARCH(5)'!A729</f>
        <v>0.77897485273072209</v>
      </c>
      <c r="C734">
        <v>723</v>
      </c>
      <c r="D734">
        <f t="shared" si="78"/>
        <v>0.77897485273072209</v>
      </c>
      <c r="E734">
        <v>0</v>
      </c>
      <c r="F734" s="18">
        <v>0</v>
      </c>
      <c r="G734" s="18">
        <v>0</v>
      </c>
      <c r="H734" s="18">
        <v>0</v>
      </c>
      <c r="I734" s="18">
        <v>0</v>
      </c>
      <c r="J734">
        <f t="shared" si="79"/>
        <v>0.64144844772487419</v>
      </c>
      <c r="K734">
        <f t="shared" si="80"/>
        <v>21.776502777349904</v>
      </c>
      <c r="L734">
        <f t="shared" si="81"/>
        <v>3.0808315342424031</v>
      </c>
      <c r="M734">
        <f t="shared" si="82"/>
        <v>1.8894499052281841E-2</v>
      </c>
      <c r="N734">
        <f t="shared" si="83"/>
        <v>4.6665300574784583</v>
      </c>
      <c r="O734">
        <f t="shared" si="84"/>
        <v>0.77897485273072209</v>
      </c>
    </row>
    <row r="735" spans="1:15" x14ac:dyDescent="0.25">
      <c r="A735">
        <f>'ARCH(5)'!A730</f>
        <v>-5.423112688755551</v>
      </c>
      <c r="C735">
        <v>724</v>
      </c>
      <c r="D735">
        <f t="shared" si="78"/>
        <v>-5.423112688755551</v>
      </c>
      <c r="E735">
        <v>0</v>
      </c>
      <c r="F735" s="18">
        <v>0</v>
      </c>
      <c r="G735" s="18">
        <v>0</v>
      </c>
      <c r="H735" s="18">
        <v>0</v>
      </c>
      <c r="I735" s="18">
        <v>0</v>
      </c>
      <c r="J735">
        <f t="shared" si="79"/>
        <v>-5.5606390937613988</v>
      </c>
      <c r="K735">
        <f t="shared" si="80"/>
        <v>18.825049290519054</v>
      </c>
      <c r="L735">
        <f t="shared" si="81"/>
        <v>2.9351883920367952</v>
      </c>
      <c r="M735">
        <f t="shared" si="82"/>
        <v>1.642529942624922</v>
      </c>
      <c r="N735">
        <f t="shared" si="83"/>
        <v>4.3387843102093768</v>
      </c>
      <c r="O735">
        <f t="shared" si="84"/>
        <v>-5.423112688755551</v>
      </c>
    </row>
    <row r="736" spans="1:15" x14ac:dyDescent="0.25">
      <c r="A736">
        <f>'ARCH(5)'!A731</f>
        <v>7.4518540948018659</v>
      </c>
      <c r="C736">
        <v>725</v>
      </c>
      <c r="D736">
        <f t="shared" si="78"/>
        <v>7.4518540948018659</v>
      </c>
      <c r="E736">
        <v>0</v>
      </c>
      <c r="F736" s="18">
        <v>0</v>
      </c>
      <c r="G736" s="18">
        <v>0</v>
      </c>
      <c r="H736" s="18">
        <v>0</v>
      </c>
      <c r="I736" s="18">
        <v>0</v>
      </c>
      <c r="J736">
        <f t="shared" si="79"/>
        <v>7.3143276897960181</v>
      </c>
      <c r="K736">
        <f t="shared" si="80"/>
        <v>20.15661826657675</v>
      </c>
      <c r="L736">
        <f t="shared" si="81"/>
        <v>3.0035326844189951</v>
      </c>
      <c r="M736">
        <f t="shared" si="82"/>
        <v>2.6541847866627624</v>
      </c>
      <c r="N736">
        <f t="shared" si="83"/>
        <v>4.4896122623871149</v>
      </c>
      <c r="O736">
        <f t="shared" si="84"/>
        <v>7.4518540948018659</v>
      </c>
    </row>
    <row r="737" spans="1:15" x14ac:dyDescent="0.25">
      <c r="A737">
        <f>'ARCH(5)'!A732</f>
        <v>0.72945183777839562</v>
      </c>
      <c r="C737">
        <v>726</v>
      </c>
      <c r="D737">
        <f t="shared" si="78"/>
        <v>0.72945183777839562</v>
      </c>
      <c r="E737">
        <v>0</v>
      </c>
      <c r="F737" s="18">
        <v>0</v>
      </c>
      <c r="G737" s="18">
        <v>0</v>
      </c>
      <c r="H737" s="18">
        <v>0</v>
      </c>
      <c r="I737" s="18">
        <v>0</v>
      </c>
      <c r="J737">
        <f t="shared" si="79"/>
        <v>0.59192543277254772</v>
      </c>
      <c r="K737">
        <f t="shared" si="80"/>
        <v>23.9247640129011</v>
      </c>
      <c r="L737">
        <f t="shared" si="81"/>
        <v>3.1749140736707733</v>
      </c>
      <c r="M737">
        <f t="shared" si="82"/>
        <v>1.4644897553598966E-2</v>
      </c>
      <c r="N737">
        <f t="shared" si="83"/>
        <v>4.8912947174445645</v>
      </c>
      <c r="O737">
        <f t="shared" si="84"/>
        <v>0.72945183777839562</v>
      </c>
    </row>
    <row r="738" spans="1:15" x14ac:dyDescent="0.25">
      <c r="A738">
        <f>'ARCH(5)'!A733</f>
        <v>-1.8593090441067599</v>
      </c>
      <c r="C738">
        <v>727</v>
      </c>
      <c r="D738">
        <f t="shared" si="78"/>
        <v>-1.8593090441067599</v>
      </c>
      <c r="E738">
        <v>0</v>
      </c>
      <c r="F738" s="18">
        <v>0</v>
      </c>
      <c r="G738" s="18">
        <v>0</v>
      </c>
      <c r="H738" s="18">
        <v>0</v>
      </c>
      <c r="I738" s="18">
        <v>0</v>
      </c>
      <c r="J738">
        <f t="shared" si="79"/>
        <v>-1.9968354491126077</v>
      </c>
      <c r="K738">
        <f t="shared" si="80"/>
        <v>20.518013433382237</v>
      </c>
      <c r="L738">
        <f t="shared" si="81"/>
        <v>3.021303204377376</v>
      </c>
      <c r="M738">
        <f t="shared" si="82"/>
        <v>0.19433420412647939</v>
      </c>
      <c r="N738">
        <f t="shared" si="83"/>
        <v>4.5296813832081213</v>
      </c>
      <c r="O738">
        <f t="shared" si="84"/>
        <v>-1.8593090441067599</v>
      </c>
    </row>
    <row r="739" spans="1:15" x14ac:dyDescent="0.25">
      <c r="A739">
        <f>'ARCH(5)'!A734</f>
        <v>-3.7168845195124112</v>
      </c>
      <c r="C739">
        <v>728</v>
      </c>
      <c r="D739">
        <f t="shared" si="78"/>
        <v>-3.7168845195124112</v>
      </c>
      <c r="E739">
        <v>0</v>
      </c>
      <c r="F739" s="18">
        <v>0</v>
      </c>
      <c r="G739" s="18">
        <v>0</v>
      </c>
      <c r="H739" s="18">
        <v>0</v>
      </c>
      <c r="I739" s="18">
        <v>0</v>
      </c>
      <c r="J739">
        <f t="shared" si="79"/>
        <v>-3.854410924518259</v>
      </c>
      <c r="K739">
        <f t="shared" si="80"/>
        <v>18.258846168733033</v>
      </c>
      <c r="L739">
        <f t="shared" si="81"/>
        <v>2.9046496841633598</v>
      </c>
      <c r="M739">
        <f t="shared" si="82"/>
        <v>0.81365949621101274</v>
      </c>
      <c r="N739">
        <f t="shared" si="83"/>
        <v>4.2730371129599414</v>
      </c>
      <c r="O739">
        <f t="shared" si="84"/>
        <v>-3.7168845195124112</v>
      </c>
    </row>
    <row r="740" spans="1:15" x14ac:dyDescent="0.25">
      <c r="A740">
        <f>'ARCH(5)'!A735</f>
        <v>0.99641623172021832</v>
      </c>
      <c r="C740">
        <v>729</v>
      </c>
      <c r="D740">
        <f t="shared" si="78"/>
        <v>0.99641623172021832</v>
      </c>
      <c r="E740">
        <v>0</v>
      </c>
      <c r="F740" s="18">
        <v>0</v>
      </c>
      <c r="G740" s="18">
        <v>0</v>
      </c>
      <c r="H740" s="18">
        <v>0</v>
      </c>
      <c r="I740" s="18">
        <v>0</v>
      </c>
      <c r="J740">
        <f t="shared" si="79"/>
        <v>0.85888982671437042</v>
      </c>
      <c r="K740">
        <f t="shared" si="80"/>
        <v>17.777362593694782</v>
      </c>
      <c r="L740">
        <f t="shared" si="81"/>
        <v>2.8779258835202275</v>
      </c>
      <c r="M740">
        <f t="shared" si="82"/>
        <v>4.149612916682497E-2</v>
      </c>
      <c r="N740">
        <f t="shared" si="83"/>
        <v>4.2163209784947329</v>
      </c>
      <c r="O740">
        <f t="shared" si="84"/>
        <v>0.99641623172021832</v>
      </c>
    </row>
    <row r="741" spans="1:15" x14ac:dyDescent="0.25">
      <c r="A741">
        <f>'ARCH(5)'!A736</f>
        <v>4.6426608063509969</v>
      </c>
      <c r="C741">
        <v>730</v>
      </c>
      <c r="D741">
        <f t="shared" si="78"/>
        <v>4.6426608063509969</v>
      </c>
      <c r="E741">
        <v>0</v>
      </c>
      <c r="F741" s="18">
        <v>0</v>
      </c>
      <c r="G741" s="18">
        <v>0</v>
      </c>
      <c r="H741" s="18">
        <v>0</v>
      </c>
      <c r="I741" s="18">
        <v>0</v>
      </c>
      <c r="J741">
        <f t="shared" si="79"/>
        <v>4.5051344013451491</v>
      </c>
      <c r="K741">
        <f t="shared" si="80"/>
        <v>15.699025571565249</v>
      </c>
      <c r="L741">
        <f t="shared" si="81"/>
        <v>2.7535986449227212</v>
      </c>
      <c r="M741">
        <f t="shared" si="82"/>
        <v>1.2928341241092651</v>
      </c>
      <c r="N741">
        <f t="shared" si="83"/>
        <v>3.9621995875479632</v>
      </c>
      <c r="O741">
        <f t="shared" si="84"/>
        <v>4.6426608063509969</v>
      </c>
    </row>
    <row r="742" spans="1:15" x14ac:dyDescent="0.25">
      <c r="A742">
        <f>'ARCH(5)'!A737</f>
        <v>-2.9837738879930202</v>
      </c>
      <c r="C742">
        <v>731</v>
      </c>
      <c r="D742">
        <f t="shared" si="78"/>
        <v>-2.9837738879930202</v>
      </c>
      <c r="E742">
        <v>0</v>
      </c>
      <c r="F742" s="18">
        <v>0</v>
      </c>
      <c r="G742" s="18">
        <v>0</v>
      </c>
      <c r="H742" s="18">
        <v>0</v>
      </c>
      <c r="I742" s="18">
        <v>0</v>
      </c>
      <c r="J742">
        <f t="shared" si="79"/>
        <v>-3.121300292998868</v>
      </c>
      <c r="K742">
        <f t="shared" si="80"/>
        <v>16.405239701415805</v>
      </c>
      <c r="L742">
        <f t="shared" si="81"/>
        <v>2.7976007777915854</v>
      </c>
      <c r="M742">
        <f t="shared" si="82"/>
        <v>0.59386608768868043</v>
      </c>
      <c r="N742">
        <f t="shared" si="83"/>
        <v>4.050338220620076</v>
      </c>
      <c r="O742">
        <f t="shared" si="84"/>
        <v>-2.9837738879930202</v>
      </c>
    </row>
    <row r="743" spans="1:15" x14ac:dyDescent="0.25">
      <c r="A743">
        <f>'ARCH(5)'!A738</f>
        <v>0.67892126329123148</v>
      </c>
      <c r="C743">
        <v>732</v>
      </c>
      <c r="D743">
        <f t="shared" si="78"/>
        <v>0.67892126329123148</v>
      </c>
      <c r="E743">
        <v>0</v>
      </c>
      <c r="F743" s="18">
        <v>0</v>
      </c>
      <c r="G743" s="18">
        <v>0</v>
      </c>
      <c r="H743" s="18">
        <v>0</v>
      </c>
      <c r="I743" s="18">
        <v>0</v>
      </c>
      <c r="J743">
        <f t="shared" si="79"/>
        <v>0.54139485828538358</v>
      </c>
      <c r="K743">
        <f t="shared" si="80"/>
        <v>15.695507553260915</v>
      </c>
      <c r="L743">
        <f t="shared" si="81"/>
        <v>2.7533745283031128</v>
      </c>
      <c r="M743">
        <f t="shared" si="82"/>
        <v>1.8674667995489835E-2</v>
      </c>
      <c r="N743">
        <f t="shared" si="83"/>
        <v>3.9617556150349449</v>
      </c>
      <c r="O743">
        <f t="shared" si="84"/>
        <v>0.67892126329123148</v>
      </c>
    </row>
    <row r="744" spans="1:15" x14ac:dyDescent="0.25">
      <c r="A744">
        <f>'ARCH(5)'!A739</f>
        <v>-8.1155199549717602E-2</v>
      </c>
      <c r="C744">
        <v>733</v>
      </c>
      <c r="D744">
        <f t="shared" si="78"/>
        <v>-8.1155199549717602E-2</v>
      </c>
      <c r="E744">
        <v>0</v>
      </c>
      <c r="F744" s="18">
        <v>0</v>
      </c>
      <c r="G744" s="18">
        <v>0</v>
      </c>
      <c r="H744" s="18">
        <v>0</v>
      </c>
      <c r="I744" s="18">
        <v>0</v>
      </c>
      <c r="J744">
        <f t="shared" si="79"/>
        <v>-0.21868160455556546</v>
      </c>
      <c r="K744">
        <f t="shared" si="80"/>
        <v>13.997833641905803</v>
      </c>
      <c r="L744">
        <f t="shared" si="81"/>
        <v>2.6389025777779396</v>
      </c>
      <c r="M744">
        <f t="shared" si="82"/>
        <v>3.4163603736389165E-3</v>
      </c>
      <c r="N744">
        <f t="shared" si="83"/>
        <v>3.7413678837967543</v>
      </c>
      <c r="O744">
        <f t="shared" si="84"/>
        <v>-8.1155199549717602E-2</v>
      </c>
    </row>
    <row r="745" spans="1:15" x14ac:dyDescent="0.25">
      <c r="A745">
        <f>'ARCH(5)'!A740</f>
        <v>5.5713307252826665</v>
      </c>
      <c r="C745">
        <v>734</v>
      </c>
      <c r="D745">
        <f t="shared" si="78"/>
        <v>5.5713307252826665</v>
      </c>
      <c r="E745">
        <v>0</v>
      </c>
      <c r="F745" s="18">
        <v>0</v>
      </c>
      <c r="G745" s="18">
        <v>0</v>
      </c>
      <c r="H745" s="18">
        <v>0</v>
      </c>
      <c r="I745" s="18">
        <v>0</v>
      </c>
      <c r="J745">
        <f t="shared" si="79"/>
        <v>5.4338043202768187</v>
      </c>
      <c r="K745">
        <f t="shared" si="80"/>
        <v>12.624671461149735</v>
      </c>
      <c r="L745">
        <f t="shared" si="81"/>
        <v>2.5356529519435935</v>
      </c>
      <c r="M745">
        <f t="shared" si="82"/>
        <v>2.3387721004796789</v>
      </c>
      <c r="N745">
        <f t="shared" si="83"/>
        <v>3.5531213687615195</v>
      </c>
      <c r="O745">
        <f t="shared" si="84"/>
        <v>5.5713307252826665</v>
      </c>
    </row>
    <row r="746" spans="1:15" x14ac:dyDescent="0.25">
      <c r="A746">
        <f>'ARCH(5)'!A741</f>
        <v>-1.1706368440846968</v>
      </c>
      <c r="C746">
        <v>735</v>
      </c>
      <c r="D746">
        <f t="shared" si="78"/>
        <v>-1.1706368440846968</v>
      </c>
      <c r="E746">
        <v>0</v>
      </c>
      <c r="F746" s="18">
        <v>0</v>
      </c>
      <c r="G746" s="18">
        <v>0</v>
      </c>
      <c r="H746" s="18">
        <v>0</v>
      </c>
      <c r="I746" s="18">
        <v>0</v>
      </c>
      <c r="J746">
        <f t="shared" si="79"/>
        <v>-1.3081632490905446</v>
      </c>
      <c r="K746">
        <f t="shared" si="80"/>
        <v>15.081507118332269</v>
      </c>
      <c r="L746">
        <f t="shared" si="81"/>
        <v>2.7134692991199576</v>
      </c>
      <c r="M746">
        <f t="shared" si="82"/>
        <v>0.11346950094868018</v>
      </c>
      <c r="N746">
        <f t="shared" si="83"/>
        <v>3.8834916142992082</v>
      </c>
      <c r="O746">
        <f t="shared" si="84"/>
        <v>-1.1706368440846968</v>
      </c>
    </row>
    <row r="747" spans="1:15" x14ac:dyDescent="0.25">
      <c r="A747">
        <f>'ARCH(5)'!A742</f>
        <v>0.19058619038487784</v>
      </c>
      <c r="C747">
        <v>736</v>
      </c>
      <c r="D747">
        <f t="shared" si="78"/>
        <v>0.19058619038487784</v>
      </c>
      <c r="E747">
        <v>0</v>
      </c>
      <c r="F747" s="18">
        <v>0</v>
      </c>
      <c r="G747" s="18">
        <v>0</v>
      </c>
      <c r="H747" s="18">
        <v>0</v>
      </c>
      <c r="I747" s="18">
        <v>0</v>
      </c>
      <c r="J747">
        <f t="shared" si="79"/>
        <v>5.3059785379029972E-2</v>
      </c>
      <c r="K747">
        <f t="shared" si="80"/>
        <v>13.682347283238448</v>
      </c>
      <c r="L747">
        <f t="shared" si="81"/>
        <v>2.6161064825074267</v>
      </c>
      <c r="M747">
        <f t="shared" si="82"/>
        <v>2.0576446176875327E-4</v>
      </c>
      <c r="N747">
        <f t="shared" si="83"/>
        <v>3.6989657045231508</v>
      </c>
      <c r="O747">
        <f t="shared" si="84"/>
        <v>0.19058619038487784</v>
      </c>
    </row>
    <row r="748" spans="1:15" x14ac:dyDescent="0.25">
      <c r="A748">
        <f>'ARCH(5)'!A743</f>
        <v>6.9145875599566356E-3</v>
      </c>
      <c r="C748">
        <v>737</v>
      </c>
      <c r="D748">
        <f t="shared" si="78"/>
        <v>6.9145875599566356E-3</v>
      </c>
      <c r="E748">
        <v>0</v>
      </c>
      <c r="F748" s="18">
        <v>0</v>
      </c>
      <c r="G748" s="18">
        <v>0</v>
      </c>
      <c r="H748" s="18">
        <v>0</v>
      </c>
      <c r="I748" s="18">
        <v>0</v>
      </c>
      <c r="J748">
        <f t="shared" si="79"/>
        <v>-0.13061181744589123</v>
      </c>
      <c r="K748">
        <f t="shared" si="80"/>
        <v>12.369559867512343</v>
      </c>
      <c r="L748">
        <f t="shared" si="81"/>
        <v>2.5152386051337468</v>
      </c>
      <c r="M748">
        <f t="shared" si="82"/>
        <v>1.37914744253141E-3</v>
      </c>
      <c r="N748">
        <f t="shared" si="83"/>
        <v>3.5170385081076869</v>
      </c>
      <c r="O748">
        <f t="shared" si="84"/>
        <v>6.9145875599566356E-3</v>
      </c>
    </row>
    <row r="749" spans="1:15" x14ac:dyDescent="0.25">
      <c r="A749">
        <f>'ARCH(5)'!A744</f>
        <v>-9.937914492863209</v>
      </c>
      <c r="C749">
        <v>738</v>
      </c>
      <c r="D749">
        <f t="shared" si="78"/>
        <v>-9.937914492863209</v>
      </c>
      <c r="E749">
        <v>0</v>
      </c>
      <c r="F749" s="18">
        <v>0</v>
      </c>
      <c r="G749" s="18">
        <v>0</v>
      </c>
      <c r="H749" s="18">
        <v>0</v>
      </c>
      <c r="I749" s="18">
        <v>0</v>
      </c>
      <c r="J749">
        <f t="shared" si="79"/>
        <v>-10.075440897869058</v>
      </c>
      <c r="K749">
        <f t="shared" si="80"/>
        <v>11.332226617467498</v>
      </c>
      <c r="L749">
        <f t="shared" si="81"/>
        <v>2.4276505797799168</v>
      </c>
      <c r="M749">
        <f t="shared" si="82"/>
        <v>8.9580373489864691</v>
      </c>
      <c r="N749">
        <f t="shared" si="83"/>
        <v>3.3663372703084131</v>
      </c>
      <c r="O749">
        <f t="shared" si="84"/>
        <v>-9.937914492863209</v>
      </c>
    </row>
    <row r="750" spans="1:15" x14ac:dyDescent="0.25">
      <c r="A750">
        <f>'ARCH(5)'!A745</f>
        <v>-0.37627364506845928</v>
      </c>
      <c r="C750">
        <v>739</v>
      </c>
      <c r="D750">
        <f t="shared" si="78"/>
        <v>-0.37627364506845928</v>
      </c>
      <c r="E750">
        <v>0</v>
      </c>
      <c r="F750" s="18">
        <v>0</v>
      </c>
      <c r="G750" s="18">
        <v>0</v>
      </c>
      <c r="H750" s="18">
        <v>0</v>
      </c>
      <c r="I750" s="18">
        <v>0</v>
      </c>
      <c r="J750">
        <f t="shared" si="79"/>
        <v>-0.51380005007430718</v>
      </c>
      <c r="K750">
        <f t="shared" si="80"/>
        <v>22.712437714377732</v>
      </c>
      <c r="L750">
        <f t="shared" si="81"/>
        <v>3.1229126913686223</v>
      </c>
      <c r="M750">
        <f t="shared" si="82"/>
        <v>1.1623168537705918E-2</v>
      </c>
      <c r="N750">
        <f t="shared" si="83"/>
        <v>4.7657567829650862</v>
      </c>
      <c r="O750">
        <f t="shared" si="84"/>
        <v>-0.37627364506845928</v>
      </c>
    </row>
    <row r="751" spans="1:15" x14ac:dyDescent="0.25">
      <c r="A751">
        <f>'ARCH(5)'!A746</f>
        <v>0.41472296538457171</v>
      </c>
      <c r="C751">
        <v>740</v>
      </c>
      <c r="D751">
        <f t="shared" si="78"/>
        <v>0.41472296538457171</v>
      </c>
      <c r="E751">
        <v>0</v>
      </c>
      <c r="F751" s="18">
        <v>0</v>
      </c>
      <c r="G751" s="18">
        <v>0</v>
      </c>
      <c r="H751" s="18">
        <v>0</v>
      </c>
      <c r="I751" s="18">
        <v>0</v>
      </c>
      <c r="J751">
        <f t="shared" si="79"/>
        <v>0.27719656037872387</v>
      </c>
      <c r="K751">
        <f t="shared" si="80"/>
        <v>19.548096311258966</v>
      </c>
      <c r="L751">
        <f t="shared" si="81"/>
        <v>2.9728779063069113</v>
      </c>
      <c r="M751">
        <f t="shared" si="82"/>
        <v>3.9307118126658581E-3</v>
      </c>
      <c r="N751">
        <f t="shared" si="83"/>
        <v>4.4213229141580426</v>
      </c>
      <c r="O751">
        <f t="shared" si="84"/>
        <v>0.41472296538457171</v>
      </c>
    </row>
    <row r="752" spans="1:15" x14ac:dyDescent="0.25">
      <c r="A752">
        <f>'ARCH(5)'!A747</f>
        <v>-3.529796166282309</v>
      </c>
      <c r="C752">
        <v>741</v>
      </c>
      <c r="D752">
        <f t="shared" si="78"/>
        <v>-3.529796166282309</v>
      </c>
      <c r="E752">
        <v>0</v>
      </c>
      <c r="F752" s="18">
        <v>0</v>
      </c>
      <c r="G752" s="18">
        <v>0</v>
      </c>
      <c r="H752" s="18">
        <v>0</v>
      </c>
      <c r="I752" s="18">
        <v>0</v>
      </c>
      <c r="J752">
        <f t="shared" si="79"/>
        <v>-3.6673225712881568</v>
      </c>
      <c r="K752">
        <f t="shared" si="80"/>
        <v>17.021083936731429</v>
      </c>
      <c r="L752">
        <f t="shared" si="81"/>
        <v>2.8344528071767829</v>
      </c>
      <c r="M752">
        <f t="shared" si="82"/>
        <v>0.79015266547485508</v>
      </c>
      <c r="N752">
        <f t="shared" si="83"/>
        <v>4.1256616362386564</v>
      </c>
      <c r="O752">
        <f t="shared" si="84"/>
        <v>-3.529796166282309</v>
      </c>
    </row>
    <row r="753" spans="1:15" x14ac:dyDescent="0.25">
      <c r="A753">
        <f>'ARCH(5)'!A748</f>
        <v>4.4281797008100279</v>
      </c>
      <c r="C753">
        <v>742</v>
      </c>
      <c r="D753">
        <f t="shared" si="78"/>
        <v>4.4281797008100279</v>
      </c>
      <c r="E753">
        <v>0</v>
      </c>
      <c r="F753" s="18">
        <v>0</v>
      </c>
      <c r="G753" s="18">
        <v>0</v>
      </c>
      <c r="H753" s="18">
        <v>0</v>
      </c>
      <c r="I753" s="18">
        <v>0</v>
      </c>
      <c r="J753">
        <f t="shared" si="79"/>
        <v>4.2906532958041801</v>
      </c>
      <c r="K753">
        <f t="shared" si="80"/>
        <v>16.628531815346236</v>
      </c>
      <c r="L753">
        <f t="shared" si="81"/>
        <v>2.8111200040005579</v>
      </c>
      <c r="M753">
        <f t="shared" si="82"/>
        <v>1.1071155234405732</v>
      </c>
      <c r="N753">
        <f t="shared" si="83"/>
        <v>4.0778096835612905</v>
      </c>
      <c r="O753">
        <f t="shared" si="84"/>
        <v>4.4281797008100279</v>
      </c>
    </row>
    <row r="754" spans="1:15" x14ac:dyDescent="0.25">
      <c r="A754">
        <f>'ARCH(5)'!A749</f>
        <v>-2.3970697695881507</v>
      </c>
      <c r="C754">
        <v>743</v>
      </c>
      <c r="D754">
        <f t="shared" si="78"/>
        <v>-2.3970697695881507</v>
      </c>
      <c r="E754">
        <v>0</v>
      </c>
      <c r="F754" s="18">
        <v>0</v>
      </c>
      <c r="G754" s="18">
        <v>0</v>
      </c>
      <c r="H754" s="18">
        <v>0</v>
      </c>
      <c r="I754" s="18">
        <v>0</v>
      </c>
      <c r="J754">
        <f t="shared" si="79"/>
        <v>-2.5345961745939984</v>
      </c>
      <c r="K754">
        <f t="shared" si="80"/>
        <v>16.914141606808936</v>
      </c>
      <c r="L754">
        <f t="shared" si="81"/>
        <v>2.828150053490583</v>
      </c>
      <c r="M754">
        <f t="shared" si="82"/>
        <v>0.37981104318533204</v>
      </c>
      <c r="N754">
        <f t="shared" si="83"/>
        <v>4.1126805865285645</v>
      </c>
      <c r="O754">
        <f t="shared" si="84"/>
        <v>-2.3970697695881507</v>
      </c>
    </row>
    <row r="755" spans="1:15" x14ac:dyDescent="0.25">
      <c r="A755">
        <f>'ARCH(5)'!A750</f>
        <v>0.12999011693068943</v>
      </c>
      <c r="C755">
        <v>744</v>
      </c>
      <c r="D755">
        <f t="shared" si="78"/>
        <v>0.12999011693068943</v>
      </c>
      <c r="E755">
        <v>0</v>
      </c>
      <c r="F755" s="18">
        <v>0</v>
      </c>
      <c r="G755" s="18">
        <v>0</v>
      </c>
      <c r="H755" s="18">
        <v>0</v>
      </c>
      <c r="I755" s="18">
        <v>0</v>
      </c>
      <c r="J755">
        <f t="shared" si="79"/>
        <v>-7.5362880751584371E-3</v>
      </c>
      <c r="K755">
        <f t="shared" si="80"/>
        <v>15.699388505254817</v>
      </c>
      <c r="L755">
        <f t="shared" si="81"/>
        <v>2.7536217628858575</v>
      </c>
      <c r="M755">
        <f t="shared" si="82"/>
        <v>3.617697462086815E-6</v>
      </c>
      <c r="N755">
        <f t="shared" si="83"/>
        <v>3.962245386804661</v>
      </c>
      <c r="O755">
        <f t="shared" si="84"/>
        <v>0.12999011693068943</v>
      </c>
    </row>
    <row r="756" spans="1:15" x14ac:dyDescent="0.25">
      <c r="A756">
        <f>'ARCH(5)'!A751</f>
        <v>1.4967538542405399</v>
      </c>
      <c r="C756">
        <v>745</v>
      </c>
      <c r="D756">
        <f t="shared" si="78"/>
        <v>1.4967538542405399</v>
      </c>
      <c r="E756">
        <v>0</v>
      </c>
      <c r="F756" s="18">
        <v>0</v>
      </c>
      <c r="G756" s="18">
        <v>0</v>
      </c>
      <c r="H756" s="18">
        <v>0</v>
      </c>
      <c r="I756" s="18">
        <v>0</v>
      </c>
      <c r="J756">
        <f t="shared" si="79"/>
        <v>1.3592274492346921</v>
      </c>
      <c r="K756">
        <f t="shared" si="80"/>
        <v>13.965676938255381</v>
      </c>
      <c r="L756">
        <f t="shared" si="81"/>
        <v>2.6366026721396381</v>
      </c>
      <c r="M756">
        <f t="shared" si="82"/>
        <v>0.13228855764895278</v>
      </c>
      <c r="N756">
        <f t="shared" si="83"/>
        <v>3.7370679600798513</v>
      </c>
      <c r="O756">
        <f t="shared" si="84"/>
        <v>1.4967538542405399</v>
      </c>
    </row>
    <row r="757" spans="1:15" x14ac:dyDescent="0.25">
      <c r="A757">
        <f>'ARCH(5)'!A752</f>
        <v>-0.66577941989999168</v>
      </c>
      <c r="C757">
        <v>746</v>
      </c>
      <c r="D757">
        <f t="shared" si="78"/>
        <v>-0.66577941989999168</v>
      </c>
      <c r="E757">
        <v>0</v>
      </c>
      <c r="F757" s="18">
        <v>0</v>
      </c>
      <c r="G757" s="18">
        <v>0</v>
      </c>
      <c r="H757" s="18">
        <v>0</v>
      </c>
      <c r="I757" s="18">
        <v>0</v>
      </c>
      <c r="J757">
        <f t="shared" si="79"/>
        <v>-0.80330582490583957</v>
      </c>
      <c r="K757">
        <f t="shared" si="80"/>
        <v>12.815563412262341</v>
      </c>
      <c r="L757">
        <f t="shared" si="81"/>
        <v>2.5506603239110386</v>
      </c>
      <c r="M757">
        <f t="shared" si="82"/>
        <v>5.0352858284030459E-2</v>
      </c>
      <c r="N757">
        <f t="shared" si="83"/>
        <v>3.5798831562304292</v>
      </c>
      <c r="O757">
        <f t="shared" si="84"/>
        <v>-0.66577941989999168</v>
      </c>
    </row>
    <row r="758" spans="1:15" x14ac:dyDescent="0.25">
      <c r="A758">
        <f>'ARCH(5)'!A753</f>
        <v>2.374950466571665</v>
      </c>
      <c r="C758">
        <v>747</v>
      </c>
      <c r="D758">
        <f t="shared" si="78"/>
        <v>2.374950466571665</v>
      </c>
      <c r="E758">
        <v>0</v>
      </c>
      <c r="F758" s="18">
        <v>0</v>
      </c>
      <c r="G758" s="18">
        <v>0</v>
      </c>
      <c r="H758" s="18">
        <v>0</v>
      </c>
      <c r="I758" s="18">
        <v>0</v>
      </c>
      <c r="J758">
        <f t="shared" si="79"/>
        <v>2.2374240615658172</v>
      </c>
      <c r="K758">
        <f t="shared" si="80"/>
        <v>11.760751961532499</v>
      </c>
      <c r="L758">
        <f t="shared" si="81"/>
        <v>2.4647678827334438</v>
      </c>
      <c r="M758">
        <f t="shared" si="82"/>
        <v>0.42565870342710266</v>
      </c>
      <c r="N758">
        <f t="shared" si="83"/>
        <v>3.4293952763617814</v>
      </c>
      <c r="O758">
        <f t="shared" si="84"/>
        <v>2.374950466571665</v>
      </c>
    </row>
    <row r="759" spans="1:15" x14ac:dyDescent="0.25">
      <c r="A759">
        <f>'ARCH(5)'!A754</f>
        <v>-4.302012066250974</v>
      </c>
      <c r="C759">
        <v>748</v>
      </c>
      <c r="D759">
        <f t="shared" si="78"/>
        <v>-4.302012066250974</v>
      </c>
      <c r="E759">
        <v>0</v>
      </c>
      <c r="F759" s="18">
        <v>0</v>
      </c>
      <c r="G759" s="18">
        <v>0</v>
      </c>
      <c r="H759" s="18">
        <v>0</v>
      </c>
      <c r="I759" s="18">
        <v>0</v>
      </c>
      <c r="J759">
        <f t="shared" si="79"/>
        <v>-4.4395384712568218</v>
      </c>
      <c r="K759">
        <f t="shared" si="80"/>
        <v>11.450106981079621</v>
      </c>
      <c r="L759">
        <f t="shared" si="81"/>
        <v>2.4379990732823313</v>
      </c>
      <c r="M759">
        <f t="shared" si="82"/>
        <v>1.7213377892746087</v>
      </c>
      <c r="N759">
        <f t="shared" si="83"/>
        <v>3.3838006710028918</v>
      </c>
      <c r="O759">
        <f t="shared" si="84"/>
        <v>-4.302012066250974</v>
      </c>
    </row>
    <row r="760" spans="1:15" x14ac:dyDescent="0.25">
      <c r="A760">
        <f>'ARCH(5)'!A755</f>
        <v>-0.27142601981016129</v>
      </c>
      <c r="C760">
        <v>749</v>
      </c>
      <c r="D760">
        <f t="shared" si="78"/>
        <v>-0.27142601981016129</v>
      </c>
      <c r="E760">
        <v>0</v>
      </c>
      <c r="F760" s="18">
        <v>0</v>
      </c>
      <c r="G760" s="18">
        <v>0</v>
      </c>
      <c r="H760" s="18">
        <v>0</v>
      </c>
      <c r="I760" s="18">
        <v>0</v>
      </c>
      <c r="J760">
        <f t="shared" si="79"/>
        <v>-0.40895242481600913</v>
      </c>
      <c r="K760">
        <f t="shared" si="80"/>
        <v>12.971771079789439</v>
      </c>
      <c r="L760">
        <f t="shared" si="81"/>
        <v>2.5627755410329152</v>
      </c>
      <c r="M760">
        <f t="shared" si="82"/>
        <v>1.2892771907104014E-2</v>
      </c>
      <c r="N760">
        <f t="shared" si="83"/>
        <v>3.6016345011382596</v>
      </c>
      <c r="O760">
        <f t="shared" si="84"/>
        <v>-0.27142601981016129</v>
      </c>
    </row>
    <row r="761" spans="1:15" x14ac:dyDescent="0.25">
      <c r="A761">
        <f>'ARCH(5)'!A756</f>
        <v>1.0197570500615369</v>
      </c>
      <c r="C761">
        <v>750</v>
      </c>
      <c r="D761">
        <f t="shared" si="78"/>
        <v>1.0197570500615369</v>
      </c>
      <c r="E761">
        <v>0</v>
      </c>
      <c r="F761" s="18">
        <v>0</v>
      </c>
      <c r="G761" s="18">
        <v>0</v>
      </c>
      <c r="H761" s="18">
        <v>0</v>
      </c>
      <c r="I761" s="18">
        <v>0</v>
      </c>
      <c r="J761">
        <f t="shared" si="79"/>
        <v>0.88223064505568904</v>
      </c>
      <c r="K761">
        <f t="shared" si="80"/>
        <v>11.826918812841898</v>
      </c>
      <c r="L761">
        <f t="shared" si="81"/>
        <v>2.4703781886848284</v>
      </c>
      <c r="M761">
        <f t="shared" si="82"/>
        <v>6.5810117021370809E-2</v>
      </c>
      <c r="N761">
        <f t="shared" si="83"/>
        <v>3.4390287601068268</v>
      </c>
      <c r="O761">
        <f t="shared" si="84"/>
        <v>1.0197570500615369</v>
      </c>
    </row>
    <row r="762" spans="1:15" x14ac:dyDescent="0.25">
      <c r="A762">
        <f>'ARCH(5)'!A757</f>
        <v>-0.95561165911722346</v>
      </c>
      <c r="C762">
        <v>751</v>
      </c>
      <c r="D762">
        <f t="shared" si="78"/>
        <v>-0.95561165911722346</v>
      </c>
      <c r="E762">
        <v>0</v>
      </c>
      <c r="F762" s="18">
        <v>0</v>
      </c>
      <c r="G762" s="18">
        <v>0</v>
      </c>
      <c r="H762" s="18">
        <v>0</v>
      </c>
      <c r="I762" s="18">
        <v>0</v>
      </c>
      <c r="J762">
        <f t="shared" si="79"/>
        <v>-1.0931380641230712</v>
      </c>
      <c r="K762">
        <f t="shared" si="80"/>
        <v>10.994251014694637</v>
      </c>
      <c r="L762">
        <f t="shared" si="81"/>
        <v>2.3973725011493201</v>
      </c>
      <c r="M762">
        <f t="shared" si="82"/>
        <v>0.10868869790562312</v>
      </c>
      <c r="N762">
        <f t="shared" si="83"/>
        <v>3.3157579849401912</v>
      </c>
      <c r="O762">
        <f t="shared" si="84"/>
        <v>-0.95561165911722346</v>
      </c>
    </row>
    <row r="763" spans="1:15" x14ac:dyDescent="0.25">
      <c r="A763">
        <f>'ARCH(5)'!A758</f>
        <v>0.57908374235449633</v>
      </c>
      <c r="C763">
        <v>752</v>
      </c>
      <c r="D763">
        <f t="shared" si="78"/>
        <v>0.57908374235449633</v>
      </c>
      <c r="E763">
        <v>0</v>
      </c>
      <c r="F763" s="18">
        <v>0</v>
      </c>
      <c r="G763" s="18">
        <v>0</v>
      </c>
      <c r="H763" s="18">
        <v>0</v>
      </c>
      <c r="I763" s="18">
        <v>0</v>
      </c>
      <c r="J763">
        <f t="shared" si="79"/>
        <v>0.44155733734864844</v>
      </c>
      <c r="K763">
        <f t="shared" si="80"/>
        <v>10.385293567112965</v>
      </c>
      <c r="L763">
        <f t="shared" si="81"/>
        <v>2.3403907253072487</v>
      </c>
      <c r="M763">
        <f t="shared" si="82"/>
        <v>1.8773940371204077E-2</v>
      </c>
      <c r="N763">
        <f t="shared" si="83"/>
        <v>3.2226221570505231</v>
      </c>
      <c r="O763">
        <f t="shared" si="84"/>
        <v>0.57908374235449633</v>
      </c>
    </row>
    <row r="764" spans="1:15" x14ac:dyDescent="0.25">
      <c r="A764">
        <f>'ARCH(5)'!A759</f>
        <v>-0.17945321756891802</v>
      </c>
      <c r="C764">
        <v>753</v>
      </c>
      <c r="D764">
        <f t="shared" si="78"/>
        <v>-0.17945321756891802</v>
      </c>
      <c r="E764">
        <v>0</v>
      </c>
      <c r="F764" s="18">
        <v>0</v>
      </c>
      <c r="G764" s="18">
        <v>0</v>
      </c>
      <c r="H764" s="18">
        <v>0</v>
      </c>
      <c r="I764" s="18">
        <v>0</v>
      </c>
      <c r="J764">
        <f t="shared" si="79"/>
        <v>-0.31697962257476586</v>
      </c>
      <c r="K764">
        <f t="shared" si="80"/>
        <v>9.7831060253068181</v>
      </c>
      <c r="L764">
        <f t="shared" si="81"/>
        <v>2.2806570231255305</v>
      </c>
      <c r="M764">
        <f t="shared" si="82"/>
        <v>1.0270366166709297E-2</v>
      </c>
      <c r="N764">
        <f t="shared" si="83"/>
        <v>3.1277957134868668</v>
      </c>
      <c r="O764">
        <f t="shared" si="84"/>
        <v>-0.17945321756891802</v>
      </c>
    </row>
    <row r="765" spans="1:15" x14ac:dyDescent="0.25">
      <c r="A765">
        <f>'ARCH(5)'!A760</f>
        <v>0.57678081270494452</v>
      </c>
      <c r="C765">
        <v>754</v>
      </c>
      <c r="D765">
        <f t="shared" si="78"/>
        <v>0.57678081270494452</v>
      </c>
      <c r="E765">
        <v>0</v>
      </c>
      <c r="F765" s="18">
        <v>0</v>
      </c>
      <c r="G765" s="18">
        <v>0</v>
      </c>
      <c r="H765" s="18">
        <v>0</v>
      </c>
      <c r="I765" s="18">
        <v>0</v>
      </c>
      <c r="J765">
        <f t="shared" si="79"/>
        <v>0.43925440769909663</v>
      </c>
      <c r="K765">
        <f t="shared" si="80"/>
        <v>9.2951266863010442</v>
      </c>
      <c r="L765">
        <f t="shared" si="81"/>
        <v>2.229490250591128</v>
      </c>
      <c r="M765">
        <f t="shared" si="82"/>
        <v>2.0757590638053543E-2</v>
      </c>
      <c r="N765">
        <f t="shared" si="83"/>
        <v>3.0487910204376165</v>
      </c>
      <c r="O765">
        <f t="shared" si="84"/>
        <v>0.57678081270494452</v>
      </c>
    </row>
    <row r="766" spans="1:15" x14ac:dyDescent="0.25">
      <c r="A766">
        <f>'ARCH(5)'!A761</f>
        <v>-0.95009282170288289</v>
      </c>
      <c r="C766">
        <v>755</v>
      </c>
      <c r="D766">
        <f t="shared" si="78"/>
        <v>-0.95009282170288289</v>
      </c>
      <c r="E766">
        <v>0</v>
      </c>
      <c r="F766" s="18">
        <v>0</v>
      </c>
      <c r="G766" s="18">
        <v>0</v>
      </c>
      <c r="H766" s="18">
        <v>0</v>
      </c>
      <c r="I766" s="18">
        <v>0</v>
      </c>
      <c r="J766">
        <f t="shared" si="79"/>
        <v>-1.0876192267087308</v>
      </c>
      <c r="K766">
        <f t="shared" si="80"/>
        <v>8.9200164142613403</v>
      </c>
      <c r="L766">
        <f t="shared" si="81"/>
        <v>2.1882977867540525</v>
      </c>
      <c r="M766">
        <f t="shared" si="82"/>
        <v>0.1326136104878966</v>
      </c>
      <c r="N766">
        <f t="shared" si="83"/>
        <v>2.9866396525629502</v>
      </c>
      <c r="O766">
        <f t="shared" si="84"/>
        <v>-0.95009282170288289</v>
      </c>
    </row>
    <row r="767" spans="1:15" x14ac:dyDescent="0.25">
      <c r="A767">
        <f>'ARCH(5)'!A762</f>
        <v>-3.3858112510054004</v>
      </c>
      <c r="C767">
        <v>756</v>
      </c>
      <c r="D767">
        <f t="shared" si="78"/>
        <v>-3.3858112510054004</v>
      </c>
      <c r="E767">
        <v>0</v>
      </c>
      <c r="F767" s="18">
        <v>0</v>
      </c>
      <c r="G767" s="18">
        <v>0</v>
      </c>
      <c r="H767" s="18">
        <v>0</v>
      </c>
      <c r="I767" s="18">
        <v>0</v>
      </c>
      <c r="J767">
        <f t="shared" si="79"/>
        <v>-3.5233376560112482</v>
      </c>
      <c r="K767">
        <f t="shared" si="80"/>
        <v>8.7421306605612479</v>
      </c>
      <c r="L767">
        <f t="shared" si="81"/>
        <v>2.1681539426301883</v>
      </c>
      <c r="M767">
        <f t="shared" si="82"/>
        <v>1.4200094599672637</v>
      </c>
      <c r="N767">
        <f t="shared" si="83"/>
        <v>2.9567094312024049</v>
      </c>
      <c r="O767">
        <f t="shared" si="84"/>
        <v>-3.3858112510054004</v>
      </c>
    </row>
    <row r="768" spans="1:15" x14ac:dyDescent="0.25">
      <c r="A768">
        <f>'ARCH(5)'!A763</f>
        <v>-0.97280966456313323</v>
      </c>
      <c r="C768">
        <v>757</v>
      </c>
      <c r="D768">
        <f t="shared" si="78"/>
        <v>-0.97280966456313323</v>
      </c>
      <c r="E768">
        <v>0</v>
      </c>
      <c r="F768" s="18">
        <v>0</v>
      </c>
      <c r="G768" s="18">
        <v>0</v>
      </c>
      <c r="H768" s="18">
        <v>0</v>
      </c>
      <c r="I768" s="18">
        <v>0</v>
      </c>
      <c r="J768">
        <f t="shared" si="79"/>
        <v>-1.110336069568981</v>
      </c>
      <c r="K768">
        <f t="shared" si="80"/>
        <v>9.9514408232983094</v>
      </c>
      <c r="L768">
        <f t="shared" si="81"/>
        <v>2.2977173470487116</v>
      </c>
      <c r="M768">
        <f t="shared" si="82"/>
        <v>0.12388619992589958</v>
      </c>
      <c r="N768">
        <f t="shared" si="83"/>
        <v>3.1545904366967052</v>
      </c>
      <c r="O768">
        <f t="shared" si="84"/>
        <v>-0.97280966456313323</v>
      </c>
    </row>
    <row r="769" spans="1:15" x14ac:dyDescent="0.25">
      <c r="A769">
        <f>'ARCH(5)'!A764</f>
        <v>1.4878168902199549</v>
      </c>
      <c r="C769">
        <v>758</v>
      </c>
      <c r="D769">
        <f t="shared" si="78"/>
        <v>1.4878168902199549</v>
      </c>
      <c r="E769">
        <v>0</v>
      </c>
      <c r="F769" s="18">
        <v>0</v>
      </c>
      <c r="G769" s="18">
        <v>0</v>
      </c>
      <c r="H769" s="18">
        <v>0</v>
      </c>
      <c r="I769" s="18">
        <v>0</v>
      </c>
      <c r="J769">
        <f t="shared" si="79"/>
        <v>1.3502904852141071</v>
      </c>
      <c r="K769">
        <f t="shared" si="80"/>
        <v>9.5644851816555807</v>
      </c>
      <c r="L769">
        <f t="shared" si="81"/>
        <v>2.25805677830262</v>
      </c>
      <c r="M769">
        <f t="shared" si="82"/>
        <v>0.19063068840932057</v>
      </c>
      <c r="N769">
        <f t="shared" si="83"/>
        <v>3.0926501874049031</v>
      </c>
      <c r="O769">
        <f t="shared" si="84"/>
        <v>1.4878168902199549</v>
      </c>
    </row>
    <row r="770" spans="1:15" x14ac:dyDescent="0.25">
      <c r="A770">
        <f>'ARCH(5)'!A765</f>
        <v>-0.69210230473024181</v>
      </c>
      <c r="C770">
        <v>759</v>
      </c>
      <c r="D770">
        <f t="shared" si="78"/>
        <v>-0.69210230473024181</v>
      </c>
      <c r="E770">
        <v>0</v>
      </c>
      <c r="F770" s="18">
        <v>0</v>
      </c>
      <c r="G770" s="18">
        <v>0</v>
      </c>
      <c r="H770" s="18">
        <v>0</v>
      </c>
      <c r="I770" s="18">
        <v>0</v>
      </c>
      <c r="J770">
        <f t="shared" si="79"/>
        <v>-0.82962870973608971</v>
      </c>
      <c r="K770">
        <f t="shared" si="80"/>
        <v>9.3291952829844611</v>
      </c>
      <c r="L770">
        <f t="shared" si="81"/>
        <v>2.2331487606554852</v>
      </c>
      <c r="M770">
        <f t="shared" si="82"/>
        <v>7.377740256694286E-2</v>
      </c>
      <c r="N770">
        <f t="shared" si="83"/>
        <v>3.0543731407580936</v>
      </c>
      <c r="O770">
        <f t="shared" si="84"/>
        <v>-0.69210230473024181</v>
      </c>
    </row>
    <row r="771" spans="1:15" x14ac:dyDescent="0.25">
      <c r="A771">
        <f>'ARCH(5)'!A766</f>
        <v>0.59842575290149269</v>
      </c>
      <c r="C771">
        <v>760</v>
      </c>
      <c r="D771">
        <f t="shared" si="78"/>
        <v>0.59842575290149269</v>
      </c>
      <c r="E771">
        <v>0</v>
      </c>
      <c r="F771" s="18">
        <v>0</v>
      </c>
      <c r="G771" s="18">
        <v>0</v>
      </c>
      <c r="H771" s="18">
        <v>0</v>
      </c>
      <c r="I771" s="18">
        <v>0</v>
      </c>
      <c r="J771">
        <f t="shared" si="79"/>
        <v>0.4608993478956448</v>
      </c>
      <c r="K771">
        <f t="shared" si="80"/>
        <v>9.0065269173544742</v>
      </c>
      <c r="L771">
        <f t="shared" si="81"/>
        <v>2.1979495275356982</v>
      </c>
      <c r="M771">
        <f t="shared" si="82"/>
        <v>2.3586029425094756E-2</v>
      </c>
      <c r="N771">
        <f t="shared" si="83"/>
        <v>3.0010876224053296</v>
      </c>
      <c r="O771">
        <f t="shared" si="84"/>
        <v>0.59842575290149269</v>
      </c>
    </row>
    <row r="772" spans="1:15" x14ac:dyDescent="0.25">
      <c r="A772">
        <f>'ARCH(5)'!A767</f>
        <v>2.0183904269943691E-2</v>
      </c>
      <c r="C772">
        <v>761</v>
      </c>
      <c r="D772">
        <f t="shared" si="78"/>
        <v>2.0183904269943691E-2</v>
      </c>
      <c r="E772">
        <v>0</v>
      </c>
      <c r="F772" s="18">
        <v>0</v>
      </c>
      <c r="G772" s="18">
        <v>0</v>
      </c>
      <c r="H772" s="18">
        <v>0</v>
      </c>
      <c r="I772" s="18">
        <v>0</v>
      </c>
      <c r="J772">
        <f t="shared" si="79"/>
        <v>-0.11734250073590417</v>
      </c>
      <c r="K772">
        <f t="shared" si="80"/>
        <v>8.6939375299900945</v>
      </c>
      <c r="L772">
        <f t="shared" si="81"/>
        <v>2.1626259471244169</v>
      </c>
      <c r="M772">
        <f t="shared" si="82"/>
        <v>1.5837774807396573E-3</v>
      </c>
      <c r="N772">
        <f t="shared" si="83"/>
        <v>2.9485483767423748</v>
      </c>
      <c r="O772">
        <f t="shared" si="84"/>
        <v>2.0183904269943691E-2</v>
      </c>
    </row>
    <row r="773" spans="1:15" x14ac:dyDescent="0.25">
      <c r="A773">
        <f>'ARCH(5)'!A768</f>
        <v>-0.91146030646749254</v>
      </c>
      <c r="C773">
        <v>762</v>
      </c>
      <c r="D773">
        <f t="shared" si="78"/>
        <v>-0.91146030646749254</v>
      </c>
      <c r="E773">
        <v>0</v>
      </c>
      <c r="F773" s="18">
        <v>0</v>
      </c>
      <c r="G773" s="18">
        <v>0</v>
      </c>
      <c r="H773" s="18">
        <v>0</v>
      </c>
      <c r="I773" s="18">
        <v>0</v>
      </c>
      <c r="J773">
        <f t="shared" si="79"/>
        <v>-1.0489867114733404</v>
      </c>
      <c r="K773">
        <f t="shared" si="80"/>
        <v>8.4226478976035377</v>
      </c>
      <c r="L773">
        <f t="shared" si="81"/>
        <v>2.1309242559667245</v>
      </c>
      <c r="M773">
        <f t="shared" si="82"/>
        <v>0.13064455907752454</v>
      </c>
      <c r="N773">
        <f t="shared" si="83"/>
        <v>2.9021798527320009</v>
      </c>
      <c r="O773">
        <f t="shared" si="84"/>
        <v>-0.91146030646749254</v>
      </c>
    </row>
    <row r="774" spans="1:15" x14ac:dyDescent="0.25">
      <c r="A774">
        <f>'ARCH(5)'!A769</f>
        <v>-0.11644867822060581</v>
      </c>
      <c r="C774">
        <v>763</v>
      </c>
      <c r="D774">
        <f t="shared" si="78"/>
        <v>-0.11644867822060581</v>
      </c>
      <c r="E774">
        <v>0</v>
      </c>
      <c r="F774" s="18">
        <v>0</v>
      </c>
      <c r="G774" s="18">
        <v>0</v>
      </c>
      <c r="H774" s="18">
        <v>0</v>
      </c>
      <c r="I774" s="18">
        <v>0</v>
      </c>
      <c r="J774">
        <f t="shared" si="79"/>
        <v>-0.25397508322645368</v>
      </c>
      <c r="K774">
        <f t="shared" si="80"/>
        <v>8.3385505885510511</v>
      </c>
      <c r="L774">
        <f t="shared" si="81"/>
        <v>2.1208894109257637</v>
      </c>
      <c r="M774">
        <f t="shared" si="82"/>
        <v>7.7355581422565312E-3</v>
      </c>
      <c r="N774">
        <f t="shared" si="83"/>
        <v>2.8876548596657203</v>
      </c>
      <c r="O774">
        <f t="shared" si="84"/>
        <v>-0.11644867822060581</v>
      </c>
    </row>
    <row r="775" spans="1:15" x14ac:dyDescent="0.25">
      <c r="A775">
        <f>'ARCH(5)'!A770</f>
        <v>0.21241685905000868</v>
      </c>
      <c r="C775">
        <v>764</v>
      </c>
      <c r="D775">
        <f t="shared" si="78"/>
        <v>0.21241685905000868</v>
      </c>
      <c r="E775">
        <v>0</v>
      </c>
      <c r="F775" s="18">
        <v>0</v>
      </c>
      <c r="G775" s="18">
        <v>0</v>
      </c>
      <c r="H775" s="18">
        <v>0</v>
      </c>
      <c r="I775" s="18">
        <v>0</v>
      </c>
      <c r="J775">
        <f t="shared" si="79"/>
        <v>7.4890454044160809E-2</v>
      </c>
      <c r="K775">
        <f t="shared" si="80"/>
        <v>8.1474649430294299</v>
      </c>
      <c r="L775">
        <f t="shared" si="81"/>
        <v>2.0977068289316669</v>
      </c>
      <c r="M775">
        <f t="shared" si="82"/>
        <v>6.8838345990540129E-4</v>
      </c>
      <c r="N775">
        <f t="shared" si="83"/>
        <v>2.8543764543292864</v>
      </c>
      <c r="O775">
        <f t="shared" si="84"/>
        <v>0.21241685905000868</v>
      </c>
    </row>
    <row r="776" spans="1:15" x14ac:dyDescent="0.25">
      <c r="A776">
        <f>'ARCH(5)'!A771</f>
        <v>-1.3340378294430122</v>
      </c>
      <c r="C776">
        <v>765</v>
      </c>
      <c r="D776">
        <f t="shared" si="78"/>
        <v>-1.3340378294430122</v>
      </c>
      <c r="E776">
        <v>0</v>
      </c>
      <c r="F776" s="18">
        <v>0</v>
      </c>
      <c r="G776" s="18">
        <v>0</v>
      </c>
      <c r="H776" s="18">
        <v>0</v>
      </c>
      <c r="I776" s="18">
        <v>0</v>
      </c>
      <c r="J776">
        <f t="shared" si="79"/>
        <v>-1.47156423444886</v>
      </c>
      <c r="K776">
        <f t="shared" si="80"/>
        <v>7.9891445176477687</v>
      </c>
      <c r="L776">
        <f t="shared" si="81"/>
        <v>2.0780836849154327</v>
      </c>
      <c r="M776">
        <f t="shared" si="82"/>
        <v>0.27105546674309561</v>
      </c>
      <c r="N776">
        <f t="shared" si="83"/>
        <v>2.8265074770196112</v>
      </c>
      <c r="O776">
        <f t="shared" si="84"/>
        <v>-1.3340378294430122</v>
      </c>
    </row>
    <row r="777" spans="1:15" x14ac:dyDescent="0.25">
      <c r="A777">
        <f>'ARCH(5)'!A772</f>
        <v>-0.48605280440239551</v>
      </c>
      <c r="C777">
        <v>766</v>
      </c>
      <c r="D777">
        <f t="shared" si="78"/>
        <v>-0.48605280440239551</v>
      </c>
      <c r="E777">
        <v>0</v>
      </c>
      <c r="F777" s="18">
        <v>0</v>
      </c>
      <c r="G777" s="18">
        <v>0</v>
      </c>
      <c r="H777" s="18">
        <v>0</v>
      </c>
      <c r="I777" s="18">
        <v>0</v>
      </c>
      <c r="J777">
        <f t="shared" si="79"/>
        <v>-0.62357920940824341</v>
      </c>
      <c r="K777">
        <f t="shared" si="80"/>
        <v>8.1234826296895051</v>
      </c>
      <c r="L777">
        <f t="shared" si="81"/>
        <v>2.094758957506254</v>
      </c>
      <c r="M777">
        <f t="shared" si="82"/>
        <v>4.7867527774977527E-2</v>
      </c>
      <c r="N777">
        <f t="shared" si="83"/>
        <v>2.8501723859601027</v>
      </c>
      <c r="O777">
        <f t="shared" si="84"/>
        <v>-0.48605280440239551</v>
      </c>
    </row>
    <row r="778" spans="1:15" x14ac:dyDescent="0.25">
      <c r="A778">
        <f>'ARCH(5)'!A773</f>
        <v>7.1638086310773232</v>
      </c>
      <c r="C778">
        <v>767</v>
      </c>
      <c r="D778">
        <f t="shared" si="78"/>
        <v>7.1638086310773232</v>
      </c>
      <c r="E778">
        <v>0</v>
      </c>
      <c r="F778" s="18">
        <v>0</v>
      </c>
      <c r="G778" s="18">
        <v>0</v>
      </c>
      <c r="H778" s="18">
        <v>0</v>
      </c>
      <c r="I778" s="18">
        <v>0</v>
      </c>
      <c r="J778">
        <f t="shared" si="79"/>
        <v>7.0262822260714755</v>
      </c>
      <c r="K778">
        <f t="shared" si="80"/>
        <v>8.0162334352089832</v>
      </c>
      <c r="L778">
        <f t="shared" si="81"/>
        <v>2.0814686650773018</v>
      </c>
      <c r="M778">
        <f t="shared" si="82"/>
        <v>6.1585833695374284</v>
      </c>
      <c r="N778">
        <f t="shared" si="83"/>
        <v>2.8312953634703999</v>
      </c>
      <c r="O778">
        <f t="shared" si="84"/>
        <v>7.1638086310773232</v>
      </c>
    </row>
    <row r="779" spans="1:15" x14ac:dyDescent="0.25">
      <c r="A779">
        <f>'ARCH(5)'!A774</f>
        <v>0.49174456409587103</v>
      </c>
      <c r="C779">
        <v>768</v>
      </c>
      <c r="D779">
        <f t="shared" ref="D779:D842" si="85">A779</f>
        <v>0.49174456409587103</v>
      </c>
      <c r="E779">
        <v>0</v>
      </c>
      <c r="F779" s="18">
        <v>0</v>
      </c>
      <c r="G779" s="18">
        <v>0</v>
      </c>
      <c r="H779" s="18">
        <v>0</v>
      </c>
      <c r="I779" s="18">
        <v>0</v>
      </c>
      <c r="J779">
        <f t="shared" si="79"/>
        <v>0.35421815909002319</v>
      </c>
      <c r="K779">
        <f t="shared" si="80"/>
        <v>13.819320237512096</v>
      </c>
      <c r="L779">
        <f t="shared" si="81"/>
        <v>2.6260676302638259</v>
      </c>
      <c r="M779">
        <f t="shared" si="82"/>
        <v>9.0793542716044277E-3</v>
      </c>
      <c r="N779">
        <f t="shared" si="83"/>
        <v>3.7174346312359141</v>
      </c>
      <c r="O779">
        <f t="shared" si="84"/>
        <v>0.49174456409587103</v>
      </c>
    </row>
    <row r="780" spans="1:15" x14ac:dyDescent="0.25">
      <c r="A780">
        <f>'ARCH(5)'!A775</f>
        <v>0.27218054092368771</v>
      </c>
      <c r="C780">
        <v>769</v>
      </c>
      <c r="D780">
        <f t="shared" si="85"/>
        <v>0.27218054092368771</v>
      </c>
      <c r="E780">
        <v>0</v>
      </c>
      <c r="F780" s="18">
        <v>0</v>
      </c>
      <c r="G780" s="18">
        <v>0</v>
      </c>
      <c r="H780" s="18">
        <v>0</v>
      </c>
      <c r="I780" s="18">
        <v>0</v>
      </c>
      <c r="J780">
        <f t="shared" ref="J780:J843" si="86">D780-$T$31-$T$32*E780-$T$33*F780-$T$34*G780-$T$35*H780-$T$36*I780</f>
        <v>0.13465413591783984</v>
      </c>
      <c r="K780">
        <f t="shared" si="80"/>
        <v>12.492715939273374</v>
      </c>
      <c r="L780">
        <f t="shared" si="81"/>
        <v>2.525145749600008</v>
      </c>
      <c r="M780">
        <f t="shared" si="82"/>
        <v>1.4513846635045397E-3</v>
      </c>
      <c r="N780">
        <f t="shared" si="83"/>
        <v>3.5345036340727356</v>
      </c>
      <c r="O780">
        <f t="shared" si="84"/>
        <v>0.27218054092368771</v>
      </c>
    </row>
    <row r="781" spans="1:15" x14ac:dyDescent="0.25">
      <c r="A781">
        <f>'ARCH(5)'!A776</f>
        <v>-1.0652772773750363</v>
      </c>
      <c r="C781">
        <v>770</v>
      </c>
      <c r="D781">
        <f t="shared" si="85"/>
        <v>-1.0652772773750363</v>
      </c>
      <c r="E781">
        <v>0</v>
      </c>
      <c r="F781" s="18">
        <v>0</v>
      </c>
      <c r="G781" s="18">
        <v>0</v>
      </c>
      <c r="H781" s="18">
        <v>0</v>
      </c>
      <c r="I781" s="18">
        <v>0</v>
      </c>
      <c r="J781">
        <f t="shared" si="86"/>
        <v>-1.2028036823808841</v>
      </c>
      <c r="K781">
        <f t="shared" ref="K781:K844" si="87">$T$37+$T$38*J780^2+$T$39*K780</f>
        <v>11.42983114217675</v>
      </c>
      <c r="L781">
        <f t="shared" ref="L781:L844" si="88">LN(K781)</f>
        <v>2.4362267044847115</v>
      </c>
      <c r="M781">
        <f t="shared" ref="M781:M844" si="89">J781^2/K781</f>
        <v>0.12657550932755873</v>
      </c>
      <c r="N781">
        <f t="shared" ref="N781:N844" si="90">SQRT(K781)</f>
        <v>3.3808033279350562</v>
      </c>
      <c r="O781">
        <f t="shared" ref="O781:O844" si="91">D781</f>
        <v>-1.0652772773750363</v>
      </c>
    </row>
    <row r="782" spans="1:15" x14ac:dyDescent="0.25">
      <c r="A782">
        <f>'ARCH(5)'!A777</f>
        <v>-0.2002994093538818</v>
      </c>
      <c r="C782">
        <v>771</v>
      </c>
      <c r="D782">
        <f t="shared" si="85"/>
        <v>-0.2002994093538818</v>
      </c>
      <c r="E782">
        <v>0</v>
      </c>
      <c r="F782" s="18">
        <v>0</v>
      </c>
      <c r="G782" s="18">
        <v>0</v>
      </c>
      <c r="H782" s="18">
        <v>0</v>
      </c>
      <c r="I782" s="18">
        <v>0</v>
      </c>
      <c r="J782">
        <f t="shared" si="86"/>
        <v>-0.33782581435972969</v>
      </c>
      <c r="K782">
        <f t="shared" si="87"/>
        <v>10.760314473945211</v>
      </c>
      <c r="L782">
        <f t="shared" si="88"/>
        <v>2.3758647805096476</v>
      </c>
      <c r="M782">
        <f t="shared" si="89"/>
        <v>1.0606221697716866E-2</v>
      </c>
      <c r="N782">
        <f t="shared" si="90"/>
        <v>3.2802918275582145</v>
      </c>
      <c r="O782">
        <f t="shared" si="91"/>
        <v>-0.2002994093538818</v>
      </c>
    </row>
    <row r="783" spans="1:15" x14ac:dyDescent="0.25">
      <c r="A783">
        <f>'ARCH(5)'!A778</f>
        <v>-0.25454902025943843</v>
      </c>
      <c r="C783">
        <v>772</v>
      </c>
      <c r="D783">
        <f t="shared" si="85"/>
        <v>-0.25454902025943843</v>
      </c>
      <c r="E783">
        <v>0</v>
      </c>
      <c r="F783" s="18">
        <v>0</v>
      </c>
      <c r="G783" s="18">
        <v>0</v>
      </c>
      <c r="H783" s="18">
        <v>0</v>
      </c>
      <c r="I783" s="18">
        <v>0</v>
      </c>
      <c r="J783">
        <f t="shared" si="86"/>
        <v>-0.39207542526528627</v>
      </c>
      <c r="K783">
        <f t="shared" si="87"/>
        <v>10.0702089846672</v>
      </c>
      <c r="L783">
        <f t="shared" si="88"/>
        <v>2.3095814597094857</v>
      </c>
      <c r="M783">
        <f t="shared" si="89"/>
        <v>1.5265138919262988E-2</v>
      </c>
      <c r="N783">
        <f t="shared" si="90"/>
        <v>3.1733592586826975</v>
      </c>
      <c r="O783">
        <f t="shared" si="91"/>
        <v>-0.25454902025943843</v>
      </c>
    </row>
    <row r="784" spans="1:15" x14ac:dyDescent="0.25">
      <c r="A784">
        <f>'ARCH(5)'!A779</f>
        <v>-0.30364311367757568</v>
      </c>
      <c r="C784">
        <v>773</v>
      </c>
      <c r="D784">
        <f t="shared" si="85"/>
        <v>-0.30364311367757568</v>
      </c>
      <c r="E784">
        <v>0</v>
      </c>
      <c r="F784" s="18">
        <v>0</v>
      </c>
      <c r="G784" s="18">
        <v>0</v>
      </c>
      <c r="H784" s="18">
        <v>0</v>
      </c>
      <c r="I784" s="18">
        <v>0</v>
      </c>
      <c r="J784">
        <f t="shared" si="86"/>
        <v>-0.44116951868342358</v>
      </c>
      <c r="K784">
        <f t="shared" si="87"/>
        <v>9.5287640143755965</v>
      </c>
      <c r="L784">
        <f t="shared" si="88"/>
        <v>2.2543150150657527</v>
      </c>
      <c r="M784">
        <f t="shared" si="89"/>
        <v>2.0425581315869898E-2</v>
      </c>
      <c r="N784">
        <f t="shared" si="90"/>
        <v>3.0868696140873193</v>
      </c>
      <c r="O784">
        <f t="shared" si="91"/>
        <v>-0.30364311367757568</v>
      </c>
    </row>
    <row r="785" spans="1:15" x14ac:dyDescent="0.25">
      <c r="A785">
        <f>'ARCH(5)'!A780</f>
        <v>2.8401338952059985E-2</v>
      </c>
      <c r="C785">
        <v>774</v>
      </c>
      <c r="D785">
        <f t="shared" si="85"/>
        <v>2.8401338952059985E-2</v>
      </c>
      <c r="E785">
        <v>0</v>
      </c>
      <c r="F785" s="18">
        <v>0</v>
      </c>
      <c r="G785" s="18">
        <v>0</v>
      </c>
      <c r="H785" s="18">
        <v>0</v>
      </c>
      <c r="I785" s="18">
        <v>0</v>
      </c>
      <c r="J785">
        <f t="shared" si="86"/>
        <v>-0.10912506605378788</v>
      </c>
      <c r="K785">
        <f t="shared" si="87"/>
        <v>9.1051384814709877</v>
      </c>
      <c r="L785">
        <f t="shared" si="88"/>
        <v>2.208838922451168</v>
      </c>
      <c r="M785">
        <f t="shared" si="89"/>
        <v>1.3078636931746826E-3</v>
      </c>
      <c r="N785">
        <f t="shared" si="90"/>
        <v>3.0174722006127892</v>
      </c>
      <c r="O785">
        <f t="shared" si="91"/>
        <v>2.8401338952059985E-2</v>
      </c>
    </row>
    <row r="786" spans="1:15" x14ac:dyDescent="0.25">
      <c r="A786">
        <f>'ARCH(5)'!A781</f>
        <v>0.89578071587137353</v>
      </c>
      <c r="C786">
        <v>775</v>
      </c>
      <c r="D786">
        <f t="shared" si="85"/>
        <v>0.89578071587137353</v>
      </c>
      <c r="E786">
        <v>0</v>
      </c>
      <c r="F786" s="18">
        <v>0</v>
      </c>
      <c r="G786" s="18">
        <v>0</v>
      </c>
      <c r="H786" s="18">
        <v>0</v>
      </c>
      <c r="I786" s="18">
        <v>0</v>
      </c>
      <c r="J786">
        <f t="shared" si="86"/>
        <v>0.75825431086552564</v>
      </c>
      <c r="K786">
        <f t="shared" si="87"/>
        <v>8.7478816962656527</v>
      </c>
      <c r="L786">
        <f t="shared" si="88"/>
        <v>2.1688115792052054</v>
      </c>
      <c r="M786">
        <f t="shared" si="89"/>
        <v>6.5724437059041518E-2</v>
      </c>
      <c r="N786">
        <f t="shared" si="90"/>
        <v>2.9576818111936336</v>
      </c>
      <c r="O786">
        <f t="shared" si="91"/>
        <v>0.89578071587137353</v>
      </c>
    </row>
    <row r="787" spans="1:15" x14ac:dyDescent="0.25">
      <c r="A787">
        <f>'ARCH(5)'!A782</f>
        <v>0.7351074179871675</v>
      </c>
      <c r="C787">
        <v>776</v>
      </c>
      <c r="D787">
        <f t="shared" si="85"/>
        <v>0.7351074179871675</v>
      </c>
      <c r="E787">
        <v>0</v>
      </c>
      <c r="F787" s="18">
        <v>0</v>
      </c>
      <c r="G787" s="18">
        <v>0</v>
      </c>
      <c r="H787" s="18">
        <v>0</v>
      </c>
      <c r="I787" s="18">
        <v>0</v>
      </c>
      <c r="J787">
        <f t="shared" si="86"/>
        <v>0.5975810129813196</v>
      </c>
      <c r="K787">
        <f t="shared" si="87"/>
        <v>8.5328044193402448</v>
      </c>
      <c r="L787">
        <f t="shared" si="88"/>
        <v>2.1439180787878716</v>
      </c>
      <c r="M787">
        <f t="shared" si="89"/>
        <v>4.1850609661974555E-2</v>
      </c>
      <c r="N787">
        <f t="shared" si="90"/>
        <v>2.9210964412939613</v>
      </c>
      <c r="O787">
        <f t="shared" si="91"/>
        <v>0.7351074179871675</v>
      </c>
    </row>
    <row r="788" spans="1:15" x14ac:dyDescent="0.25">
      <c r="A788">
        <f>'ARCH(5)'!A783</f>
        <v>6.640188075986865</v>
      </c>
      <c r="C788">
        <v>777</v>
      </c>
      <c r="D788">
        <f t="shared" si="85"/>
        <v>6.640188075986865</v>
      </c>
      <c r="E788">
        <v>0</v>
      </c>
      <c r="F788" s="18">
        <v>0</v>
      </c>
      <c r="G788" s="18">
        <v>0</v>
      </c>
      <c r="H788" s="18">
        <v>0</v>
      </c>
      <c r="I788" s="18">
        <v>0</v>
      </c>
      <c r="J788">
        <f t="shared" si="86"/>
        <v>6.5026616709810172</v>
      </c>
      <c r="K788">
        <f t="shared" si="87"/>
        <v>8.3363871318517848</v>
      </c>
      <c r="L788">
        <f t="shared" si="88"/>
        <v>2.1206299248937697</v>
      </c>
      <c r="M788">
        <f t="shared" si="89"/>
        <v>5.0722942850967181</v>
      </c>
      <c r="N788">
        <f t="shared" si="90"/>
        <v>2.8872802309183263</v>
      </c>
      <c r="O788">
        <f t="shared" si="91"/>
        <v>6.640188075986865</v>
      </c>
    </row>
    <row r="789" spans="1:15" x14ac:dyDescent="0.25">
      <c r="A789">
        <f>'ARCH(5)'!A784</f>
        <v>1.0306530590168819</v>
      </c>
      <c r="C789">
        <v>778</v>
      </c>
      <c r="D789">
        <f t="shared" si="85"/>
        <v>1.0306530590168819</v>
      </c>
      <c r="E789">
        <v>0</v>
      </c>
      <c r="F789" s="18">
        <v>0</v>
      </c>
      <c r="G789" s="18">
        <v>0</v>
      </c>
      <c r="H789" s="18">
        <v>0</v>
      </c>
      <c r="I789" s="18">
        <v>0</v>
      </c>
      <c r="J789">
        <f t="shared" si="86"/>
        <v>0.89312665401103397</v>
      </c>
      <c r="K789">
        <f t="shared" si="87"/>
        <v>13.221127840051189</v>
      </c>
      <c r="L789">
        <f t="shared" si="88"/>
        <v>2.5818161439503271</v>
      </c>
      <c r="M789">
        <f t="shared" si="89"/>
        <v>6.0333371687740736E-2</v>
      </c>
      <c r="N789">
        <f t="shared" si="90"/>
        <v>3.6360868856576007</v>
      </c>
      <c r="O789">
        <f t="shared" si="91"/>
        <v>1.0306530590168819</v>
      </c>
    </row>
    <row r="790" spans="1:15" x14ac:dyDescent="0.25">
      <c r="A790">
        <f>'ARCH(5)'!A785</f>
        <v>0.352242775861489</v>
      </c>
      <c r="C790">
        <v>779</v>
      </c>
      <c r="D790">
        <f t="shared" si="85"/>
        <v>0.352242775861489</v>
      </c>
      <c r="E790">
        <v>0</v>
      </c>
      <c r="F790" s="18">
        <v>0</v>
      </c>
      <c r="G790" s="18">
        <v>0</v>
      </c>
      <c r="H790" s="18">
        <v>0</v>
      </c>
      <c r="I790" s="18">
        <v>0</v>
      </c>
      <c r="J790">
        <f t="shared" si="86"/>
        <v>0.21471637085564113</v>
      </c>
      <c r="K790">
        <f t="shared" si="87"/>
        <v>12.100065617967337</v>
      </c>
      <c r="L790">
        <f t="shared" si="88"/>
        <v>2.4932108755604983</v>
      </c>
      <c r="M790">
        <f t="shared" si="89"/>
        <v>3.8101545370926655E-3</v>
      </c>
      <c r="N790">
        <f t="shared" si="90"/>
        <v>3.4785148580920762</v>
      </c>
      <c r="O790">
        <f t="shared" si="91"/>
        <v>0.352242775861489</v>
      </c>
    </row>
    <row r="791" spans="1:15" x14ac:dyDescent="0.25">
      <c r="A791">
        <f>'ARCH(5)'!A786</f>
        <v>-0.76200753145246125</v>
      </c>
      <c r="C791">
        <v>780</v>
      </c>
      <c r="D791">
        <f t="shared" si="85"/>
        <v>-0.76200753145246125</v>
      </c>
      <c r="E791">
        <v>0</v>
      </c>
      <c r="F791" s="18">
        <v>0</v>
      </c>
      <c r="G791" s="18">
        <v>0</v>
      </c>
      <c r="H791" s="18">
        <v>0</v>
      </c>
      <c r="I791" s="18">
        <v>0</v>
      </c>
      <c r="J791">
        <f t="shared" si="86"/>
        <v>-0.89953393645830915</v>
      </c>
      <c r="K791">
        <f t="shared" si="87"/>
        <v>11.122418595430892</v>
      </c>
      <c r="L791">
        <f t="shared" si="88"/>
        <v>2.4089627647619389</v>
      </c>
      <c r="M791">
        <f t="shared" si="89"/>
        <v>7.2750481012518825E-2</v>
      </c>
      <c r="N791">
        <f t="shared" si="90"/>
        <v>3.3350290246759311</v>
      </c>
      <c r="O791">
        <f t="shared" si="91"/>
        <v>-0.76200753145246125</v>
      </c>
    </row>
    <row r="792" spans="1:15" x14ac:dyDescent="0.25">
      <c r="A792">
        <f>'ARCH(5)'!A787</f>
        <v>1.5907304296218636</v>
      </c>
      <c r="C792">
        <v>781</v>
      </c>
      <c r="D792">
        <f t="shared" si="85"/>
        <v>1.5907304296218636</v>
      </c>
      <c r="E792">
        <v>0</v>
      </c>
      <c r="F792" s="18">
        <v>0</v>
      </c>
      <c r="G792" s="18">
        <v>0</v>
      </c>
      <c r="H792" s="18">
        <v>0</v>
      </c>
      <c r="I792" s="18">
        <v>0</v>
      </c>
      <c r="J792">
        <f t="shared" si="86"/>
        <v>1.4532040246160158</v>
      </c>
      <c r="K792">
        <f t="shared" si="87"/>
        <v>10.440359061648071</v>
      </c>
      <c r="L792">
        <f t="shared" si="88"/>
        <v>2.3456789747412388</v>
      </c>
      <c r="M792">
        <f t="shared" si="89"/>
        <v>0.20227292229035906</v>
      </c>
      <c r="N792">
        <f t="shared" si="90"/>
        <v>3.2311544471981017</v>
      </c>
      <c r="O792">
        <f t="shared" si="91"/>
        <v>1.5907304296218636</v>
      </c>
    </row>
    <row r="793" spans="1:15" x14ac:dyDescent="0.25">
      <c r="A793">
        <f>'ARCH(5)'!A788</f>
        <v>4.0481989973555921</v>
      </c>
      <c r="C793">
        <v>782</v>
      </c>
      <c r="D793">
        <f t="shared" si="85"/>
        <v>4.0481989973555921</v>
      </c>
      <c r="E793">
        <v>0</v>
      </c>
      <c r="F793" s="18">
        <v>0</v>
      </c>
      <c r="G793" s="18">
        <v>0</v>
      </c>
      <c r="H793" s="18">
        <v>0</v>
      </c>
      <c r="I793" s="18">
        <v>0</v>
      </c>
      <c r="J793">
        <f t="shared" si="86"/>
        <v>3.9106725923497443</v>
      </c>
      <c r="K793">
        <f t="shared" si="87"/>
        <v>10.057115682566401</v>
      </c>
      <c r="L793">
        <f t="shared" si="88"/>
        <v>2.3082804120874876</v>
      </c>
      <c r="M793">
        <f t="shared" si="89"/>
        <v>1.5206507121187722</v>
      </c>
      <c r="N793">
        <f t="shared" si="90"/>
        <v>3.17129558423153</v>
      </c>
      <c r="O793">
        <f t="shared" si="91"/>
        <v>4.0481989973555921</v>
      </c>
    </row>
    <row r="794" spans="1:15" x14ac:dyDescent="0.25">
      <c r="A794">
        <f>'ARCH(5)'!A789</f>
        <v>-8.9478625419862574</v>
      </c>
      <c r="C794">
        <v>783</v>
      </c>
      <c r="D794">
        <f t="shared" si="85"/>
        <v>-8.9478625419862574</v>
      </c>
      <c r="E794">
        <v>0</v>
      </c>
      <c r="F794" s="18">
        <v>0</v>
      </c>
      <c r="G794" s="18">
        <v>0</v>
      </c>
      <c r="H794" s="18">
        <v>0</v>
      </c>
      <c r="I794" s="18">
        <v>0</v>
      </c>
      <c r="J794">
        <f t="shared" si="86"/>
        <v>-9.0853889469921061</v>
      </c>
      <c r="K794">
        <f t="shared" si="87"/>
        <v>11.338371234835821</v>
      </c>
      <c r="L794">
        <f t="shared" si="88"/>
        <v>2.4281926578987929</v>
      </c>
      <c r="M794">
        <f t="shared" si="89"/>
        <v>7.2800837623413344</v>
      </c>
      <c r="N794">
        <f t="shared" si="90"/>
        <v>3.3672498028563043</v>
      </c>
      <c r="O794">
        <f t="shared" si="91"/>
        <v>-8.9478625419862574</v>
      </c>
    </row>
    <row r="795" spans="1:15" x14ac:dyDescent="0.25">
      <c r="A795">
        <f>'ARCH(5)'!A790</f>
        <v>1.3275954695927485</v>
      </c>
      <c r="C795">
        <v>784</v>
      </c>
      <c r="D795">
        <f t="shared" si="85"/>
        <v>1.3275954695927485</v>
      </c>
      <c r="E795">
        <v>0</v>
      </c>
      <c r="F795" s="18">
        <v>0</v>
      </c>
      <c r="G795" s="18">
        <v>0</v>
      </c>
      <c r="H795" s="18">
        <v>0</v>
      </c>
      <c r="I795" s="18">
        <v>0</v>
      </c>
      <c r="J795">
        <f t="shared" si="86"/>
        <v>1.1900690645869008</v>
      </c>
      <c r="K795">
        <f t="shared" si="87"/>
        <v>20.436847984123492</v>
      </c>
      <c r="L795">
        <f t="shared" si="88"/>
        <v>3.0173395452310583</v>
      </c>
      <c r="M795">
        <f t="shared" si="89"/>
        <v>6.9299550477988386E-2</v>
      </c>
      <c r="N795">
        <f t="shared" si="90"/>
        <v>4.5207132163103969</v>
      </c>
      <c r="O795">
        <f t="shared" si="91"/>
        <v>1.3275954695927485</v>
      </c>
    </row>
    <row r="796" spans="1:15" x14ac:dyDescent="0.25">
      <c r="A796">
        <f>'ARCH(5)'!A791</f>
        <v>-0.77569102718078242</v>
      </c>
      <c r="C796">
        <v>785</v>
      </c>
      <c r="D796">
        <f t="shared" si="85"/>
        <v>-0.77569102718078242</v>
      </c>
      <c r="E796">
        <v>0</v>
      </c>
      <c r="F796" s="18">
        <v>0</v>
      </c>
      <c r="G796" s="18">
        <v>0</v>
      </c>
      <c r="H796" s="18">
        <v>0</v>
      </c>
      <c r="I796" s="18">
        <v>0</v>
      </c>
      <c r="J796">
        <f t="shared" si="86"/>
        <v>-0.91321743218663032</v>
      </c>
      <c r="K796">
        <f t="shared" si="87"/>
        <v>17.885529015062666</v>
      </c>
      <c r="L796">
        <f t="shared" si="88"/>
        <v>2.8839919509742762</v>
      </c>
      <c r="M796">
        <f t="shared" si="89"/>
        <v>4.662797939871955E-2</v>
      </c>
      <c r="N796">
        <f t="shared" si="90"/>
        <v>4.2291286354357522</v>
      </c>
      <c r="O796">
        <f t="shared" si="91"/>
        <v>-0.77569102718078242</v>
      </c>
    </row>
    <row r="797" spans="1:15" x14ac:dyDescent="0.25">
      <c r="A797">
        <f>'ARCH(5)'!A792</f>
        <v>-0.37670855179376911</v>
      </c>
      <c r="C797">
        <v>786</v>
      </c>
      <c r="D797">
        <f t="shared" si="85"/>
        <v>-0.37670855179376911</v>
      </c>
      <c r="E797">
        <v>0</v>
      </c>
      <c r="F797" s="18">
        <v>0</v>
      </c>
      <c r="G797" s="18">
        <v>0</v>
      </c>
      <c r="H797" s="18">
        <v>0</v>
      </c>
      <c r="I797" s="18">
        <v>0</v>
      </c>
      <c r="J797">
        <f t="shared" si="86"/>
        <v>-0.51423495679961695</v>
      </c>
      <c r="K797">
        <f t="shared" si="87"/>
        <v>15.796210537371143</v>
      </c>
      <c r="L797">
        <f t="shared" si="88"/>
        <v>2.7597700718599611</v>
      </c>
      <c r="M797">
        <f t="shared" si="89"/>
        <v>1.6740571428133958E-2</v>
      </c>
      <c r="N797">
        <f t="shared" si="90"/>
        <v>3.9744446828923339</v>
      </c>
      <c r="O797">
        <f t="shared" si="91"/>
        <v>-0.37670855179376911</v>
      </c>
    </row>
    <row r="798" spans="1:15" x14ac:dyDescent="0.25">
      <c r="A798">
        <f>'ARCH(5)'!A793</f>
        <v>0.59980762783036656</v>
      </c>
      <c r="C798">
        <v>787</v>
      </c>
      <c r="D798">
        <f t="shared" si="85"/>
        <v>0.59980762783036656</v>
      </c>
      <c r="E798">
        <v>0</v>
      </c>
      <c r="F798" s="18">
        <v>0</v>
      </c>
      <c r="G798" s="18">
        <v>0</v>
      </c>
      <c r="H798" s="18">
        <v>0</v>
      </c>
      <c r="I798" s="18">
        <v>0</v>
      </c>
      <c r="J798">
        <f t="shared" si="86"/>
        <v>0.46228122282451867</v>
      </c>
      <c r="K798">
        <f t="shared" si="87"/>
        <v>14.074091501957321</v>
      </c>
      <c r="L798">
        <f t="shared" si="88"/>
        <v>2.6443356250123031</v>
      </c>
      <c r="M798">
        <f t="shared" si="89"/>
        <v>1.5184207729956274E-2</v>
      </c>
      <c r="N798">
        <f t="shared" si="90"/>
        <v>3.7515452152356263</v>
      </c>
      <c r="O798">
        <f t="shared" si="91"/>
        <v>0.59980762783036656</v>
      </c>
    </row>
    <row r="799" spans="1:15" x14ac:dyDescent="0.25">
      <c r="A799">
        <f>'ARCH(5)'!A794</f>
        <v>0.23667785429331073</v>
      </c>
      <c r="C799">
        <v>788</v>
      </c>
      <c r="D799">
        <f t="shared" si="85"/>
        <v>0.23667785429331073</v>
      </c>
      <c r="E799">
        <v>0</v>
      </c>
      <c r="F799" s="18">
        <v>0</v>
      </c>
      <c r="G799" s="18">
        <v>0</v>
      </c>
      <c r="H799" s="18">
        <v>0</v>
      </c>
      <c r="I799" s="18">
        <v>0</v>
      </c>
      <c r="J799">
        <f t="shared" si="86"/>
        <v>9.9151449287462862E-2</v>
      </c>
      <c r="K799">
        <f t="shared" si="87"/>
        <v>12.704969154099265</v>
      </c>
      <c r="L799">
        <f t="shared" si="88"/>
        <v>2.5419931889139473</v>
      </c>
      <c r="M799">
        <f t="shared" si="89"/>
        <v>7.7379250406384018E-4</v>
      </c>
      <c r="N799">
        <f t="shared" si="90"/>
        <v>3.564403057189137</v>
      </c>
      <c r="O799">
        <f t="shared" si="91"/>
        <v>0.23667785429331073</v>
      </c>
    </row>
    <row r="800" spans="1:15" x14ac:dyDescent="0.25">
      <c r="A800">
        <f>'ARCH(5)'!A795</f>
        <v>0.16250553725044256</v>
      </c>
      <c r="C800">
        <v>789</v>
      </c>
      <c r="D800">
        <f t="shared" si="85"/>
        <v>0.16250553725044256</v>
      </c>
      <c r="E800">
        <v>0</v>
      </c>
      <c r="F800" s="18">
        <v>0</v>
      </c>
      <c r="G800" s="18">
        <v>0</v>
      </c>
      <c r="H800" s="18">
        <v>0</v>
      </c>
      <c r="I800" s="18">
        <v>0</v>
      </c>
      <c r="J800">
        <f t="shared" si="86"/>
        <v>2.4979132244594693E-2</v>
      </c>
      <c r="K800">
        <f t="shared" si="87"/>
        <v>11.596827561598245</v>
      </c>
      <c r="L800">
        <f t="shared" si="88"/>
        <v>2.4507315746390672</v>
      </c>
      <c r="M800">
        <f t="shared" si="89"/>
        <v>5.3804115339191792E-5</v>
      </c>
      <c r="N800">
        <f t="shared" si="90"/>
        <v>3.4054115113445902</v>
      </c>
      <c r="O800">
        <f t="shared" si="91"/>
        <v>0.16250553725044256</v>
      </c>
    </row>
    <row r="801" spans="1:15" x14ac:dyDescent="0.25">
      <c r="A801">
        <f>'ARCH(5)'!A796</f>
        <v>-0.87527625146442745</v>
      </c>
      <c r="C801">
        <v>790</v>
      </c>
      <c r="D801">
        <f t="shared" si="85"/>
        <v>-0.87527625146442745</v>
      </c>
      <c r="E801">
        <v>0</v>
      </c>
      <c r="F801" s="18">
        <v>0</v>
      </c>
      <c r="G801" s="18">
        <v>0</v>
      </c>
      <c r="H801" s="18">
        <v>0</v>
      </c>
      <c r="I801" s="18">
        <v>0</v>
      </c>
      <c r="J801">
        <f t="shared" si="86"/>
        <v>-1.0128026564702752</v>
      </c>
      <c r="K801">
        <f t="shared" si="87"/>
        <v>10.718648361232614</v>
      </c>
      <c r="L801">
        <f t="shared" si="88"/>
        <v>2.3719850619872722</v>
      </c>
      <c r="M801">
        <f t="shared" si="89"/>
        <v>9.5699493665942575E-2</v>
      </c>
      <c r="N801">
        <f t="shared" si="90"/>
        <v>3.2739346910457168</v>
      </c>
      <c r="O801">
        <f t="shared" si="91"/>
        <v>-0.87527625146442745</v>
      </c>
    </row>
    <row r="802" spans="1:15" x14ac:dyDescent="0.25">
      <c r="A802">
        <f>'ARCH(5)'!A797</f>
        <v>-2.3021873601508882</v>
      </c>
      <c r="C802">
        <v>791</v>
      </c>
      <c r="D802">
        <f t="shared" si="85"/>
        <v>-2.3021873601508882</v>
      </c>
      <c r="E802">
        <v>0</v>
      </c>
      <c r="F802" s="18">
        <v>0</v>
      </c>
      <c r="G802" s="18">
        <v>0</v>
      </c>
      <c r="H802" s="18">
        <v>0</v>
      </c>
      <c r="I802" s="18">
        <v>0</v>
      </c>
      <c r="J802">
        <f t="shared" si="86"/>
        <v>-2.439713765156736</v>
      </c>
      <c r="K802">
        <f t="shared" si="87"/>
        <v>10.146821749622564</v>
      </c>
      <c r="L802">
        <f t="shared" si="88"/>
        <v>2.3171605283369479</v>
      </c>
      <c r="M802">
        <f t="shared" si="89"/>
        <v>0.58660764944615917</v>
      </c>
      <c r="N802">
        <f t="shared" si="90"/>
        <v>3.1854076269172467</v>
      </c>
      <c r="O802">
        <f t="shared" si="91"/>
        <v>-2.3021873601508882</v>
      </c>
    </row>
    <row r="803" spans="1:15" x14ac:dyDescent="0.25">
      <c r="A803">
        <f>'ARCH(5)'!A798</f>
        <v>3.7138847430928186</v>
      </c>
      <c r="C803">
        <v>792</v>
      </c>
      <c r="D803">
        <f t="shared" si="85"/>
        <v>3.7138847430928186</v>
      </c>
      <c r="E803">
        <v>0</v>
      </c>
      <c r="F803" s="18">
        <v>0</v>
      </c>
      <c r="G803" s="18">
        <v>0</v>
      </c>
      <c r="H803" s="18">
        <v>0</v>
      </c>
      <c r="I803" s="18">
        <v>0</v>
      </c>
      <c r="J803">
        <f t="shared" si="86"/>
        <v>3.5763583380869708</v>
      </c>
      <c r="K803">
        <f t="shared" si="87"/>
        <v>10.286450047460718</v>
      </c>
      <c r="L803">
        <f t="shared" si="88"/>
        <v>2.3308274997944367</v>
      </c>
      <c r="M803">
        <f t="shared" si="89"/>
        <v>1.243416232363038</v>
      </c>
      <c r="N803">
        <f t="shared" si="90"/>
        <v>3.2072496079134094</v>
      </c>
      <c r="O803">
        <f t="shared" si="91"/>
        <v>3.7138847430928186</v>
      </c>
    </row>
    <row r="804" spans="1:15" x14ac:dyDescent="0.25">
      <c r="A804">
        <f>'ARCH(5)'!A799</f>
        <v>0.30700871746898323</v>
      </c>
      <c r="C804">
        <v>793</v>
      </c>
      <c r="D804">
        <f t="shared" si="85"/>
        <v>0.30700871746898323</v>
      </c>
      <c r="E804">
        <v>0</v>
      </c>
      <c r="F804" s="18">
        <v>0</v>
      </c>
      <c r="G804" s="18">
        <v>0</v>
      </c>
      <c r="H804" s="18">
        <v>0</v>
      </c>
      <c r="I804" s="18">
        <v>0</v>
      </c>
      <c r="J804">
        <f t="shared" si="86"/>
        <v>0.16948231246313536</v>
      </c>
      <c r="K804">
        <f t="shared" si="87"/>
        <v>11.218991013578407</v>
      </c>
      <c r="L804">
        <f t="shared" si="88"/>
        <v>2.4176079685622756</v>
      </c>
      <c r="M804">
        <f t="shared" si="89"/>
        <v>2.5603242041184206E-3</v>
      </c>
      <c r="N804">
        <f t="shared" si="90"/>
        <v>3.3494762297377791</v>
      </c>
      <c r="O804">
        <f t="shared" si="91"/>
        <v>0.30700871746898323</v>
      </c>
    </row>
    <row r="805" spans="1:15" x14ac:dyDescent="0.25">
      <c r="A805">
        <f>'ARCH(5)'!A800</f>
        <v>0.33281844219555329</v>
      </c>
      <c r="C805">
        <v>794</v>
      </c>
      <c r="D805">
        <f t="shared" si="85"/>
        <v>0.33281844219555329</v>
      </c>
      <c r="E805">
        <v>0</v>
      </c>
      <c r="F805" s="18">
        <v>0</v>
      </c>
      <c r="G805" s="18">
        <v>0</v>
      </c>
      <c r="H805" s="18">
        <v>0</v>
      </c>
      <c r="I805" s="18">
        <v>0</v>
      </c>
      <c r="J805">
        <f t="shared" si="86"/>
        <v>0.19529203718970542</v>
      </c>
      <c r="K805">
        <f t="shared" si="87"/>
        <v>10.422976123340707</v>
      </c>
      <c r="L805">
        <f t="shared" si="88"/>
        <v>2.3440126119880551</v>
      </c>
      <c r="M805">
        <f t="shared" si="89"/>
        <v>3.6591256986858774E-3</v>
      </c>
      <c r="N805">
        <f t="shared" si="90"/>
        <v>3.2284634306958946</v>
      </c>
      <c r="O805">
        <f t="shared" si="91"/>
        <v>0.33281844219555329</v>
      </c>
    </row>
    <row r="806" spans="1:15" x14ac:dyDescent="0.25">
      <c r="A806">
        <f>'ARCH(5)'!A801</f>
        <v>-0.8857513322067212</v>
      </c>
      <c r="C806">
        <v>795</v>
      </c>
      <c r="D806">
        <f t="shared" si="85"/>
        <v>-0.8857513322067212</v>
      </c>
      <c r="E806">
        <v>0</v>
      </c>
      <c r="F806" s="18">
        <v>0</v>
      </c>
      <c r="G806" s="18">
        <v>0</v>
      </c>
      <c r="H806" s="18">
        <v>0</v>
      </c>
      <c r="I806" s="18">
        <v>0</v>
      </c>
      <c r="J806">
        <f t="shared" si="86"/>
        <v>-1.023277737212569</v>
      </c>
      <c r="K806">
        <f t="shared" si="87"/>
        <v>9.7940776703130688</v>
      </c>
      <c r="L806">
        <f t="shared" si="88"/>
        <v>2.2817778836461753</v>
      </c>
      <c r="M806">
        <f t="shared" si="89"/>
        <v>0.10691127462147283</v>
      </c>
      <c r="N806">
        <f t="shared" si="90"/>
        <v>3.1295491161368707</v>
      </c>
      <c r="O806">
        <f t="shared" si="91"/>
        <v>-0.8857513322067212</v>
      </c>
    </row>
    <row r="807" spans="1:15" x14ac:dyDescent="0.25">
      <c r="A807">
        <f>'ARCH(5)'!A802</f>
        <v>1.9353967432894896</v>
      </c>
      <c r="C807">
        <v>796</v>
      </c>
      <c r="D807">
        <f t="shared" si="85"/>
        <v>1.9353967432894896</v>
      </c>
      <c r="E807">
        <v>0</v>
      </c>
      <c r="F807" s="18">
        <v>0</v>
      </c>
      <c r="G807" s="18">
        <v>0</v>
      </c>
      <c r="H807" s="18">
        <v>0</v>
      </c>
      <c r="I807" s="18">
        <v>0</v>
      </c>
      <c r="J807">
        <f t="shared" si="86"/>
        <v>1.7978703382836418</v>
      </c>
      <c r="K807">
        <f t="shared" si="87"/>
        <v>9.4176060291205825</v>
      </c>
      <c r="L807">
        <f t="shared" si="88"/>
        <v>2.2425809192539514</v>
      </c>
      <c r="M807">
        <f t="shared" si="89"/>
        <v>0.34322286824117371</v>
      </c>
      <c r="N807">
        <f t="shared" si="90"/>
        <v>3.0688118269324667</v>
      </c>
      <c r="O807">
        <f t="shared" si="91"/>
        <v>1.9353967432894896</v>
      </c>
    </row>
    <row r="808" spans="1:15" x14ac:dyDescent="0.25">
      <c r="A808">
        <f>'ARCH(5)'!A803</f>
        <v>0.10784387085539615</v>
      </c>
      <c r="C808">
        <v>797</v>
      </c>
      <c r="D808">
        <f t="shared" si="85"/>
        <v>0.10784387085539615</v>
      </c>
      <c r="E808">
        <v>0</v>
      </c>
      <c r="F808" s="18">
        <v>0</v>
      </c>
      <c r="G808" s="18">
        <v>0</v>
      </c>
      <c r="H808" s="18">
        <v>0</v>
      </c>
      <c r="I808" s="18">
        <v>0</v>
      </c>
      <c r="J808">
        <f t="shared" si="86"/>
        <v>-2.9682534150451717E-2</v>
      </c>
      <c r="K808">
        <f t="shared" si="87"/>
        <v>9.3823288260790445</v>
      </c>
      <c r="L808">
        <f t="shared" si="88"/>
        <v>2.2388280079042122</v>
      </c>
      <c r="M808">
        <f t="shared" si="89"/>
        <v>9.3905559048811546E-5</v>
      </c>
      <c r="N808">
        <f t="shared" si="90"/>
        <v>3.0630587369619677</v>
      </c>
      <c r="O808">
        <f t="shared" si="91"/>
        <v>0.10784387085539615</v>
      </c>
    </row>
    <row r="809" spans="1:15" x14ac:dyDescent="0.25">
      <c r="A809">
        <f>'ARCH(5)'!A804</f>
        <v>-1.3654998192488483</v>
      </c>
      <c r="C809">
        <v>798</v>
      </c>
      <c r="D809">
        <f t="shared" si="85"/>
        <v>-1.3654998192488483</v>
      </c>
      <c r="E809">
        <v>0</v>
      </c>
      <c r="F809" s="18">
        <v>0</v>
      </c>
      <c r="G809" s="18">
        <v>0</v>
      </c>
      <c r="H809" s="18">
        <v>0</v>
      </c>
      <c r="I809" s="18">
        <v>0</v>
      </c>
      <c r="J809">
        <f t="shared" si="86"/>
        <v>-1.5030262242546961</v>
      </c>
      <c r="K809">
        <f t="shared" si="87"/>
        <v>8.9659468251108763</v>
      </c>
      <c r="L809">
        <f t="shared" si="88"/>
        <v>2.1934337149896823</v>
      </c>
      <c r="M809">
        <f t="shared" si="89"/>
        <v>0.2519631082877174</v>
      </c>
      <c r="N809">
        <f t="shared" si="90"/>
        <v>2.9943190920659868</v>
      </c>
      <c r="O809">
        <f t="shared" si="91"/>
        <v>-1.3654998192488483</v>
      </c>
    </row>
    <row r="810" spans="1:15" x14ac:dyDescent="0.25">
      <c r="A810">
        <f>'ARCH(5)'!A805</f>
        <v>0.36707295079586427</v>
      </c>
      <c r="C810">
        <v>799</v>
      </c>
      <c r="D810">
        <f t="shared" si="85"/>
        <v>0.36707295079586427</v>
      </c>
      <c r="E810">
        <v>0</v>
      </c>
      <c r="F810" s="18">
        <v>0</v>
      </c>
      <c r="G810" s="18">
        <v>0</v>
      </c>
      <c r="H810" s="18">
        <v>0</v>
      </c>
      <c r="I810" s="18">
        <v>0</v>
      </c>
      <c r="J810">
        <f t="shared" si="86"/>
        <v>0.2295465457900164</v>
      </c>
      <c r="K810">
        <f t="shared" si="87"/>
        <v>8.9078528045115775</v>
      </c>
      <c r="L810">
        <f t="shared" si="88"/>
        <v>2.1869332252926781</v>
      </c>
      <c r="M810">
        <f t="shared" si="89"/>
        <v>5.9151871770311776E-3</v>
      </c>
      <c r="N810">
        <f t="shared" si="90"/>
        <v>2.9846026208712573</v>
      </c>
      <c r="O810">
        <f t="shared" si="91"/>
        <v>0.36707295079586427</v>
      </c>
    </row>
    <row r="811" spans="1:15" x14ac:dyDescent="0.25">
      <c r="A811">
        <f>'ARCH(5)'!A806</f>
        <v>-0.44983104280191766</v>
      </c>
      <c r="C811">
        <v>800</v>
      </c>
      <c r="D811">
        <f t="shared" si="85"/>
        <v>-0.44983104280191766</v>
      </c>
      <c r="E811">
        <v>0</v>
      </c>
      <c r="F811" s="18">
        <v>0</v>
      </c>
      <c r="G811" s="18">
        <v>0</v>
      </c>
      <c r="H811" s="18">
        <v>0</v>
      </c>
      <c r="I811" s="18">
        <v>0</v>
      </c>
      <c r="J811">
        <f t="shared" si="86"/>
        <v>-0.58735744780776555</v>
      </c>
      <c r="K811">
        <f t="shared" si="87"/>
        <v>8.5966365990634941</v>
      </c>
      <c r="L811">
        <f t="shared" si="88"/>
        <v>2.1513710336304457</v>
      </c>
      <c r="M811">
        <f t="shared" si="89"/>
        <v>4.0130668258425005E-2</v>
      </c>
      <c r="N811">
        <f t="shared" si="90"/>
        <v>2.9320021485434649</v>
      </c>
      <c r="O811">
        <f t="shared" si="91"/>
        <v>-0.44983104280191766</v>
      </c>
    </row>
    <row r="812" spans="1:15" x14ac:dyDescent="0.25">
      <c r="A812">
        <f>'ARCH(5)'!A807</f>
        <v>0.13814969270663052</v>
      </c>
      <c r="C812">
        <v>801</v>
      </c>
      <c r="D812">
        <f t="shared" si="85"/>
        <v>0.13814969270663052</v>
      </c>
      <c r="E812">
        <v>0</v>
      </c>
      <c r="F812" s="18">
        <v>0</v>
      </c>
      <c r="G812" s="18">
        <v>0</v>
      </c>
      <c r="H812" s="18">
        <v>0</v>
      </c>
      <c r="I812" s="18">
        <v>0</v>
      </c>
      <c r="J812">
        <f t="shared" si="86"/>
        <v>6.2328770078265427E-4</v>
      </c>
      <c r="K812">
        <f t="shared" si="87"/>
        <v>8.3854527666754706</v>
      </c>
      <c r="L812">
        <f t="shared" si="88"/>
        <v>2.1264983910356778</v>
      </c>
      <c r="M812">
        <f t="shared" si="89"/>
        <v>4.6328751560179483E-8</v>
      </c>
      <c r="N812">
        <f t="shared" si="90"/>
        <v>2.895764625565322</v>
      </c>
      <c r="O812">
        <f t="shared" si="91"/>
        <v>0.13814969270663052</v>
      </c>
    </row>
    <row r="813" spans="1:15" x14ac:dyDescent="0.25">
      <c r="A813">
        <f>'ARCH(5)'!A808</f>
        <v>0.99234775318600632</v>
      </c>
      <c r="C813">
        <v>802</v>
      </c>
      <c r="D813">
        <f t="shared" si="85"/>
        <v>0.99234775318600632</v>
      </c>
      <c r="E813">
        <v>0</v>
      </c>
      <c r="F813" s="18">
        <v>0</v>
      </c>
      <c r="G813" s="18">
        <v>0</v>
      </c>
      <c r="H813" s="18">
        <v>0</v>
      </c>
      <c r="I813" s="18">
        <v>0</v>
      </c>
      <c r="J813">
        <f t="shared" si="86"/>
        <v>0.85482134818015842</v>
      </c>
      <c r="K813">
        <f t="shared" si="87"/>
        <v>8.176833052435331</v>
      </c>
      <c r="L813">
        <f t="shared" si="88"/>
        <v>2.1013049182458849</v>
      </c>
      <c r="M813">
        <f t="shared" si="89"/>
        <v>8.9364614957732472E-2</v>
      </c>
      <c r="N813">
        <f t="shared" si="90"/>
        <v>2.8595162269928336</v>
      </c>
      <c r="O813">
        <f t="shared" si="91"/>
        <v>0.99234775318600632</v>
      </c>
    </row>
    <row r="814" spans="1:15" x14ac:dyDescent="0.25">
      <c r="A814">
        <f>'ARCH(5)'!A809</f>
        <v>2.5940502179670641</v>
      </c>
      <c r="C814">
        <v>803</v>
      </c>
      <c r="D814">
        <f t="shared" si="85"/>
        <v>2.5940502179670641</v>
      </c>
      <c r="E814">
        <v>0</v>
      </c>
      <c r="F814" s="18">
        <v>0</v>
      </c>
      <c r="G814" s="18">
        <v>0</v>
      </c>
      <c r="H814" s="18">
        <v>0</v>
      </c>
      <c r="I814" s="18">
        <v>0</v>
      </c>
      <c r="J814">
        <f t="shared" si="86"/>
        <v>2.4565238129612164</v>
      </c>
      <c r="K814">
        <f t="shared" si="87"/>
        <v>8.0995560448969606</v>
      </c>
      <c r="L814">
        <f t="shared" si="88"/>
        <v>2.0918092509043298</v>
      </c>
      <c r="M814">
        <f t="shared" si="89"/>
        <v>0.74504197639912528</v>
      </c>
      <c r="N814">
        <f t="shared" si="90"/>
        <v>2.8459718981214417</v>
      </c>
      <c r="O814">
        <f t="shared" si="91"/>
        <v>2.5940502179670641</v>
      </c>
    </row>
    <row r="815" spans="1:15" x14ac:dyDescent="0.25">
      <c r="A815">
        <f>'ARCH(5)'!A810</f>
        <v>-0.52969102362888909</v>
      </c>
      <c r="C815">
        <v>804</v>
      </c>
      <c r="D815">
        <f t="shared" si="85"/>
        <v>-0.52969102362888909</v>
      </c>
      <c r="E815">
        <v>0</v>
      </c>
      <c r="F815" s="18">
        <v>0</v>
      </c>
      <c r="G815" s="18">
        <v>0</v>
      </c>
      <c r="H815" s="18">
        <v>0</v>
      </c>
      <c r="I815" s="18">
        <v>0</v>
      </c>
      <c r="J815">
        <f t="shared" si="86"/>
        <v>-0.66721742863473699</v>
      </c>
      <c r="K815">
        <f t="shared" si="87"/>
        <v>8.6759734693366646</v>
      </c>
      <c r="L815">
        <f t="shared" si="88"/>
        <v>2.1605575350227308</v>
      </c>
      <c r="M815">
        <f t="shared" si="89"/>
        <v>5.1311717197769079E-2</v>
      </c>
      <c r="N815">
        <f t="shared" si="90"/>
        <v>2.9455005464838511</v>
      </c>
      <c r="O815">
        <f t="shared" si="91"/>
        <v>-0.52969102362888909</v>
      </c>
    </row>
    <row r="816" spans="1:15" x14ac:dyDescent="0.25">
      <c r="A816">
        <f>'ARCH(5)'!A811</f>
        <v>-0.26840617213113288</v>
      </c>
      <c r="C816">
        <v>805</v>
      </c>
      <c r="D816">
        <f t="shared" si="85"/>
        <v>-0.26840617213113288</v>
      </c>
      <c r="E816">
        <v>0</v>
      </c>
      <c r="F816" s="18">
        <v>0</v>
      </c>
      <c r="G816" s="18">
        <v>0</v>
      </c>
      <c r="H816" s="18">
        <v>0</v>
      </c>
      <c r="I816" s="18">
        <v>0</v>
      </c>
      <c r="J816">
        <f t="shared" si="86"/>
        <v>-0.40593257713698072</v>
      </c>
      <c r="K816">
        <f t="shared" si="87"/>
        <v>8.4602904556641523</v>
      </c>
      <c r="L816">
        <f t="shared" si="88"/>
        <v>2.135383505849596</v>
      </c>
      <c r="M816">
        <f t="shared" si="89"/>
        <v>1.9477021273040337E-2</v>
      </c>
      <c r="N816">
        <f t="shared" si="90"/>
        <v>2.9086578443784261</v>
      </c>
      <c r="O816">
        <f t="shared" si="91"/>
        <v>-0.26840617213113288</v>
      </c>
    </row>
    <row r="817" spans="1:15" x14ac:dyDescent="0.25">
      <c r="A817">
        <f>'ARCH(5)'!A812</f>
        <v>0.63146986763622992</v>
      </c>
      <c r="C817">
        <v>806</v>
      </c>
      <c r="D817">
        <f t="shared" si="85"/>
        <v>0.63146986763622992</v>
      </c>
      <c r="E817">
        <v>0</v>
      </c>
      <c r="F817" s="18">
        <v>0</v>
      </c>
      <c r="G817" s="18">
        <v>0</v>
      </c>
      <c r="H817" s="18">
        <v>0</v>
      </c>
      <c r="I817" s="18">
        <v>0</v>
      </c>
      <c r="J817">
        <f t="shared" si="86"/>
        <v>0.49394346263038202</v>
      </c>
      <c r="K817">
        <f t="shared" si="87"/>
        <v>8.2558743040172615</v>
      </c>
      <c r="L817">
        <f t="shared" si="88"/>
        <v>2.1109249838191975</v>
      </c>
      <c r="M817">
        <f t="shared" si="89"/>
        <v>2.9552308488583971E-2</v>
      </c>
      <c r="N817">
        <f t="shared" si="90"/>
        <v>2.8733037263779235</v>
      </c>
      <c r="O817">
        <f t="shared" si="91"/>
        <v>0.63146986763622992</v>
      </c>
    </row>
    <row r="818" spans="1:15" x14ac:dyDescent="0.25">
      <c r="A818">
        <f>'ARCH(5)'!A813</f>
        <v>0.95495384323927013</v>
      </c>
      <c r="C818">
        <v>807</v>
      </c>
      <c r="D818">
        <f t="shared" si="85"/>
        <v>0.95495384323927013</v>
      </c>
      <c r="E818">
        <v>0</v>
      </c>
      <c r="F818" s="18">
        <v>0</v>
      </c>
      <c r="G818" s="18">
        <v>0</v>
      </c>
      <c r="H818" s="18">
        <v>0</v>
      </c>
      <c r="I818" s="18">
        <v>0</v>
      </c>
      <c r="J818">
        <f t="shared" si="86"/>
        <v>0.81742743823342223</v>
      </c>
      <c r="K818">
        <f t="shared" si="87"/>
        <v>8.1036035965342688</v>
      </c>
      <c r="L818">
        <f t="shared" si="88"/>
        <v>2.0923088512058845</v>
      </c>
      <c r="M818">
        <f t="shared" si="89"/>
        <v>8.2455614815935011E-2</v>
      </c>
      <c r="N818">
        <f t="shared" si="90"/>
        <v>2.8466829111325813</v>
      </c>
      <c r="O818">
        <f t="shared" si="91"/>
        <v>0.95495384323927013</v>
      </c>
    </row>
    <row r="819" spans="1:15" x14ac:dyDescent="0.25">
      <c r="A819">
        <f>'ARCH(5)'!A814</f>
        <v>-1.405239306228528</v>
      </c>
      <c r="C819">
        <v>808</v>
      </c>
      <c r="D819">
        <f t="shared" si="85"/>
        <v>-1.405239306228528</v>
      </c>
      <c r="E819">
        <v>0</v>
      </c>
      <c r="F819" s="18">
        <v>0</v>
      </c>
      <c r="G819" s="18">
        <v>0</v>
      </c>
      <c r="H819" s="18">
        <v>0</v>
      </c>
      <c r="I819" s="18">
        <v>0</v>
      </c>
      <c r="J819">
        <f t="shared" si="86"/>
        <v>-1.5427657112343758</v>
      </c>
      <c r="K819">
        <f t="shared" si="87"/>
        <v>8.0340792577600606</v>
      </c>
      <c r="L819">
        <f t="shared" si="88"/>
        <v>2.0836924011809432</v>
      </c>
      <c r="M819">
        <f t="shared" si="89"/>
        <v>0.29625374151761852</v>
      </c>
      <c r="N819">
        <f t="shared" si="90"/>
        <v>2.8344451410743621</v>
      </c>
      <c r="O819">
        <f t="shared" si="91"/>
        <v>-1.405239306228528</v>
      </c>
    </row>
    <row r="820" spans="1:15" x14ac:dyDescent="0.25">
      <c r="A820">
        <f>'ARCH(5)'!A815</f>
        <v>0.11319864820651772</v>
      </c>
      <c r="C820">
        <v>809</v>
      </c>
      <c r="D820">
        <f t="shared" si="85"/>
        <v>0.11319864820651772</v>
      </c>
      <c r="E820">
        <v>0</v>
      </c>
      <c r="F820" s="18">
        <v>0</v>
      </c>
      <c r="G820" s="18">
        <v>0</v>
      </c>
      <c r="H820" s="18">
        <v>0</v>
      </c>
      <c r="I820" s="18">
        <v>0</v>
      </c>
      <c r="J820">
        <f t="shared" si="86"/>
        <v>-2.432775679933015E-2</v>
      </c>
      <c r="K820">
        <f t="shared" si="87"/>
        <v>8.1848481279811285</v>
      </c>
      <c r="L820">
        <f t="shared" si="88"/>
        <v>2.1022846557311157</v>
      </c>
      <c r="M820">
        <f t="shared" si="89"/>
        <v>7.2309191524771427E-5</v>
      </c>
      <c r="N820">
        <f t="shared" si="90"/>
        <v>2.8609173577685056</v>
      </c>
      <c r="O820">
        <f t="shared" si="91"/>
        <v>0.11319864820651772</v>
      </c>
    </row>
    <row r="821" spans="1:15" x14ac:dyDescent="0.25">
      <c r="A821">
        <f>'ARCH(5)'!A816</f>
        <v>-3.5719950971353991E-2</v>
      </c>
      <c r="C821">
        <v>810</v>
      </c>
      <c r="D821">
        <f t="shared" si="85"/>
        <v>-3.5719950971353991E-2</v>
      </c>
      <c r="E821">
        <v>0</v>
      </c>
      <c r="F821" s="18">
        <v>0</v>
      </c>
      <c r="G821" s="18">
        <v>0</v>
      </c>
      <c r="H821" s="18">
        <v>0</v>
      </c>
      <c r="I821" s="18">
        <v>0</v>
      </c>
      <c r="J821">
        <f t="shared" si="86"/>
        <v>-0.17324635597720187</v>
      </c>
      <c r="K821">
        <f t="shared" si="87"/>
        <v>8.0181295036603544</v>
      </c>
      <c r="L821">
        <f t="shared" si="88"/>
        <v>2.0817051657062868</v>
      </c>
      <c r="M821">
        <f t="shared" si="89"/>
        <v>3.7433044509542442E-3</v>
      </c>
      <c r="N821">
        <f t="shared" si="90"/>
        <v>2.8316301848335268</v>
      </c>
      <c r="O821">
        <f t="shared" si="91"/>
        <v>-3.5719950971353991E-2</v>
      </c>
    </row>
    <row r="822" spans="1:15" x14ac:dyDescent="0.25">
      <c r="A822">
        <f>'ARCH(5)'!A817</f>
        <v>-0.28546822006658307</v>
      </c>
      <c r="C822">
        <v>811</v>
      </c>
      <c r="D822">
        <f t="shared" si="85"/>
        <v>-0.28546822006658307</v>
      </c>
      <c r="E822">
        <v>0</v>
      </c>
      <c r="F822" s="18">
        <v>0</v>
      </c>
      <c r="G822" s="18">
        <v>0</v>
      </c>
      <c r="H822" s="18">
        <v>0</v>
      </c>
      <c r="I822" s="18">
        <v>0</v>
      </c>
      <c r="J822">
        <f t="shared" si="86"/>
        <v>-0.42299462507243091</v>
      </c>
      <c r="K822">
        <f t="shared" si="87"/>
        <v>7.889711913953696</v>
      </c>
      <c r="L822">
        <f t="shared" si="88"/>
        <v>2.0655596213842915</v>
      </c>
      <c r="M822">
        <f t="shared" si="89"/>
        <v>2.2678198493372326E-2</v>
      </c>
      <c r="N822">
        <f t="shared" si="90"/>
        <v>2.8088630998953468</v>
      </c>
      <c r="O822">
        <f t="shared" si="91"/>
        <v>-0.28546822006658307</v>
      </c>
    </row>
    <row r="823" spans="1:15" x14ac:dyDescent="0.25">
      <c r="A823">
        <f>'ARCH(5)'!A818</f>
        <v>-1.7163725435364188</v>
      </c>
      <c r="C823">
        <v>812</v>
      </c>
      <c r="D823">
        <f t="shared" si="85"/>
        <v>-1.7163725435364188</v>
      </c>
      <c r="E823">
        <v>0</v>
      </c>
      <c r="F823" s="18">
        <v>0</v>
      </c>
      <c r="G823" s="18">
        <v>0</v>
      </c>
      <c r="H823" s="18">
        <v>0</v>
      </c>
      <c r="I823" s="18">
        <v>0</v>
      </c>
      <c r="J823">
        <f t="shared" si="86"/>
        <v>-1.8538989485422666</v>
      </c>
      <c r="K823">
        <f t="shared" si="87"/>
        <v>7.8059727323746468</v>
      </c>
      <c r="L823">
        <f t="shared" si="88"/>
        <v>2.0548891755899659</v>
      </c>
      <c r="M823">
        <f t="shared" si="89"/>
        <v>0.44029635117115928</v>
      </c>
      <c r="N823">
        <f t="shared" si="90"/>
        <v>2.7939170947568659</v>
      </c>
      <c r="O823">
        <f t="shared" si="91"/>
        <v>-1.7163725435364188</v>
      </c>
    </row>
    <row r="824" spans="1:15" x14ac:dyDescent="0.25">
      <c r="A824">
        <f>'ARCH(5)'!A819</f>
        <v>0.23854359765781477</v>
      </c>
      <c r="C824">
        <v>813</v>
      </c>
      <c r="D824">
        <f t="shared" si="85"/>
        <v>0.23854359765781477</v>
      </c>
      <c r="E824">
        <v>0</v>
      </c>
      <c r="F824" s="18">
        <v>0</v>
      </c>
      <c r="G824" s="18">
        <v>0</v>
      </c>
      <c r="H824" s="18">
        <v>0</v>
      </c>
      <c r="I824" s="18">
        <v>0</v>
      </c>
      <c r="J824">
        <f t="shared" si="86"/>
        <v>0.1010171926519669</v>
      </c>
      <c r="K824">
        <f t="shared" si="87"/>
        <v>8.1313484496345048</v>
      </c>
      <c r="L824">
        <f t="shared" si="88"/>
        <v>2.0957267707699643</v>
      </c>
      <c r="M824">
        <f t="shared" si="89"/>
        <v>1.2549546086348417E-3</v>
      </c>
      <c r="N824">
        <f t="shared" si="90"/>
        <v>2.8515519370396367</v>
      </c>
      <c r="O824">
        <f t="shared" si="91"/>
        <v>0.23854359765781477</v>
      </c>
    </row>
    <row r="825" spans="1:15" x14ac:dyDescent="0.25">
      <c r="A825">
        <f>'ARCH(5)'!A820</f>
        <v>2.4976062353837643</v>
      </c>
      <c r="C825">
        <v>814</v>
      </c>
      <c r="D825">
        <f t="shared" si="85"/>
        <v>2.4976062353837643</v>
      </c>
      <c r="E825">
        <v>0</v>
      </c>
      <c r="F825" s="18">
        <v>0</v>
      </c>
      <c r="G825" s="18">
        <v>0</v>
      </c>
      <c r="H825" s="18">
        <v>0</v>
      </c>
      <c r="I825" s="18">
        <v>0</v>
      </c>
      <c r="J825">
        <f t="shared" si="86"/>
        <v>2.3600798303779165</v>
      </c>
      <c r="K825">
        <f t="shared" si="87"/>
        <v>7.9769411111001407</v>
      </c>
      <c r="L825">
        <f t="shared" si="88"/>
        <v>2.0765550185650423</v>
      </c>
      <c r="M825">
        <f t="shared" si="89"/>
        <v>0.69825973743317138</v>
      </c>
      <c r="N825">
        <f t="shared" si="90"/>
        <v>2.8243479090048629</v>
      </c>
      <c r="O825">
        <f t="shared" si="91"/>
        <v>2.4976062353837643</v>
      </c>
    </row>
    <row r="826" spans="1:15" x14ac:dyDescent="0.25">
      <c r="A826">
        <f>'ARCH(5)'!A821</f>
        <v>3.5706581548609659E-2</v>
      </c>
      <c r="C826">
        <v>815</v>
      </c>
      <c r="D826">
        <f t="shared" si="85"/>
        <v>3.5706581548609659E-2</v>
      </c>
      <c r="E826">
        <v>0</v>
      </c>
      <c r="F826" s="18">
        <v>0</v>
      </c>
      <c r="G826" s="18">
        <v>0</v>
      </c>
      <c r="H826" s="18">
        <v>0</v>
      </c>
      <c r="I826" s="18">
        <v>0</v>
      </c>
      <c r="J826">
        <f t="shared" si="86"/>
        <v>-0.10181982345723821</v>
      </c>
      <c r="K826">
        <f t="shared" si="87"/>
        <v>8.523083642613436</v>
      </c>
      <c r="L826">
        <f t="shared" si="88"/>
        <v>2.1427782052446092</v>
      </c>
      <c r="M826">
        <f t="shared" si="89"/>
        <v>1.2163762416960435E-3</v>
      </c>
      <c r="N826">
        <f t="shared" si="90"/>
        <v>2.919432075355314</v>
      </c>
      <c r="O826">
        <f t="shared" si="91"/>
        <v>3.5706581548609659E-2</v>
      </c>
    </row>
    <row r="827" spans="1:15" x14ac:dyDescent="0.25">
      <c r="A827">
        <f>'ARCH(5)'!A822</f>
        <v>1.7105484563035904</v>
      </c>
      <c r="C827">
        <v>816</v>
      </c>
      <c r="D827">
        <f t="shared" si="85"/>
        <v>1.7105484563035904</v>
      </c>
      <c r="E827">
        <v>0</v>
      </c>
      <c r="F827" s="18">
        <v>0</v>
      </c>
      <c r="G827" s="18">
        <v>0</v>
      </c>
      <c r="H827" s="18">
        <v>0</v>
      </c>
      <c r="I827" s="18">
        <v>0</v>
      </c>
      <c r="J827">
        <f t="shared" si="86"/>
        <v>1.5730220512977426</v>
      </c>
      <c r="K827">
        <f t="shared" si="87"/>
        <v>8.2870114264769956</v>
      </c>
      <c r="L827">
        <f t="shared" si="88"/>
        <v>2.1146894007095649</v>
      </c>
      <c r="M827">
        <f t="shared" si="89"/>
        <v>0.29858754218236705</v>
      </c>
      <c r="N827">
        <f t="shared" si="90"/>
        <v>2.878716975751002</v>
      </c>
      <c r="O827">
        <f t="shared" si="91"/>
        <v>1.7105484563035904</v>
      </c>
    </row>
    <row r="828" spans="1:15" x14ac:dyDescent="0.25">
      <c r="A828">
        <f>'ARCH(5)'!A823</f>
        <v>0.15196164919274932</v>
      </c>
      <c r="C828">
        <v>817</v>
      </c>
      <c r="D828">
        <f t="shared" si="85"/>
        <v>0.15196164919274932</v>
      </c>
      <c r="E828">
        <v>0</v>
      </c>
      <c r="F828" s="18">
        <v>0</v>
      </c>
      <c r="G828" s="18">
        <v>0</v>
      </c>
      <c r="H828" s="18">
        <v>0</v>
      </c>
      <c r="I828" s="18">
        <v>0</v>
      </c>
      <c r="J828">
        <f t="shared" si="86"/>
        <v>1.4435244186901453E-2</v>
      </c>
      <c r="K828">
        <f t="shared" si="87"/>
        <v>8.3963716855796946</v>
      </c>
      <c r="L828">
        <f t="shared" si="88"/>
        <v>2.1277996703424735</v>
      </c>
      <c r="M828">
        <f t="shared" si="89"/>
        <v>2.481741906368282E-5</v>
      </c>
      <c r="N828">
        <f t="shared" si="90"/>
        <v>2.897649337925432</v>
      </c>
      <c r="O828">
        <f t="shared" si="91"/>
        <v>0.15196164919274932</v>
      </c>
    </row>
    <row r="829" spans="1:15" x14ac:dyDescent="0.25">
      <c r="A829">
        <f>'ARCH(5)'!A824</f>
        <v>8.1973099415079714E-2</v>
      </c>
      <c r="C829">
        <v>818</v>
      </c>
      <c r="D829">
        <f t="shared" si="85"/>
        <v>8.1973099415079714E-2</v>
      </c>
      <c r="E829">
        <v>0</v>
      </c>
      <c r="F829" s="18">
        <v>0</v>
      </c>
      <c r="G829" s="18">
        <v>0</v>
      </c>
      <c r="H829" s="18">
        <v>0</v>
      </c>
      <c r="I829" s="18">
        <v>0</v>
      </c>
      <c r="J829">
        <f t="shared" si="86"/>
        <v>-5.5553305590768154E-2</v>
      </c>
      <c r="K829">
        <f t="shared" si="87"/>
        <v>8.1855001659030542</v>
      </c>
      <c r="L829">
        <f t="shared" si="88"/>
        <v>2.1023643165801786</v>
      </c>
      <c r="M829">
        <f t="shared" si="89"/>
        <v>3.7702885584399654E-4</v>
      </c>
      <c r="N829">
        <f t="shared" si="90"/>
        <v>2.8610313115908141</v>
      </c>
      <c r="O829">
        <f t="shared" si="91"/>
        <v>8.1973099415079714E-2</v>
      </c>
    </row>
    <row r="830" spans="1:15" x14ac:dyDescent="0.25">
      <c r="A830">
        <f>'ARCH(5)'!A825</f>
        <v>0.85029626057928531</v>
      </c>
      <c r="C830">
        <v>819</v>
      </c>
      <c r="D830">
        <f t="shared" si="85"/>
        <v>0.85029626057928531</v>
      </c>
      <c r="E830">
        <v>0</v>
      </c>
      <c r="F830" s="18">
        <v>0</v>
      </c>
      <c r="G830" s="18">
        <v>0</v>
      </c>
      <c r="H830" s="18">
        <v>0</v>
      </c>
      <c r="I830" s="18">
        <v>0</v>
      </c>
      <c r="J830">
        <f t="shared" si="86"/>
        <v>0.71276985557343742</v>
      </c>
      <c r="K830">
        <f t="shared" si="87"/>
        <v>8.0189454280273278</v>
      </c>
      <c r="L830">
        <f t="shared" si="88"/>
        <v>2.0818069204678191</v>
      </c>
      <c r="M830">
        <f t="shared" si="89"/>
        <v>6.335507225657197E-2</v>
      </c>
      <c r="N830">
        <f t="shared" si="90"/>
        <v>2.8317742544255409</v>
      </c>
      <c r="O830">
        <f t="shared" si="91"/>
        <v>0.85029626057928531</v>
      </c>
    </row>
    <row r="831" spans="1:15" x14ac:dyDescent="0.25">
      <c r="A831">
        <f>'ARCH(5)'!A826</f>
        <v>14.691924603367735</v>
      </c>
      <c r="C831">
        <v>820</v>
      </c>
      <c r="D831">
        <f t="shared" si="85"/>
        <v>14.691924603367735</v>
      </c>
      <c r="E831">
        <v>0</v>
      </c>
      <c r="F831" s="18">
        <v>0</v>
      </c>
      <c r="G831" s="18">
        <v>0</v>
      </c>
      <c r="H831" s="18">
        <v>0</v>
      </c>
      <c r="I831" s="18">
        <v>0</v>
      </c>
      <c r="J831">
        <f t="shared" si="86"/>
        <v>14.554398198361886</v>
      </c>
      <c r="K831">
        <f t="shared" si="87"/>
        <v>7.9478223667022139</v>
      </c>
      <c r="L831">
        <f t="shared" si="88"/>
        <v>2.0728979750062768</v>
      </c>
      <c r="M831">
        <f t="shared" si="89"/>
        <v>26.6526473721851</v>
      </c>
      <c r="N831">
        <f t="shared" si="90"/>
        <v>2.8191882460563384</v>
      </c>
      <c r="O831">
        <f t="shared" si="91"/>
        <v>14.691924603367735</v>
      </c>
    </row>
    <row r="832" spans="1:15" x14ac:dyDescent="0.25">
      <c r="A832">
        <f>'ARCH(5)'!A827</f>
        <v>7.5314035303595119</v>
      </c>
      <c r="C832">
        <v>821</v>
      </c>
      <c r="D832">
        <f t="shared" si="85"/>
        <v>7.5314035303595119</v>
      </c>
      <c r="E832">
        <v>0</v>
      </c>
      <c r="F832" s="18">
        <v>0</v>
      </c>
      <c r="G832" s="18">
        <v>0</v>
      </c>
      <c r="H832" s="18">
        <v>0</v>
      </c>
      <c r="I832" s="18">
        <v>0</v>
      </c>
      <c r="J832">
        <f t="shared" si="86"/>
        <v>7.3938771253536641</v>
      </c>
      <c r="K832">
        <f t="shared" si="87"/>
        <v>33.295085768965464</v>
      </c>
      <c r="L832">
        <f t="shared" si="88"/>
        <v>3.5054098115906678</v>
      </c>
      <c r="M832">
        <f t="shared" si="89"/>
        <v>1.6419666050473383</v>
      </c>
      <c r="N832">
        <f t="shared" si="90"/>
        <v>5.7701894049472466</v>
      </c>
      <c r="O832">
        <f t="shared" si="91"/>
        <v>7.5314035303595119</v>
      </c>
    </row>
    <row r="833" spans="1:15" x14ac:dyDescent="0.25">
      <c r="A833">
        <f>'ARCH(5)'!A828</f>
        <v>-4.757578726175824</v>
      </c>
      <c r="C833">
        <v>822</v>
      </c>
      <c r="D833">
        <f t="shared" si="85"/>
        <v>-4.757578726175824</v>
      </c>
      <c r="E833">
        <v>0</v>
      </c>
      <c r="F833" s="18">
        <v>0</v>
      </c>
      <c r="G833" s="18">
        <v>0</v>
      </c>
      <c r="H833" s="18">
        <v>0</v>
      </c>
      <c r="I833" s="18">
        <v>0</v>
      </c>
      <c r="J833">
        <f t="shared" si="86"/>
        <v>-4.8951051311816718</v>
      </c>
      <c r="K833">
        <f t="shared" si="87"/>
        <v>34.464256007081069</v>
      </c>
      <c r="L833">
        <f t="shared" si="88"/>
        <v>3.5399227291927056</v>
      </c>
      <c r="M833">
        <f t="shared" si="89"/>
        <v>0.69527263958339491</v>
      </c>
      <c r="N833">
        <f t="shared" si="90"/>
        <v>5.8706265429748701</v>
      </c>
      <c r="O833">
        <f t="shared" si="91"/>
        <v>-4.757578726175824</v>
      </c>
    </row>
    <row r="834" spans="1:15" x14ac:dyDescent="0.25">
      <c r="A834">
        <f>'ARCH(5)'!A829</f>
        <v>1.6046325372061589</v>
      </c>
      <c r="C834">
        <v>823</v>
      </c>
      <c r="D834">
        <f t="shared" si="85"/>
        <v>1.6046325372061589</v>
      </c>
      <c r="E834">
        <v>0</v>
      </c>
      <c r="F834" s="18">
        <v>0</v>
      </c>
      <c r="G834" s="18">
        <v>0</v>
      </c>
      <c r="H834" s="18">
        <v>0</v>
      </c>
      <c r="I834" s="18">
        <v>0</v>
      </c>
      <c r="J834">
        <f t="shared" si="86"/>
        <v>1.4671061322003112</v>
      </c>
      <c r="K834">
        <f t="shared" si="87"/>
        <v>31.698228996642037</v>
      </c>
      <c r="L834">
        <f t="shared" si="88"/>
        <v>3.4562608117087659</v>
      </c>
      <c r="M834">
        <f t="shared" si="89"/>
        <v>6.7902859915857511E-2</v>
      </c>
      <c r="N834">
        <f t="shared" si="90"/>
        <v>5.6301180268838094</v>
      </c>
      <c r="O834">
        <f t="shared" si="91"/>
        <v>1.6046325372061589</v>
      </c>
    </row>
    <row r="835" spans="1:15" x14ac:dyDescent="0.25">
      <c r="A835">
        <f>'ARCH(5)'!A830</f>
        <v>7.8066659346258671E-2</v>
      </c>
      <c r="C835">
        <v>824</v>
      </c>
      <c r="D835">
        <f t="shared" si="85"/>
        <v>7.8066659346258671E-2</v>
      </c>
      <c r="E835">
        <v>0</v>
      </c>
      <c r="F835" s="18">
        <v>0</v>
      </c>
      <c r="G835" s="18">
        <v>0</v>
      </c>
      <c r="H835" s="18">
        <v>0</v>
      </c>
      <c r="I835" s="18">
        <v>0</v>
      </c>
      <c r="J835">
        <f t="shared" si="86"/>
        <v>-5.9459745659589197E-2</v>
      </c>
      <c r="K835">
        <f t="shared" si="87"/>
        <v>26.887184449217685</v>
      </c>
      <c r="L835">
        <f t="shared" si="88"/>
        <v>3.291649758559112</v>
      </c>
      <c r="M835">
        <f t="shared" si="89"/>
        <v>1.3149243501418034E-4</v>
      </c>
      <c r="N835">
        <f t="shared" si="90"/>
        <v>5.1852853777991514</v>
      </c>
      <c r="O835">
        <f t="shared" si="91"/>
        <v>7.8066659346258671E-2</v>
      </c>
    </row>
    <row r="836" spans="1:15" x14ac:dyDescent="0.25">
      <c r="A836">
        <f>'ARCH(5)'!A831</f>
        <v>2.8683024221549887</v>
      </c>
      <c r="C836">
        <v>825</v>
      </c>
      <c r="D836">
        <f t="shared" si="85"/>
        <v>2.8683024221549887</v>
      </c>
      <c r="E836">
        <v>0</v>
      </c>
      <c r="F836" s="18">
        <v>0</v>
      </c>
      <c r="G836" s="18">
        <v>0</v>
      </c>
      <c r="H836" s="18">
        <v>0</v>
      </c>
      <c r="I836" s="18">
        <v>0</v>
      </c>
      <c r="J836">
        <f t="shared" si="86"/>
        <v>2.7307760171491409</v>
      </c>
      <c r="K836">
        <f t="shared" si="87"/>
        <v>22.821016816530516</v>
      </c>
      <c r="L836">
        <f t="shared" si="88"/>
        <v>3.127681901571417</v>
      </c>
      <c r="M836">
        <f t="shared" si="89"/>
        <v>0.32676623113634928</v>
      </c>
      <c r="N836">
        <f t="shared" si="90"/>
        <v>4.7771347915388063</v>
      </c>
      <c r="O836">
        <f t="shared" si="91"/>
        <v>2.8683024221549887</v>
      </c>
    </row>
    <row r="837" spans="1:15" x14ac:dyDescent="0.25">
      <c r="A837">
        <f>'ARCH(5)'!A832</f>
        <v>2.2068349104850031</v>
      </c>
      <c r="C837">
        <v>826</v>
      </c>
      <c r="D837">
        <f t="shared" si="85"/>
        <v>2.2068349104850031</v>
      </c>
      <c r="E837">
        <v>0</v>
      </c>
      <c r="F837" s="18">
        <v>0</v>
      </c>
      <c r="G837" s="18">
        <v>0</v>
      </c>
      <c r="H837" s="18">
        <v>0</v>
      </c>
      <c r="I837" s="18">
        <v>0</v>
      </c>
      <c r="J837">
        <f t="shared" si="86"/>
        <v>2.0693085054791553</v>
      </c>
      <c r="K837">
        <f t="shared" si="87"/>
        <v>20.498739183734919</v>
      </c>
      <c r="L837">
        <f t="shared" si="88"/>
        <v>3.0203633810205184</v>
      </c>
      <c r="M837">
        <f t="shared" si="89"/>
        <v>0.20889273493688981</v>
      </c>
      <c r="N837">
        <f t="shared" si="90"/>
        <v>4.5275533330635565</v>
      </c>
      <c r="O837">
        <f t="shared" si="91"/>
        <v>2.2068349104850031</v>
      </c>
    </row>
    <row r="838" spans="1:15" x14ac:dyDescent="0.25">
      <c r="A838">
        <f>'ARCH(5)'!A833</f>
        <v>-1.0909212937344235</v>
      </c>
      <c r="C838">
        <v>827</v>
      </c>
      <c r="D838">
        <f t="shared" si="85"/>
        <v>-1.0909212937344235</v>
      </c>
      <c r="E838">
        <v>0</v>
      </c>
      <c r="F838" s="18">
        <v>0</v>
      </c>
      <c r="G838" s="18">
        <v>0</v>
      </c>
      <c r="H838" s="18">
        <v>0</v>
      </c>
      <c r="I838" s="18">
        <v>0</v>
      </c>
      <c r="J838">
        <f t="shared" si="86"/>
        <v>-1.2284476987402713</v>
      </c>
      <c r="K838">
        <f t="shared" si="87"/>
        <v>18.279015839221948</v>
      </c>
      <c r="L838">
        <f t="shared" si="88"/>
        <v>2.9057537264597193</v>
      </c>
      <c r="M838">
        <f t="shared" si="89"/>
        <v>8.2558260346936863E-2</v>
      </c>
      <c r="N838">
        <f t="shared" si="90"/>
        <v>4.2753965709887014</v>
      </c>
      <c r="O838">
        <f t="shared" si="91"/>
        <v>-1.0909212937344235</v>
      </c>
    </row>
    <row r="839" spans="1:15" x14ac:dyDescent="0.25">
      <c r="A839">
        <f>'ARCH(5)'!A834</f>
        <v>1.3400038994299628</v>
      </c>
      <c r="C839">
        <v>828</v>
      </c>
      <c r="D839">
        <f t="shared" si="85"/>
        <v>1.3400038994299628</v>
      </c>
      <c r="E839">
        <v>0</v>
      </c>
      <c r="F839" s="18">
        <v>0</v>
      </c>
      <c r="G839" s="18">
        <v>0</v>
      </c>
      <c r="H839" s="18">
        <v>0</v>
      </c>
      <c r="I839" s="18">
        <v>0</v>
      </c>
      <c r="J839">
        <f t="shared" si="86"/>
        <v>1.202477494424115</v>
      </c>
      <c r="K839">
        <f t="shared" si="87"/>
        <v>16.188805099468148</v>
      </c>
      <c r="L839">
        <f t="shared" si="88"/>
        <v>2.7843199601151922</v>
      </c>
      <c r="M839">
        <f t="shared" si="89"/>
        <v>8.9318026606176229E-2</v>
      </c>
      <c r="N839">
        <f t="shared" si="90"/>
        <v>4.0235314214590332</v>
      </c>
      <c r="O839">
        <f t="shared" si="91"/>
        <v>1.3400038994299628</v>
      </c>
    </row>
    <row r="840" spans="1:15" x14ac:dyDescent="0.25">
      <c r="A840">
        <f>'ARCH(5)'!A835</f>
        <v>-5.1390555097842041</v>
      </c>
      <c r="C840">
        <v>829</v>
      </c>
      <c r="D840">
        <f t="shared" si="85"/>
        <v>-5.1390555097842041</v>
      </c>
      <c r="E840">
        <v>0</v>
      </c>
      <c r="F840" s="18">
        <v>0</v>
      </c>
      <c r="G840" s="18">
        <v>0</v>
      </c>
      <c r="H840" s="18">
        <v>0</v>
      </c>
      <c r="I840" s="18">
        <v>0</v>
      </c>
      <c r="J840">
        <f t="shared" si="86"/>
        <v>-5.2765819147900519</v>
      </c>
      <c r="K840">
        <f t="shared" si="87"/>
        <v>14.526854978744005</v>
      </c>
      <c r="L840">
        <f t="shared" si="88"/>
        <v>2.6759990039637924</v>
      </c>
      <c r="M840">
        <f t="shared" si="89"/>
        <v>1.9166100814132794</v>
      </c>
      <c r="N840">
        <f t="shared" si="90"/>
        <v>3.8114111532008725</v>
      </c>
      <c r="O840">
        <f t="shared" si="91"/>
        <v>-5.1390555097842041</v>
      </c>
    </row>
    <row r="841" spans="1:15" x14ac:dyDescent="0.25">
      <c r="A841">
        <f>'ARCH(5)'!A836</f>
        <v>0.73073878813813953</v>
      </c>
      <c r="C841">
        <v>830</v>
      </c>
      <c r="D841">
        <f t="shared" si="85"/>
        <v>0.73073878813813953</v>
      </c>
      <c r="E841">
        <v>0</v>
      </c>
      <c r="F841" s="18">
        <v>0</v>
      </c>
      <c r="G841" s="18">
        <v>0</v>
      </c>
      <c r="H841" s="18">
        <v>0</v>
      </c>
      <c r="I841" s="18">
        <v>0</v>
      </c>
      <c r="J841">
        <f t="shared" si="86"/>
        <v>0.59321238313229163</v>
      </c>
      <c r="K841">
        <f t="shared" si="87"/>
        <v>16.384621186084519</v>
      </c>
      <c r="L841">
        <f t="shared" si="88"/>
        <v>2.7963431623281014</v>
      </c>
      <c r="M841">
        <f t="shared" si="89"/>
        <v>2.1477514036172082E-2</v>
      </c>
      <c r="N841">
        <f t="shared" si="90"/>
        <v>4.0477921372131398</v>
      </c>
      <c r="O841">
        <f t="shared" si="91"/>
        <v>0.73073878813813953</v>
      </c>
    </row>
    <row r="842" spans="1:15" x14ac:dyDescent="0.25">
      <c r="A842">
        <f>'ARCH(5)'!A837</f>
        <v>0.38017956145180692</v>
      </c>
      <c r="C842">
        <v>831</v>
      </c>
      <c r="D842">
        <f t="shared" si="85"/>
        <v>0.38017956145180692</v>
      </c>
      <c r="E842">
        <v>0</v>
      </c>
      <c r="F842" s="18">
        <v>0</v>
      </c>
      <c r="G842" s="18">
        <v>0</v>
      </c>
      <c r="H842" s="18">
        <v>0</v>
      </c>
      <c r="I842" s="18">
        <v>0</v>
      </c>
      <c r="J842">
        <f t="shared" si="86"/>
        <v>0.24265315644595906</v>
      </c>
      <c r="K842">
        <f t="shared" si="87"/>
        <v>14.550321191184583</v>
      </c>
      <c r="L842">
        <f t="shared" si="88"/>
        <v>2.6776130683693564</v>
      </c>
      <c r="M842">
        <f t="shared" si="89"/>
        <v>4.0466841631551266E-3</v>
      </c>
      <c r="N842">
        <f t="shared" si="90"/>
        <v>3.8144883262614111</v>
      </c>
      <c r="O842">
        <f t="shared" si="91"/>
        <v>0.38017956145180692</v>
      </c>
    </row>
    <row r="843" spans="1:15" x14ac:dyDescent="0.25">
      <c r="A843">
        <f>'ARCH(5)'!A838</f>
        <v>0.49261038514043359</v>
      </c>
      <c r="C843">
        <v>832</v>
      </c>
      <c r="D843">
        <f t="shared" ref="D843:D906" si="92">A843</f>
        <v>0.49261038514043359</v>
      </c>
      <c r="E843">
        <v>0</v>
      </c>
      <c r="F843" s="18">
        <v>0</v>
      </c>
      <c r="G843" s="18">
        <v>0</v>
      </c>
      <c r="H843" s="18">
        <v>0</v>
      </c>
      <c r="I843" s="18">
        <v>0</v>
      </c>
      <c r="J843">
        <f t="shared" si="86"/>
        <v>0.35508398013458575</v>
      </c>
      <c r="K843">
        <f t="shared" si="87"/>
        <v>13.063283968727918</v>
      </c>
      <c r="L843">
        <f t="shared" si="88"/>
        <v>2.5698055446688182</v>
      </c>
      <c r="M843">
        <f t="shared" si="89"/>
        <v>9.6518328201432198E-3</v>
      </c>
      <c r="N843">
        <f t="shared" si="90"/>
        <v>3.6143165285746512</v>
      </c>
      <c r="O843">
        <f t="shared" si="91"/>
        <v>0.49261038514043359</v>
      </c>
    </row>
    <row r="844" spans="1:15" x14ac:dyDescent="0.25">
      <c r="A844">
        <f>'ARCH(5)'!A839</f>
        <v>-1.6627599628466088</v>
      </c>
      <c r="C844">
        <v>833</v>
      </c>
      <c r="D844">
        <f t="shared" si="92"/>
        <v>-1.6627599628466088</v>
      </c>
      <c r="E844">
        <v>0</v>
      </c>
      <c r="F844" s="18">
        <v>0</v>
      </c>
      <c r="G844" s="18">
        <v>0</v>
      </c>
      <c r="H844" s="18">
        <v>0</v>
      </c>
      <c r="I844" s="18">
        <v>0</v>
      </c>
      <c r="J844">
        <f t="shared" ref="J844:J907" si="93">D844-$T$31-$T$32*E844-$T$33*F844-$T$34*G844-$T$35*H844-$T$36*I844</f>
        <v>-1.8002863678524565</v>
      </c>
      <c r="K844">
        <f t="shared" si="87"/>
        <v>11.894401843470471</v>
      </c>
      <c r="L844">
        <f t="shared" si="88"/>
        <v>2.4760678561072038</v>
      </c>
      <c r="M844">
        <f t="shared" si="89"/>
        <v>0.27248373217309629</v>
      </c>
      <c r="N844">
        <f t="shared" si="90"/>
        <v>3.4488261544285574</v>
      </c>
      <c r="O844">
        <f t="shared" si="91"/>
        <v>-1.6627599628466088</v>
      </c>
    </row>
    <row r="845" spans="1:15" x14ac:dyDescent="0.25">
      <c r="A845">
        <f>'ARCH(5)'!A840</f>
        <v>3.5924103120840036</v>
      </c>
      <c r="C845">
        <v>834</v>
      </c>
      <c r="D845">
        <f t="shared" si="92"/>
        <v>3.5924103120840036</v>
      </c>
      <c r="E845">
        <v>0</v>
      </c>
      <c r="F845" s="18">
        <v>0</v>
      </c>
      <c r="G845" s="18">
        <v>0</v>
      </c>
      <c r="H845" s="18">
        <v>0</v>
      </c>
      <c r="I845" s="18">
        <v>0</v>
      </c>
      <c r="J845">
        <f t="shared" si="93"/>
        <v>3.4548839070781558</v>
      </c>
      <c r="K845">
        <f t="shared" ref="K845:K908" si="94">$T$37+$T$38*J844^2+$T$39*K844</f>
        <v>11.34370931243903</v>
      </c>
      <c r="L845">
        <f t="shared" ref="L845:L908" si="95">LN(K845)</f>
        <v>2.4286633446764574</v>
      </c>
      <c r="M845">
        <f t="shared" ref="M845:M908" si="96">J845^2/K845</f>
        <v>1.0522327822962518</v>
      </c>
      <c r="N845">
        <f t="shared" ref="N845:N908" si="97">SQRT(K845)</f>
        <v>3.3680423560933774</v>
      </c>
      <c r="O845">
        <f t="shared" ref="O845:O908" si="98">D845</f>
        <v>3.5924103120840036</v>
      </c>
    </row>
    <row r="846" spans="1:15" x14ac:dyDescent="0.25">
      <c r="A846">
        <f>'ARCH(5)'!A841</f>
        <v>0.5789168249780926</v>
      </c>
      <c r="C846">
        <v>835</v>
      </c>
      <c r="D846">
        <f t="shared" si="92"/>
        <v>0.5789168249780926</v>
      </c>
      <c r="E846">
        <v>0</v>
      </c>
      <c r="F846" s="18">
        <v>0</v>
      </c>
      <c r="G846" s="18">
        <v>0</v>
      </c>
      <c r="H846" s="18">
        <v>0</v>
      </c>
      <c r="I846" s="18">
        <v>0</v>
      </c>
      <c r="J846">
        <f t="shared" si="93"/>
        <v>0.44139041997224471</v>
      </c>
      <c r="K846">
        <f t="shared" si="94"/>
        <v>11.953115794196099</v>
      </c>
      <c r="L846">
        <f t="shared" si="95"/>
        <v>2.4809919803078095</v>
      </c>
      <c r="M846">
        <f t="shared" si="96"/>
        <v>1.629913958817944E-2</v>
      </c>
      <c r="N846">
        <f t="shared" si="97"/>
        <v>3.4573278401384067</v>
      </c>
      <c r="O846">
        <f t="shared" si="98"/>
        <v>0.5789168249780926</v>
      </c>
    </row>
    <row r="847" spans="1:15" x14ac:dyDescent="0.25">
      <c r="A847">
        <f>'ARCH(5)'!A842</f>
        <v>1.1009222870177173</v>
      </c>
      <c r="C847">
        <v>836</v>
      </c>
      <c r="D847">
        <f t="shared" si="92"/>
        <v>1.1009222870177173</v>
      </c>
      <c r="E847">
        <v>0</v>
      </c>
      <c r="F847" s="18">
        <v>0</v>
      </c>
      <c r="G847" s="18">
        <v>0</v>
      </c>
      <c r="H847" s="18">
        <v>0</v>
      </c>
      <c r="I847" s="18">
        <v>0</v>
      </c>
      <c r="J847">
        <f t="shared" si="93"/>
        <v>0.96339588201186943</v>
      </c>
      <c r="K847">
        <f t="shared" si="94"/>
        <v>11.023988940741706</v>
      </c>
      <c r="L847">
        <f t="shared" si="95"/>
        <v>2.4000737110724781</v>
      </c>
      <c r="M847">
        <f t="shared" si="96"/>
        <v>8.4191995335490807E-2</v>
      </c>
      <c r="N847">
        <f t="shared" si="97"/>
        <v>3.3202392896810475</v>
      </c>
      <c r="O847">
        <f t="shared" si="98"/>
        <v>1.1009222870177173</v>
      </c>
    </row>
    <row r="848" spans="1:15" x14ac:dyDescent="0.25">
      <c r="A848">
        <f>'ARCH(5)'!A843</f>
        <v>-0.42792862352693711</v>
      </c>
      <c r="C848">
        <v>837</v>
      </c>
      <c r="D848">
        <f t="shared" si="92"/>
        <v>-0.42792862352693711</v>
      </c>
      <c r="E848">
        <v>0</v>
      </c>
      <c r="F848" s="18">
        <v>0</v>
      </c>
      <c r="G848" s="18">
        <v>0</v>
      </c>
      <c r="H848" s="18">
        <v>0</v>
      </c>
      <c r="I848" s="18">
        <v>0</v>
      </c>
      <c r="J848">
        <f t="shared" si="93"/>
        <v>-0.56545502853278495</v>
      </c>
      <c r="K848">
        <f t="shared" si="94"/>
        <v>10.376755608855206</v>
      </c>
      <c r="L848">
        <f t="shared" si="95"/>
        <v>2.3395682671128113</v>
      </c>
      <c r="M848">
        <f t="shared" si="96"/>
        <v>3.0813040351471404E-2</v>
      </c>
      <c r="N848">
        <f t="shared" si="97"/>
        <v>3.2212971935006562</v>
      </c>
      <c r="O848">
        <f t="shared" si="98"/>
        <v>-0.42792862352693711</v>
      </c>
    </row>
    <row r="849" spans="1:15" x14ac:dyDescent="0.25">
      <c r="A849">
        <f>'ARCH(5)'!A844</f>
        <v>0.10223420472836818</v>
      </c>
      <c r="C849">
        <v>838</v>
      </c>
      <c r="D849">
        <f t="shared" si="92"/>
        <v>0.10223420472836818</v>
      </c>
      <c r="E849">
        <v>0</v>
      </c>
      <c r="F849" s="18">
        <v>0</v>
      </c>
      <c r="G849" s="18">
        <v>0</v>
      </c>
      <c r="H849" s="18">
        <v>0</v>
      </c>
      <c r="I849" s="18">
        <v>0</v>
      </c>
      <c r="J849">
        <f t="shared" si="93"/>
        <v>-3.5292200277479688E-2</v>
      </c>
      <c r="K849">
        <f t="shared" si="94"/>
        <v>9.7913468648731978</v>
      </c>
      <c r="L849">
        <f t="shared" si="95"/>
        <v>2.2814990226541494</v>
      </c>
      <c r="M849">
        <f t="shared" si="96"/>
        <v>1.2720817856980984E-4</v>
      </c>
      <c r="N849">
        <f t="shared" si="97"/>
        <v>3.1291127919704649</v>
      </c>
      <c r="O849">
        <f t="shared" si="98"/>
        <v>0.10223420472836818</v>
      </c>
    </row>
    <row r="850" spans="1:15" x14ac:dyDescent="0.25">
      <c r="A850">
        <f>'ARCH(5)'!A845</f>
        <v>-3.1605712380462357E-2</v>
      </c>
      <c r="C850">
        <v>839</v>
      </c>
      <c r="D850">
        <f t="shared" si="92"/>
        <v>-3.1605712380462357E-2</v>
      </c>
      <c r="E850">
        <v>0</v>
      </c>
      <c r="F850" s="18">
        <v>0</v>
      </c>
      <c r="G850" s="18">
        <v>0</v>
      </c>
      <c r="H850" s="18">
        <v>0</v>
      </c>
      <c r="I850" s="18">
        <v>0</v>
      </c>
      <c r="J850">
        <f t="shared" si="93"/>
        <v>-0.16913211738631023</v>
      </c>
      <c r="K850">
        <f t="shared" si="94"/>
        <v>9.2897204197786092</v>
      </c>
      <c r="L850">
        <f t="shared" si="95"/>
        <v>2.2289084576235485</v>
      </c>
      <c r="M850">
        <f t="shared" si="96"/>
        <v>3.0792824583474759E-3</v>
      </c>
      <c r="N850">
        <f t="shared" si="97"/>
        <v>3.0479042668329677</v>
      </c>
      <c r="O850">
        <f t="shared" si="98"/>
        <v>-3.1605712380462357E-2</v>
      </c>
    </row>
    <row r="851" spans="1:15" x14ac:dyDescent="0.25">
      <c r="A851">
        <f>'ARCH(5)'!A846</f>
        <v>2.1206363984731027</v>
      </c>
      <c r="C851">
        <v>840</v>
      </c>
      <c r="D851">
        <f t="shared" si="92"/>
        <v>2.1206363984731027</v>
      </c>
      <c r="E851">
        <v>0</v>
      </c>
      <c r="F851" s="18">
        <v>0</v>
      </c>
      <c r="G851" s="18">
        <v>0</v>
      </c>
      <c r="H851" s="18">
        <v>0</v>
      </c>
      <c r="I851" s="18">
        <v>0</v>
      </c>
      <c r="J851">
        <f t="shared" si="93"/>
        <v>1.9831099934672549</v>
      </c>
      <c r="K851">
        <f t="shared" si="94"/>
        <v>8.8959819224617309</v>
      </c>
      <c r="L851">
        <f t="shared" si="95"/>
        <v>2.1855997054087846</v>
      </c>
      <c r="M851">
        <f t="shared" si="96"/>
        <v>0.44207882620128086</v>
      </c>
      <c r="N851">
        <f t="shared" si="97"/>
        <v>2.9826132706842388</v>
      </c>
      <c r="O851">
        <f t="shared" si="98"/>
        <v>2.1206363984731027</v>
      </c>
    </row>
    <row r="852" spans="1:15" x14ac:dyDescent="0.25">
      <c r="A852">
        <f>'ARCH(5)'!A847</f>
        <v>3.3271224113424807</v>
      </c>
      <c r="C852">
        <v>841</v>
      </c>
      <c r="D852">
        <f t="shared" si="92"/>
        <v>3.3271224113424807</v>
      </c>
      <c r="E852">
        <v>0</v>
      </c>
      <c r="F852" s="18">
        <v>0</v>
      </c>
      <c r="G852" s="18">
        <v>0</v>
      </c>
      <c r="H852" s="18">
        <v>0</v>
      </c>
      <c r="I852" s="18">
        <v>0</v>
      </c>
      <c r="J852">
        <f t="shared" si="93"/>
        <v>3.1895960063366329</v>
      </c>
      <c r="K852">
        <f t="shared" si="94"/>
        <v>9.053668725509965</v>
      </c>
      <c r="L852">
        <f t="shared" si="95"/>
        <v>2.2031700596001773</v>
      </c>
      <c r="M852">
        <f t="shared" si="96"/>
        <v>1.1236906266487627</v>
      </c>
      <c r="N852">
        <f t="shared" si="97"/>
        <v>3.0089314923257997</v>
      </c>
      <c r="O852">
        <f t="shared" si="98"/>
        <v>3.3271224113424807</v>
      </c>
    </row>
    <row r="853" spans="1:15" x14ac:dyDescent="0.25">
      <c r="A853">
        <f>'ARCH(5)'!A848</f>
        <v>-2.4213458526679363</v>
      </c>
      <c r="C853">
        <v>842</v>
      </c>
      <c r="D853">
        <f t="shared" si="92"/>
        <v>-2.4213458526679363</v>
      </c>
      <c r="E853">
        <v>0</v>
      </c>
      <c r="F853" s="18">
        <v>0</v>
      </c>
      <c r="G853" s="18">
        <v>0</v>
      </c>
      <c r="H853" s="18">
        <v>0</v>
      </c>
      <c r="I853" s="18">
        <v>0</v>
      </c>
      <c r="J853">
        <f t="shared" si="93"/>
        <v>-2.5588722576737841</v>
      </c>
      <c r="K853">
        <f t="shared" si="94"/>
        <v>9.9286952488052229</v>
      </c>
      <c r="L853">
        <f t="shared" si="95"/>
        <v>2.2954290745403538</v>
      </c>
      <c r="M853">
        <f t="shared" si="96"/>
        <v>0.65948516567476145</v>
      </c>
      <c r="N853">
        <f t="shared" si="97"/>
        <v>3.1509832193785519</v>
      </c>
      <c r="O853">
        <f t="shared" si="98"/>
        <v>-2.4213458526679363</v>
      </c>
    </row>
    <row r="854" spans="1:15" x14ac:dyDescent="0.25">
      <c r="A854">
        <f>'ARCH(5)'!A849</f>
        <v>-0.75726516340744088</v>
      </c>
      <c r="C854">
        <v>843</v>
      </c>
      <c r="D854">
        <f t="shared" si="92"/>
        <v>-0.75726516340744088</v>
      </c>
      <c r="E854">
        <v>0</v>
      </c>
      <c r="F854" s="18">
        <v>0</v>
      </c>
      <c r="G854" s="18">
        <v>0</v>
      </c>
      <c r="H854" s="18">
        <v>0</v>
      </c>
      <c r="I854" s="18">
        <v>0</v>
      </c>
      <c r="J854">
        <f t="shared" si="93"/>
        <v>-0.89479156841328877</v>
      </c>
      <c r="K854">
        <f t="shared" si="94"/>
        <v>10.185408505133271</v>
      </c>
      <c r="L854">
        <f t="shared" si="95"/>
        <v>2.3209561573804112</v>
      </c>
      <c r="M854">
        <f t="shared" si="96"/>
        <v>7.8607740720462851E-2</v>
      </c>
      <c r="N854">
        <f t="shared" si="97"/>
        <v>3.1914586798411273</v>
      </c>
      <c r="O854">
        <f t="shared" si="98"/>
        <v>-0.75726516340744088</v>
      </c>
    </row>
    <row r="855" spans="1:15" x14ac:dyDescent="0.25">
      <c r="A855">
        <f>'ARCH(5)'!A850</f>
        <v>-3.5884261311934216</v>
      </c>
      <c r="C855">
        <v>844</v>
      </c>
      <c r="D855">
        <f t="shared" si="92"/>
        <v>-3.5884261311934216</v>
      </c>
      <c r="E855">
        <v>0</v>
      </c>
      <c r="F855" s="18">
        <v>0</v>
      </c>
      <c r="G855" s="18">
        <v>0</v>
      </c>
      <c r="H855" s="18">
        <v>0</v>
      </c>
      <c r="I855" s="18">
        <v>0</v>
      </c>
      <c r="J855">
        <f t="shared" si="93"/>
        <v>-3.7259525361992694</v>
      </c>
      <c r="K855">
        <f t="shared" si="94"/>
        <v>9.6977109708295703</v>
      </c>
      <c r="L855">
        <f t="shared" si="95"/>
        <v>2.2718898752724082</v>
      </c>
      <c r="M855">
        <f t="shared" si="96"/>
        <v>1.4315463044597418</v>
      </c>
      <c r="N855">
        <f t="shared" si="97"/>
        <v>3.1141147973107173</v>
      </c>
      <c r="O855">
        <f t="shared" si="98"/>
        <v>-3.5884261311934216</v>
      </c>
    </row>
    <row r="856" spans="1:15" x14ac:dyDescent="0.25">
      <c r="A856">
        <f>'ARCH(5)'!A851</f>
        <v>1.027542550268012</v>
      </c>
      <c r="C856">
        <v>845</v>
      </c>
      <c r="D856">
        <f t="shared" si="92"/>
        <v>1.027542550268012</v>
      </c>
      <c r="E856">
        <v>0</v>
      </c>
      <c r="F856" s="18">
        <v>0</v>
      </c>
      <c r="G856" s="18">
        <v>0</v>
      </c>
      <c r="H856" s="18">
        <v>0</v>
      </c>
      <c r="I856" s="18">
        <v>0</v>
      </c>
      <c r="J856">
        <f t="shared" si="93"/>
        <v>0.8900161452621641</v>
      </c>
      <c r="K856">
        <f t="shared" si="94"/>
        <v>10.884333442110254</v>
      </c>
      <c r="L856">
        <f t="shared" si="95"/>
        <v>2.3873244564412768</v>
      </c>
      <c r="M856">
        <f t="shared" si="96"/>
        <v>7.2776963609242726E-2</v>
      </c>
      <c r="N856">
        <f t="shared" si="97"/>
        <v>3.2991413189056109</v>
      </c>
      <c r="O856">
        <f t="shared" si="98"/>
        <v>1.027542550268012</v>
      </c>
    </row>
    <row r="857" spans="1:15" x14ac:dyDescent="0.25">
      <c r="A857">
        <f>'ARCH(5)'!A852</f>
        <v>-0.19401339096039066</v>
      </c>
      <c r="C857">
        <v>846</v>
      </c>
      <c r="D857">
        <f t="shared" si="92"/>
        <v>-0.19401339096039066</v>
      </c>
      <c r="E857">
        <v>0</v>
      </c>
      <c r="F857" s="18">
        <v>0</v>
      </c>
      <c r="G857" s="18">
        <v>0</v>
      </c>
      <c r="H857" s="18">
        <v>0</v>
      </c>
      <c r="I857" s="18">
        <v>0</v>
      </c>
      <c r="J857">
        <f t="shared" si="93"/>
        <v>-0.3315397959662385</v>
      </c>
      <c r="K857">
        <f t="shared" si="94"/>
        <v>10.249871795422187</v>
      </c>
      <c r="L857">
        <f t="shared" si="95"/>
        <v>2.3272651977425056</v>
      </c>
      <c r="M857">
        <f t="shared" si="96"/>
        <v>1.0723903528083842E-2</v>
      </c>
      <c r="N857">
        <f t="shared" si="97"/>
        <v>3.2015420964626076</v>
      </c>
      <c r="O857">
        <f t="shared" si="98"/>
        <v>-0.19401339096039066</v>
      </c>
    </row>
    <row r="858" spans="1:15" x14ac:dyDescent="0.25">
      <c r="A858">
        <f>'ARCH(5)'!A853</f>
        <v>-0.85405380381898521</v>
      </c>
      <c r="C858">
        <v>847</v>
      </c>
      <c r="D858">
        <f t="shared" si="92"/>
        <v>-0.85405380381898521</v>
      </c>
      <c r="E858">
        <v>0</v>
      </c>
      <c r="F858" s="18">
        <v>0</v>
      </c>
      <c r="G858" s="18">
        <v>0</v>
      </c>
      <c r="H858" s="18">
        <v>0</v>
      </c>
      <c r="I858" s="18">
        <v>0</v>
      </c>
      <c r="J858">
        <f t="shared" si="93"/>
        <v>-0.99158020882483311</v>
      </c>
      <c r="K858">
        <f t="shared" si="94"/>
        <v>9.6656977763345537</v>
      </c>
      <c r="L858">
        <f t="shared" si="95"/>
        <v>2.2685833062606422</v>
      </c>
      <c r="M858">
        <f t="shared" si="96"/>
        <v>0.1017237796261785</v>
      </c>
      <c r="N858">
        <f t="shared" si="97"/>
        <v>3.1089705332046096</v>
      </c>
      <c r="O858">
        <f t="shared" si="98"/>
        <v>-0.85405380381898521</v>
      </c>
    </row>
    <row r="859" spans="1:15" x14ac:dyDescent="0.25">
      <c r="A859">
        <f>'ARCH(5)'!A854</f>
        <v>2.5892008448955206</v>
      </c>
      <c r="C859">
        <v>848</v>
      </c>
      <c r="D859">
        <f t="shared" si="92"/>
        <v>2.5892008448955206</v>
      </c>
      <c r="E859">
        <v>0</v>
      </c>
      <c r="F859" s="18">
        <v>0</v>
      </c>
      <c r="G859" s="18">
        <v>0</v>
      </c>
      <c r="H859" s="18">
        <v>0</v>
      </c>
      <c r="I859" s="18">
        <v>0</v>
      </c>
      <c r="J859">
        <f t="shared" si="93"/>
        <v>2.4516744398896728</v>
      </c>
      <c r="K859">
        <f t="shared" si="94"/>
        <v>9.3083183739986026</v>
      </c>
      <c r="L859">
        <f t="shared" si="95"/>
        <v>2.2309084491952924</v>
      </c>
      <c r="M859">
        <f t="shared" si="96"/>
        <v>0.64573506381113421</v>
      </c>
      <c r="N859">
        <f t="shared" si="97"/>
        <v>3.0509536827029353</v>
      </c>
      <c r="O859">
        <f t="shared" si="98"/>
        <v>2.5892008448955206</v>
      </c>
    </row>
    <row r="860" spans="1:15" x14ac:dyDescent="0.25">
      <c r="A860">
        <f>'ARCH(5)'!A855</f>
        <v>0.43033283315189308</v>
      </c>
      <c r="C860">
        <v>849</v>
      </c>
      <c r="D860">
        <f t="shared" si="92"/>
        <v>0.43033283315189308</v>
      </c>
      <c r="E860">
        <v>0</v>
      </c>
      <c r="F860" s="18">
        <v>0</v>
      </c>
      <c r="G860" s="18">
        <v>0</v>
      </c>
      <c r="H860" s="18">
        <v>0</v>
      </c>
      <c r="I860" s="18">
        <v>0</v>
      </c>
      <c r="J860">
        <f t="shared" si="93"/>
        <v>0.29280642814604518</v>
      </c>
      <c r="K860">
        <f t="shared" si="94"/>
        <v>9.6298239593318478</v>
      </c>
      <c r="L860">
        <f t="shared" si="95"/>
        <v>2.2648649451997307</v>
      </c>
      <c r="M860">
        <f t="shared" si="96"/>
        <v>8.9031330921228776E-3</v>
      </c>
      <c r="N860">
        <f t="shared" si="97"/>
        <v>3.1031957655507085</v>
      </c>
      <c r="O860">
        <f t="shared" si="98"/>
        <v>0.43033283315189308</v>
      </c>
    </row>
    <row r="861" spans="1:15" x14ac:dyDescent="0.25">
      <c r="A861">
        <f>'ARCH(5)'!A856</f>
        <v>2.5247633479626419</v>
      </c>
      <c r="C861">
        <v>850</v>
      </c>
      <c r="D861">
        <f t="shared" si="92"/>
        <v>2.5247633479626419</v>
      </c>
      <c r="E861">
        <v>0</v>
      </c>
      <c r="F861" s="18">
        <v>0</v>
      </c>
      <c r="G861" s="18">
        <v>0</v>
      </c>
      <c r="H861" s="18">
        <v>0</v>
      </c>
      <c r="I861" s="18">
        <v>0</v>
      </c>
      <c r="J861">
        <f t="shared" si="93"/>
        <v>2.3872369429567941</v>
      </c>
      <c r="K861">
        <f t="shared" si="94"/>
        <v>9.1720349423302334</v>
      </c>
      <c r="L861">
        <f t="shared" si="95"/>
        <v>2.2161591746624345</v>
      </c>
      <c r="M861">
        <f t="shared" si="96"/>
        <v>0.62133433394551008</v>
      </c>
      <c r="N861">
        <f t="shared" si="97"/>
        <v>3.0285367658871558</v>
      </c>
      <c r="O861">
        <f t="shared" si="98"/>
        <v>2.5247633479626419</v>
      </c>
    </row>
    <row r="862" spans="1:15" x14ac:dyDescent="0.25">
      <c r="A862">
        <f>'ARCH(5)'!A857</f>
        <v>5.0074649028610159</v>
      </c>
      <c r="C862">
        <v>851</v>
      </c>
      <c r="D862">
        <f t="shared" si="92"/>
        <v>5.0074649028610159</v>
      </c>
      <c r="E862">
        <v>0</v>
      </c>
      <c r="F862" s="18">
        <v>0</v>
      </c>
      <c r="G862" s="18">
        <v>0</v>
      </c>
      <c r="H862" s="18">
        <v>0</v>
      </c>
      <c r="I862" s="18">
        <v>0</v>
      </c>
      <c r="J862">
        <f t="shared" si="93"/>
        <v>4.8699384978551681</v>
      </c>
      <c r="K862">
        <f t="shared" si="94"/>
        <v>9.4844752167191011</v>
      </c>
      <c r="L862">
        <f t="shared" si="95"/>
        <v>2.2496562741514516</v>
      </c>
      <c r="M862">
        <f t="shared" si="96"/>
        <v>2.5005390842379014</v>
      </c>
      <c r="N862">
        <f t="shared" si="97"/>
        <v>3.0796875193303461</v>
      </c>
      <c r="O862">
        <f t="shared" si="98"/>
        <v>5.0074649028610159</v>
      </c>
    </row>
    <row r="863" spans="1:15" x14ac:dyDescent="0.25">
      <c r="A863">
        <f>'ARCH(5)'!A858</f>
        <v>0.96651808751434709</v>
      </c>
      <c r="C863">
        <v>852</v>
      </c>
      <c r="D863">
        <f t="shared" si="92"/>
        <v>0.96651808751434709</v>
      </c>
      <c r="E863">
        <v>0</v>
      </c>
      <c r="F863" s="18">
        <v>0</v>
      </c>
      <c r="G863" s="18">
        <v>0</v>
      </c>
      <c r="H863" s="18">
        <v>0</v>
      </c>
      <c r="I863" s="18">
        <v>0</v>
      </c>
      <c r="J863">
        <f t="shared" si="93"/>
        <v>0.82899168250849919</v>
      </c>
      <c r="K863">
        <f t="shared" si="94"/>
        <v>11.897678446569376</v>
      </c>
      <c r="L863">
        <f t="shared" si="95"/>
        <v>2.4763432925616606</v>
      </c>
      <c r="M863">
        <f t="shared" si="96"/>
        <v>5.77614542832455E-2</v>
      </c>
      <c r="N863">
        <f t="shared" si="97"/>
        <v>3.4493011533598188</v>
      </c>
      <c r="O863">
        <f t="shared" si="98"/>
        <v>0.96651808751434709</v>
      </c>
    </row>
    <row r="864" spans="1:15" x14ac:dyDescent="0.25">
      <c r="A864">
        <f>'ARCH(5)'!A859</f>
        <v>-0.40326918098775372</v>
      </c>
      <c r="C864">
        <v>853</v>
      </c>
      <c r="D864">
        <f t="shared" si="92"/>
        <v>-0.40326918098775372</v>
      </c>
      <c r="E864">
        <v>0</v>
      </c>
      <c r="F864" s="18">
        <v>0</v>
      </c>
      <c r="G864" s="18">
        <v>0</v>
      </c>
      <c r="H864" s="18">
        <v>0</v>
      </c>
      <c r="I864" s="18">
        <v>0</v>
      </c>
      <c r="J864">
        <f t="shared" si="93"/>
        <v>-0.54079558599360156</v>
      </c>
      <c r="K864">
        <f t="shared" si="94"/>
        <v>11.039304097148175</v>
      </c>
      <c r="L864">
        <f t="shared" si="95"/>
        <v>2.401462004183573</v>
      </c>
      <c r="M864">
        <f t="shared" si="96"/>
        <v>2.6492599828436211E-2</v>
      </c>
      <c r="N864">
        <f t="shared" si="97"/>
        <v>3.322544822443811</v>
      </c>
      <c r="O864">
        <f t="shared" si="98"/>
        <v>-0.40326918098775372</v>
      </c>
    </row>
    <row r="865" spans="1:15" x14ac:dyDescent="0.25">
      <c r="A865">
        <f>'ARCH(5)'!A860</f>
        <v>-1.1541700658710141</v>
      </c>
      <c r="C865">
        <v>854</v>
      </c>
      <c r="D865">
        <f t="shared" si="92"/>
        <v>-1.1541700658710141</v>
      </c>
      <c r="E865">
        <v>0</v>
      </c>
      <c r="F865" s="18">
        <v>0</v>
      </c>
      <c r="G865" s="18">
        <v>0</v>
      </c>
      <c r="H865" s="18">
        <v>0</v>
      </c>
      <c r="I865" s="18">
        <v>0</v>
      </c>
      <c r="J865">
        <f t="shared" si="93"/>
        <v>-1.2916964708768619</v>
      </c>
      <c r="K865">
        <f t="shared" si="94"/>
        <v>10.312461702717483</v>
      </c>
      <c r="L865">
        <f t="shared" si="95"/>
        <v>2.3333530379780232</v>
      </c>
      <c r="M865">
        <f t="shared" si="96"/>
        <v>0.16179257882102691</v>
      </c>
      <c r="N865">
        <f t="shared" si="97"/>
        <v>3.2113021817819454</v>
      </c>
      <c r="O865">
        <f t="shared" si="98"/>
        <v>-1.1541700658710141</v>
      </c>
    </row>
    <row r="866" spans="1:15" x14ac:dyDescent="0.25">
      <c r="A866">
        <f>'ARCH(5)'!A861</f>
        <v>3.3469183228970216</v>
      </c>
      <c r="C866">
        <v>855</v>
      </c>
      <c r="D866">
        <f t="shared" si="92"/>
        <v>3.3469183228970216</v>
      </c>
      <c r="E866">
        <v>0</v>
      </c>
      <c r="F866" s="18">
        <v>0</v>
      </c>
      <c r="G866" s="18">
        <v>0</v>
      </c>
      <c r="H866" s="18">
        <v>0</v>
      </c>
      <c r="I866" s="18">
        <v>0</v>
      </c>
      <c r="J866">
        <f t="shared" si="93"/>
        <v>3.2093919178911738</v>
      </c>
      <c r="K866">
        <f t="shared" si="94"/>
        <v>9.9025946550485742</v>
      </c>
      <c r="L866">
        <f t="shared" si="95"/>
        <v>2.2927968091704543</v>
      </c>
      <c r="M866">
        <f t="shared" si="96"/>
        <v>1.0401512776627595</v>
      </c>
      <c r="N866">
        <f t="shared" si="97"/>
        <v>3.1468388352517476</v>
      </c>
      <c r="O866">
        <f t="shared" si="98"/>
        <v>3.3469183228970216</v>
      </c>
    </row>
    <row r="867" spans="1:15" x14ac:dyDescent="0.25">
      <c r="A867">
        <f>'ARCH(5)'!A862</f>
        <v>4.2814293240168243E-2</v>
      </c>
      <c r="C867">
        <v>856</v>
      </c>
      <c r="D867">
        <f t="shared" si="92"/>
        <v>4.2814293240168243E-2</v>
      </c>
      <c r="E867">
        <v>0</v>
      </c>
      <c r="F867" s="18">
        <v>0</v>
      </c>
      <c r="G867" s="18">
        <v>0</v>
      </c>
      <c r="H867" s="18">
        <v>0</v>
      </c>
      <c r="I867" s="18">
        <v>0</v>
      </c>
      <c r="J867">
        <f t="shared" si="93"/>
        <v>-9.4712111765679619E-2</v>
      </c>
      <c r="K867">
        <f t="shared" si="94"/>
        <v>10.615831266815537</v>
      </c>
      <c r="L867">
        <f t="shared" si="95"/>
        <v>2.3623464026699383</v>
      </c>
      <c r="M867">
        <f t="shared" si="96"/>
        <v>8.4500063062941473E-4</v>
      </c>
      <c r="N867">
        <f t="shared" si="97"/>
        <v>3.2581944795876652</v>
      </c>
      <c r="O867">
        <f t="shared" si="98"/>
        <v>4.2814293240168243E-2</v>
      </c>
    </row>
    <row r="868" spans="1:15" x14ac:dyDescent="0.25">
      <c r="A868">
        <f>'ARCH(5)'!A863</f>
        <v>3.0409669812108495</v>
      </c>
      <c r="C868">
        <v>857</v>
      </c>
      <c r="D868">
        <f t="shared" si="92"/>
        <v>3.0409669812108495</v>
      </c>
      <c r="E868">
        <v>0</v>
      </c>
      <c r="F868" s="18">
        <v>0</v>
      </c>
      <c r="G868" s="18">
        <v>0</v>
      </c>
      <c r="H868" s="18">
        <v>0</v>
      </c>
      <c r="I868" s="18">
        <v>0</v>
      </c>
      <c r="J868">
        <f t="shared" si="93"/>
        <v>2.9034405762050017</v>
      </c>
      <c r="K868">
        <f t="shared" si="94"/>
        <v>9.943212321424598</v>
      </c>
      <c r="L868">
        <f t="shared" si="95"/>
        <v>2.2968901396294048</v>
      </c>
      <c r="M868">
        <f t="shared" si="96"/>
        <v>0.84781124118104334</v>
      </c>
      <c r="N868">
        <f t="shared" si="97"/>
        <v>3.1532859561772382</v>
      </c>
      <c r="O868">
        <f t="shared" si="98"/>
        <v>3.0409669812108495</v>
      </c>
    </row>
    <row r="869" spans="1:15" x14ac:dyDescent="0.25">
      <c r="A869">
        <f>'ARCH(5)'!A864</f>
        <v>3.3255266207696672</v>
      </c>
      <c r="C869">
        <v>858</v>
      </c>
      <c r="D869">
        <f t="shared" si="92"/>
        <v>3.3255266207696672</v>
      </c>
      <c r="E869">
        <v>0</v>
      </c>
      <c r="F869" s="18">
        <v>0</v>
      </c>
      <c r="G869" s="18">
        <v>0</v>
      </c>
      <c r="H869" s="18">
        <v>0</v>
      </c>
      <c r="I869" s="18">
        <v>0</v>
      </c>
      <c r="J869">
        <f t="shared" si="93"/>
        <v>3.1880002157638194</v>
      </c>
      <c r="K869">
        <f t="shared" si="94"/>
        <v>10.42315482275356</v>
      </c>
      <c r="L869">
        <f t="shared" si="95"/>
        <v>2.3440297566000048</v>
      </c>
      <c r="M869">
        <f t="shared" si="96"/>
        <v>0.97507381867951914</v>
      </c>
      <c r="N869">
        <f t="shared" si="97"/>
        <v>3.2284911061908721</v>
      </c>
      <c r="O869">
        <f t="shared" si="98"/>
        <v>3.3255266207696672</v>
      </c>
    </row>
    <row r="870" spans="1:15" x14ac:dyDescent="0.25">
      <c r="A870">
        <f>'ARCH(5)'!A865</f>
        <v>10.492301654195504</v>
      </c>
      <c r="C870">
        <v>859</v>
      </c>
      <c r="D870">
        <f t="shared" si="92"/>
        <v>10.492301654195504</v>
      </c>
      <c r="E870">
        <v>0</v>
      </c>
      <c r="F870" s="18">
        <v>0</v>
      </c>
      <c r="G870" s="18">
        <v>0</v>
      </c>
      <c r="H870" s="18">
        <v>0</v>
      </c>
      <c r="I870" s="18">
        <v>0</v>
      </c>
      <c r="J870">
        <f t="shared" si="93"/>
        <v>10.354775249189656</v>
      </c>
      <c r="K870">
        <f t="shared" si="94"/>
        <v>11.011393275546872</v>
      </c>
      <c r="L870">
        <f t="shared" si="95"/>
        <v>2.3989304890994685</v>
      </c>
      <c r="M870">
        <f t="shared" si="96"/>
        <v>9.7373118712723148</v>
      </c>
      <c r="N870">
        <f t="shared" si="97"/>
        <v>3.3183419467479345</v>
      </c>
      <c r="O870">
        <f t="shared" si="98"/>
        <v>10.492301654195504</v>
      </c>
    </row>
    <row r="871" spans="1:15" x14ac:dyDescent="0.25">
      <c r="A871">
        <f>'ARCH(5)'!A866</f>
        <v>1.2908495812940137</v>
      </c>
      <c r="C871">
        <v>860</v>
      </c>
      <c r="D871">
        <f t="shared" si="92"/>
        <v>1.2908495812940137</v>
      </c>
      <c r="E871">
        <v>0</v>
      </c>
      <c r="F871" s="18">
        <v>0</v>
      </c>
      <c r="G871" s="18">
        <v>0</v>
      </c>
      <c r="H871" s="18">
        <v>0</v>
      </c>
      <c r="I871" s="18">
        <v>0</v>
      </c>
      <c r="J871">
        <f t="shared" si="93"/>
        <v>1.1533231762881659</v>
      </c>
      <c r="K871">
        <f t="shared" si="94"/>
        <v>23.144539204259594</v>
      </c>
      <c r="L871">
        <f t="shared" si="95"/>
        <v>3.1417588652014246</v>
      </c>
      <c r="M871">
        <f t="shared" si="96"/>
        <v>5.7471628068474064E-2</v>
      </c>
      <c r="N871">
        <f t="shared" si="97"/>
        <v>4.8108771761768763</v>
      </c>
      <c r="O871">
        <f t="shared" si="98"/>
        <v>1.2908495812940137</v>
      </c>
    </row>
    <row r="872" spans="1:15" x14ac:dyDescent="0.25">
      <c r="A872">
        <f>'ARCH(5)'!A867</f>
        <v>12.293207897082528</v>
      </c>
      <c r="C872">
        <v>861</v>
      </c>
      <c r="D872">
        <f t="shared" si="92"/>
        <v>12.293207897082528</v>
      </c>
      <c r="E872">
        <v>0</v>
      </c>
      <c r="F872" s="18">
        <v>0</v>
      </c>
      <c r="G872" s="18">
        <v>0</v>
      </c>
      <c r="H872" s="18">
        <v>0</v>
      </c>
      <c r="I872" s="18">
        <v>0</v>
      </c>
      <c r="J872">
        <f t="shared" si="93"/>
        <v>12.155681492076679</v>
      </c>
      <c r="K872">
        <f t="shared" si="94"/>
        <v>20.018262180740223</v>
      </c>
      <c r="L872">
        <f t="shared" si="95"/>
        <v>2.9966449659605456</v>
      </c>
      <c r="M872">
        <f t="shared" si="96"/>
        <v>7.381289704506794</v>
      </c>
      <c r="N872">
        <f t="shared" si="97"/>
        <v>4.4741772629993353</v>
      </c>
      <c r="O872">
        <f t="shared" si="98"/>
        <v>12.293207897082528</v>
      </c>
    </row>
    <row r="873" spans="1:15" x14ac:dyDescent="0.25">
      <c r="A873">
        <f>'ARCH(5)'!A868</f>
        <v>-3.8134825230090237</v>
      </c>
      <c r="C873">
        <v>862</v>
      </c>
      <c r="D873">
        <f t="shared" si="92"/>
        <v>-3.8134825230090237</v>
      </c>
      <c r="E873">
        <v>0</v>
      </c>
      <c r="F873" s="18">
        <v>0</v>
      </c>
      <c r="G873" s="18">
        <v>0</v>
      </c>
      <c r="H873" s="18">
        <v>0</v>
      </c>
      <c r="I873" s="18">
        <v>0</v>
      </c>
      <c r="J873">
        <f t="shared" si="93"/>
        <v>-3.9510089280148715</v>
      </c>
      <c r="K873">
        <f t="shared" si="94"/>
        <v>35.146612205934197</v>
      </c>
      <c r="L873">
        <f t="shared" si="95"/>
        <v>3.5595282325572182</v>
      </c>
      <c r="M873">
        <f t="shared" si="96"/>
        <v>0.44415295157857443</v>
      </c>
      <c r="N873">
        <f t="shared" si="97"/>
        <v>5.9284578269507993</v>
      </c>
      <c r="O873">
        <f t="shared" si="98"/>
        <v>-3.8134825230090237</v>
      </c>
    </row>
    <row r="874" spans="1:15" x14ac:dyDescent="0.25">
      <c r="A874">
        <f>'ARCH(5)'!A869</f>
        <v>4.5201443169969293</v>
      </c>
      <c r="C874">
        <v>863</v>
      </c>
      <c r="D874">
        <f t="shared" si="92"/>
        <v>4.5201443169969293</v>
      </c>
      <c r="E874">
        <v>0</v>
      </c>
      <c r="F874" s="18">
        <v>0</v>
      </c>
      <c r="G874" s="18">
        <v>0</v>
      </c>
      <c r="H874" s="18">
        <v>0</v>
      </c>
      <c r="I874" s="18">
        <v>0</v>
      </c>
      <c r="J874">
        <f t="shared" si="93"/>
        <v>4.3826179119910815</v>
      </c>
      <c r="K874">
        <f t="shared" si="94"/>
        <v>31.234337768304712</v>
      </c>
      <c r="L874">
        <f t="shared" si="95"/>
        <v>3.4415180591297636</v>
      </c>
      <c r="M874">
        <f t="shared" si="96"/>
        <v>0.61494307659040126</v>
      </c>
      <c r="N874">
        <f t="shared" si="97"/>
        <v>5.588768895589145</v>
      </c>
      <c r="O874">
        <f t="shared" si="98"/>
        <v>4.5201443169969293</v>
      </c>
    </row>
    <row r="875" spans="1:15" x14ac:dyDescent="0.25">
      <c r="A875">
        <f>'ARCH(5)'!A870</f>
        <v>-2.5857637649787319</v>
      </c>
      <c r="C875">
        <v>864</v>
      </c>
      <c r="D875">
        <f t="shared" si="92"/>
        <v>-2.5857637649787319</v>
      </c>
      <c r="E875">
        <v>0</v>
      </c>
      <c r="F875" s="18">
        <v>0</v>
      </c>
      <c r="G875" s="18">
        <v>0</v>
      </c>
      <c r="H875" s="18">
        <v>0</v>
      </c>
      <c r="I875" s="18">
        <v>0</v>
      </c>
      <c r="J875">
        <f t="shared" si="93"/>
        <v>-2.7232901699845797</v>
      </c>
      <c r="K875">
        <f t="shared" si="94"/>
        <v>28.570236796297507</v>
      </c>
      <c r="L875">
        <f t="shared" si="95"/>
        <v>3.3523655044931608</v>
      </c>
      <c r="M875">
        <f t="shared" si="96"/>
        <v>0.25958165495134222</v>
      </c>
      <c r="N875">
        <f t="shared" si="97"/>
        <v>5.3451133567303799</v>
      </c>
      <c r="O875">
        <f t="shared" si="98"/>
        <v>-2.5857637649787319</v>
      </c>
    </row>
    <row r="876" spans="1:15" x14ac:dyDescent="0.25">
      <c r="A876">
        <f>'ARCH(5)'!A871</f>
        <v>-8.719133623949606</v>
      </c>
      <c r="C876">
        <v>865</v>
      </c>
      <c r="D876">
        <f t="shared" si="92"/>
        <v>-8.719133623949606</v>
      </c>
      <c r="E876">
        <v>0</v>
      </c>
      <c r="F876" s="18">
        <v>0</v>
      </c>
      <c r="G876" s="18">
        <v>0</v>
      </c>
      <c r="H876" s="18">
        <v>0</v>
      </c>
      <c r="I876" s="18">
        <v>0</v>
      </c>
      <c r="J876">
        <f t="shared" si="93"/>
        <v>-8.8566600289554547</v>
      </c>
      <c r="K876">
        <f t="shared" si="94"/>
        <v>25.044226301539894</v>
      </c>
      <c r="L876">
        <f t="shared" si="95"/>
        <v>3.220643314000196</v>
      </c>
      <c r="M876">
        <f t="shared" si="96"/>
        <v>3.1320762687595654</v>
      </c>
      <c r="N876">
        <f t="shared" si="97"/>
        <v>5.0044206759164336</v>
      </c>
      <c r="O876">
        <f t="shared" si="98"/>
        <v>-8.719133623949606</v>
      </c>
    </row>
    <row r="877" spans="1:15" x14ac:dyDescent="0.25">
      <c r="A877">
        <f>'ARCH(5)'!A872</f>
        <v>1.0368803818852741</v>
      </c>
      <c r="C877">
        <v>866</v>
      </c>
      <c r="D877">
        <f t="shared" si="92"/>
        <v>1.0368803818852741</v>
      </c>
      <c r="E877">
        <v>0</v>
      </c>
      <c r="F877" s="18">
        <v>0</v>
      </c>
      <c r="G877" s="18">
        <v>0</v>
      </c>
      <c r="H877" s="18">
        <v>0</v>
      </c>
      <c r="I877" s="18">
        <v>0</v>
      </c>
      <c r="J877">
        <f t="shared" si="93"/>
        <v>0.8993539768794262</v>
      </c>
      <c r="K877">
        <f t="shared" si="94"/>
        <v>30.791429204917613</v>
      </c>
      <c r="L877">
        <f t="shared" si="95"/>
        <v>3.4272363786869238</v>
      </c>
      <c r="M877">
        <f t="shared" si="96"/>
        <v>2.62682699898731E-2</v>
      </c>
      <c r="N877">
        <f t="shared" si="97"/>
        <v>5.5490025414409043</v>
      </c>
      <c r="O877">
        <f t="shared" si="98"/>
        <v>1.0368803818852741</v>
      </c>
    </row>
    <row r="878" spans="1:15" x14ac:dyDescent="0.25">
      <c r="A878">
        <f>'ARCH(5)'!A873</f>
        <v>9.5717544316375331</v>
      </c>
      <c r="C878">
        <v>867</v>
      </c>
      <c r="D878">
        <f t="shared" si="92"/>
        <v>9.5717544316375331</v>
      </c>
      <c r="E878">
        <v>0</v>
      </c>
      <c r="F878" s="18">
        <v>0</v>
      </c>
      <c r="G878" s="18">
        <v>0</v>
      </c>
      <c r="H878" s="18">
        <v>0</v>
      </c>
      <c r="I878" s="18">
        <v>0</v>
      </c>
      <c r="J878">
        <f t="shared" si="93"/>
        <v>9.4342280266316845</v>
      </c>
      <c r="K878">
        <f t="shared" si="94"/>
        <v>26.007957393838474</v>
      </c>
      <c r="L878">
        <f t="shared" si="95"/>
        <v>3.258402544805802</v>
      </c>
      <c r="M878">
        <f t="shared" si="96"/>
        <v>3.4222087152283938</v>
      </c>
      <c r="N878">
        <f t="shared" si="97"/>
        <v>5.0997997405622186</v>
      </c>
      <c r="O878">
        <f t="shared" si="98"/>
        <v>9.5717544316375331</v>
      </c>
    </row>
    <row r="879" spans="1:15" x14ac:dyDescent="0.25">
      <c r="A879">
        <f>'ARCH(5)'!A874</f>
        <v>-0.37667023542882699</v>
      </c>
      <c r="C879">
        <v>868</v>
      </c>
      <c r="D879">
        <f t="shared" si="92"/>
        <v>-0.37667023542882699</v>
      </c>
      <c r="E879">
        <v>0</v>
      </c>
      <c r="F879" s="18">
        <v>0</v>
      </c>
      <c r="G879" s="18">
        <v>0</v>
      </c>
      <c r="H879" s="18">
        <v>0</v>
      </c>
      <c r="I879" s="18">
        <v>0</v>
      </c>
      <c r="J879">
        <f t="shared" si="93"/>
        <v>-0.51419664043467483</v>
      </c>
      <c r="K879">
        <f t="shared" si="94"/>
        <v>32.824153906290441</v>
      </c>
      <c r="L879">
        <f t="shared" si="95"/>
        <v>3.4911646439629909</v>
      </c>
      <c r="M879">
        <f t="shared" si="96"/>
        <v>8.0549885852087989E-3</v>
      </c>
      <c r="N879">
        <f t="shared" si="97"/>
        <v>5.7292367647262088</v>
      </c>
      <c r="O879">
        <f t="shared" si="98"/>
        <v>-0.37667023542882699</v>
      </c>
    </row>
    <row r="880" spans="1:15" x14ac:dyDescent="0.25">
      <c r="A880">
        <f>'ARCH(5)'!A875</f>
        <v>-0.66363829490539328</v>
      </c>
      <c r="C880">
        <v>869</v>
      </c>
      <c r="D880">
        <f t="shared" si="92"/>
        <v>-0.66363829490539328</v>
      </c>
      <c r="E880">
        <v>0</v>
      </c>
      <c r="F880" s="18">
        <v>0</v>
      </c>
      <c r="G880" s="18">
        <v>0</v>
      </c>
      <c r="H880" s="18">
        <v>0</v>
      </c>
      <c r="I880" s="18">
        <v>0</v>
      </c>
      <c r="J880">
        <f t="shared" si="93"/>
        <v>-0.80116469991124117</v>
      </c>
      <c r="K880">
        <f t="shared" si="94"/>
        <v>27.551370941146246</v>
      </c>
      <c r="L880">
        <f t="shared" si="95"/>
        <v>3.3160522962899233</v>
      </c>
      <c r="M880">
        <f t="shared" si="96"/>
        <v>2.3297021326270345E-2</v>
      </c>
      <c r="N880">
        <f t="shared" si="97"/>
        <v>5.2489399826199428</v>
      </c>
      <c r="O880">
        <f t="shared" si="98"/>
        <v>-0.66363829490539328</v>
      </c>
    </row>
    <row r="881" spans="1:15" x14ac:dyDescent="0.25">
      <c r="A881">
        <f>'ARCH(5)'!A876</f>
        <v>-4.0508801509768091</v>
      </c>
      <c r="C881">
        <v>870</v>
      </c>
      <c r="D881">
        <f t="shared" si="92"/>
        <v>-4.0508801509768091</v>
      </c>
      <c r="E881">
        <v>0</v>
      </c>
      <c r="F881" s="18">
        <v>0</v>
      </c>
      <c r="G881" s="18">
        <v>0</v>
      </c>
      <c r="H881" s="18">
        <v>0</v>
      </c>
      <c r="I881" s="18">
        <v>0</v>
      </c>
      <c r="J881">
        <f t="shared" si="93"/>
        <v>-4.1884065559826569</v>
      </c>
      <c r="K881">
        <f t="shared" si="94"/>
        <v>23.423442471738333</v>
      </c>
      <c r="L881">
        <f t="shared" si="95"/>
        <v>3.15373733591343</v>
      </c>
      <c r="M881">
        <f t="shared" si="96"/>
        <v>0.74893984944206171</v>
      </c>
      <c r="N881">
        <f t="shared" si="97"/>
        <v>4.8397771097167617</v>
      </c>
      <c r="O881">
        <f t="shared" si="98"/>
        <v>-4.0508801509768091</v>
      </c>
    </row>
    <row r="882" spans="1:15" x14ac:dyDescent="0.25">
      <c r="A882">
        <f>'ARCH(5)'!A877</f>
        <v>3.0121491646171039</v>
      </c>
      <c r="C882">
        <v>871</v>
      </c>
      <c r="D882">
        <f t="shared" si="92"/>
        <v>3.0121491646171039</v>
      </c>
      <c r="E882">
        <v>0</v>
      </c>
      <c r="F882" s="18">
        <v>0</v>
      </c>
      <c r="G882" s="18">
        <v>0</v>
      </c>
      <c r="H882" s="18">
        <v>0</v>
      </c>
      <c r="I882" s="18">
        <v>0</v>
      </c>
      <c r="J882">
        <f t="shared" si="93"/>
        <v>2.8746227596112561</v>
      </c>
      <c r="K882">
        <f t="shared" si="94"/>
        <v>22.187961722827065</v>
      </c>
      <c r="L882">
        <f t="shared" si="95"/>
        <v>3.0995498770620187</v>
      </c>
      <c r="M882">
        <f t="shared" si="96"/>
        <v>0.37242970369709788</v>
      </c>
      <c r="N882">
        <f t="shared" si="97"/>
        <v>4.7104099315056507</v>
      </c>
      <c r="O882">
        <f t="shared" si="98"/>
        <v>3.0121491646171039</v>
      </c>
    </row>
    <row r="883" spans="1:15" x14ac:dyDescent="0.25">
      <c r="A883">
        <f>'ARCH(5)'!A878</f>
        <v>1.8620413295023359</v>
      </c>
      <c r="C883">
        <v>872</v>
      </c>
      <c r="D883">
        <f t="shared" si="92"/>
        <v>1.8620413295023359</v>
      </c>
      <c r="E883">
        <v>0</v>
      </c>
      <c r="F883" s="18">
        <v>0</v>
      </c>
      <c r="G883" s="18">
        <v>0</v>
      </c>
      <c r="H883" s="18">
        <v>0</v>
      </c>
      <c r="I883" s="18">
        <v>0</v>
      </c>
      <c r="J883">
        <f t="shared" si="93"/>
        <v>1.7245149244964881</v>
      </c>
      <c r="K883">
        <f t="shared" si="94"/>
        <v>20.094617826667104</v>
      </c>
      <c r="L883">
        <f t="shared" si="95"/>
        <v>3.0004520093907345</v>
      </c>
      <c r="M883">
        <f t="shared" si="96"/>
        <v>0.14799742649817729</v>
      </c>
      <c r="N883">
        <f t="shared" si="97"/>
        <v>4.4827020675778915</v>
      </c>
      <c r="O883">
        <f t="shared" si="98"/>
        <v>1.8620413295023359</v>
      </c>
    </row>
    <row r="884" spans="1:15" x14ac:dyDescent="0.25">
      <c r="A884">
        <f>'ARCH(5)'!A879</f>
        <v>-0.20242695638131103</v>
      </c>
      <c r="C884">
        <v>873</v>
      </c>
      <c r="D884">
        <f t="shared" si="92"/>
        <v>-0.20242695638131103</v>
      </c>
      <c r="E884">
        <v>0</v>
      </c>
      <c r="F884" s="18">
        <v>0</v>
      </c>
      <c r="G884" s="18">
        <v>0</v>
      </c>
      <c r="H884" s="18">
        <v>0</v>
      </c>
      <c r="I884" s="18">
        <v>0</v>
      </c>
      <c r="J884">
        <f t="shared" si="93"/>
        <v>-0.33995336138715893</v>
      </c>
      <c r="K884">
        <f t="shared" si="94"/>
        <v>17.801913688910442</v>
      </c>
      <c r="L884">
        <f t="shared" si="95"/>
        <v>2.879305962132134</v>
      </c>
      <c r="M884">
        <f t="shared" si="96"/>
        <v>6.4919024964389428E-3</v>
      </c>
      <c r="N884">
        <f t="shared" si="97"/>
        <v>4.2192314097369019</v>
      </c>
      <c r="O884">
        <f t="shared" si="98"/>
        <v>-0.20242695638131103</v>
      </c>
    </row>
    <row r="885" spans="1:15" x14ac:dyDescent="0.25">
      <c r="A885">
        <f>'ARCH(5)'!A880</f>
        <v>7.2014108072231746</v>
      </c>
      <c r="C885">
        <v>874</v>
      </c>
      <c r="D885">
        <f t="shared" si="92"/>
        <v>7.2014108072231746</v>
      </c>
      <c r="E885">
        <v>0</v>
      </c>
      <c r="F885" s="18">
        <v>0</v>
      </c>
      <c r="G885" s="18">
        <v>0</v>
      </c>
      <c r="H885" s="18">
        <v>0</v>
      </c>
      <c r="I885" s="18">
        <v>0</v>
      </c>
      <c r="J885">
        <f t="shared" si="93"/>
        <v>7.0638844022173268</v>
      </c>
      <c r="K885">
        <f t="shared" si="94"/>
        <v>15.643670404016987</v>
      </c>
      <c r="L885">
        <f t="shared" si="95"/>
        <v>2.7500663881477352</v>
      </c>
      <c r="M885">
        <f t="shared" si="96"/>
        <v>3.1896902427116016</v>
      </c>
      <c r="N885">
        <f t="shared" si="97"/>
        <v>3.9552080102084375</v>
      </c>
      <c r="O885">
        <f t="shared" si="98"/>
        <v>7.2014108072231746</v>
      </c>
    </row>
    <row r="886" spans="1:15" x14ac:dyDescent="0.25">
      <c r="A886">
        <f>'ARCH(5)'!A881</f>
        <v>1.8520745769113802</v>
      </c>
      <c r="C886">
        <v>875</v>
      </c>
      <c r="D886">
        <f t="shared" si="92"/>
        <v>1.8520745769113802</v>
      </c>
      <c r="E886">
        <v>0</v>
      </c>
      <c r="F886" s="18">
        <v>0</v>
      </c>
      <c r="G886" s="18">
        <v>0</v>
      </c>
      <c r="H886" s="18">
        <v>0</v>
      </c>
      <c r="I886" s="18">
        <v>0</v>
      </c>
      <c r="J886">
        <f t="shared" si="93"/>
        <v>1.7145481719055324</v>
      </c>
      <c r="K886">
        <f t="shared" si="94"/>
        <v>19.91997841818873</v>
      </c>
      <c r="L886">
        <f t="shared" si="95"/>
        <v>2.9917231687316046</v>
      </c>
      <c r="M886">
        <f t="shared" si="96"/>
        <v>0.14757422784657315</v>
      </c>
      <c r="N886">
        <f t="shared" si="97"/>
        <v>4.463180303123405</v>
      </c>
      <c r="O886">
        <f t="shared" si="98"/>
        <v>1.8520745769113802</v>
      </c>
    </row>
    <row r="887" spans="1:15" x14ac:dyDescent="0.25">
      <c r="A887">
        <f>'ARCH(5)'!A882</f>
        <v>-1.1070086815561568</v>
      </c>
      <c r="C887">
        <v>876</v>
      </c>
      <c r="D887">
        <f t="shared" si="92"/>
        <v>-1.1070086815561568</v>
      </c>
      <c r="E887">
        <v>0</v>
      </c>
      <c r="F887" s="18">
        <v>0</v>
      </c>
      <c r="G887" s="18">
        <v>0</v>
      </c>
      <c r="H887" s="18">
        <v>0</v>
      </c>
      <c r="I887" s="18">
        <v>0</v>
      </c>
      <c r="J887">
        <f t="shared" si="93"/>
        <v>-1.2445350865620046</v>
      </c>
      <c r="K887">
        <f t="shared" si="94"/>
        <v>17.659569581198372</v>
      </c>
      <c r="L887">
        <f t="shared" si="95"/>
        <v>2.8712778223532256</v>
      </c>
      <c r="M887">
        <f t="shared" si="96"/>
        <v>8.7706983715669401E-2</v>
      </c>
      <c r="N887">
        <f t="shared" si="97"/>
        <v>4.2023290662677013</v>
      </c>
      <c r="O887">
        <f t="shared" si="98"/>
        <v>-1.1070086815561568</v>
      </c>
    </row>
    <row r="888" spans="1:15" x14ac:dyDescent="0.25">
      <c r="A888">
        <f>'ARCH(5)'!A883</f>
        <v>-0.55276525549550937</v>
      </c>
      <c r="C888">
        <v>877</v>
      </c>
      <c r="D888">
        <f t="shared" si="92"/>
        <v>-0.55276525549550937</v>
      </c>
      <c r="E888">
        <v>0</v>
      </c>
      <c r="F888" s="18">
        <v>0</v>
      </c>
      <c r="G888" s="18">
        <v>0</v>
      </c>
      <c r="H888" s="18">
        <v>0</v>
      </c>
      <c r="I888" s="18">
        <v>0</v>
      </c>
      <c r="J888">
        <f t="shared" si="93"/>
        <v>-0.69029166050135726</v>
      </c>
      <c r="K888">
        <f t="shared" si="94"/>
        <v>15.703308005573831</v>
      </c>
      <c r="L888">
        <f t="shared" si="95"/>
        <v>2.7538713911518897</v>
      </c>
      <c r="M888">
        <f t="shared" si="96"/>
        <v>3.0344089053630497E-2</v>
      </c>
      <c r="N888">
        <f t="shared" si="97"/>
        <v>3.9627399618917503</v>
      </c>
      <c r="O888">
        <f t="shared" si="98"/>
        <v>-0.55276525549550937</v>
      </c>
    </row>
    <row r="889" spans="1:15" x14ac:dyDescent="0.25">
      <c r="A889">
        <f>'ARCH(5)'!A884</f>
        <v>-5.2594276606965682</v>
      </c>
      <c r="C889">
        <v>878</v>
      </c>
      <c r="D889">
        <f t="shared" si="92"/>
        <v>-5.2594276606965682</v>
      </c>
      <c r="E889">
        <v>0</v>
      </c>
      <c r="F889" s="18">
        <v>0</v>
      </c>
      <c r="G889" s="18">
        <v>0</v>
      </c>
      <c r="H889" s="18">
        <v>0</v>
      </c>
      <c r="I889" s="18">
        <v>0</v>
      </c>
      <c r="J889">
        <f t="shared" si="93"/>
        <v>-5.396954065702416</v>
      </c>
      <c r="K889">
        <f t="shared" si="94"/>
        <v>14.02605378075517</v>
      </c>
      <c r="L889">
        <f t="shared" si="95"/>
        <v>2.6409165844689224</v>
      </c>
      <c r="M889">
        <f t="shared" si="96"/>
        <v>2.0766434838048666</v>
      </c>
      <c r="N889">
        <f t="shared" si="97"/>
        <v>3.7451373513871515</v>
      </c>
      <c r="O889">
        <f t="shared" si="98"/>
        <v>-5.2594276606965682</v>
      </c>
    </row>
    <row r="890" spans="1:15" x14ac:dyDescent="0.25">
      <c r="A890">
        <f>'ARCH(5)'!A885</f>
        <v>3.6656483433834137</v>
      </c>
      <c r="C890">
        <v>879</v>
      </c>
      <c r="D890">
        <f t="shared" si="92"/>
        <v>3.6656483433834137</v>
      </c>
      <c r="E890">
        <v>0</v>
      </c>
      <c r="F890" s="18">
        <v>0</v>
      </c>
      <c r="G890" s="18">
        <v>0</v>
      </c>
      <c r="H890" s="18">
        <v>0</v>
      </c>
      <c r="I890" s="18">
        <v>0</v>
      </c>
      <c r="J890">
        <f t="shared" si="93"/>
        <v>3.5281219383775659</v>
      </c>
      <c r="K890">
        <f t="shared" si="94"/>
        <v>16.142695149021044</v>
      </c>
      <c r="L890">
        <f t="shared" si="95"/>
        <v>2.7814676345902805</v>
      </c>
      <c r="M890">
        <f t="shared" si="96"/>
        <v>0.77110075468506556</v>
      </c>
      <c r="N890">
        <f t="shared" si="97"/>
        <v>4.0177973006388763</v>
      </c>
      <c r="O890">
        <f t="shared" si="98"/>
        <v>3.6656483433834137</v>
      </c>
    </row>
    <row r="891" spans="1:15" x14ac:dyDescent="0.25">
      <c r="A891">
        <f>'ARCH(5)'!A886</f>
        <v>0.81513412273883301</v>
      </c>
      <c r="C891">
        <v>880</v>
      </c>
      <c r="D891">
        <f t="shared" si="92"/>
        <v>0.81513412273883301</v>
      </c>
      <c r="E891">
        <v>0</v>
      </c>
      <c r="F891" s="18">
        <v>0</v>
      </c>
      <c r="G891" s="18">
        <v>0</v>
      </c>
      <c r="H891" s="18">
        <v>0</v>
      </c>
      <c r="I891" s="18">
        <v>0</v>
      </c>
      <c r="J891">
        <f t="shared" si="93"/>
        <v>0.67760771773298512</v>
      </c>
      <c r="K891">
        <f t="shared" si="94"/>
        <v>15.812898392138479</v>
      </c>
      <c r="L891">
        <f t="shared" si="95"/>
        <v>2.7608259609301022</v>
      </c>
      <c r="M891">
        <f t="shared" si="96"/>
        <v>2.903656292129066E-2</v>
      </c>
      <c r="N891">
        <f t="shared" si="97"/>
        <v>3.9765435232294992</v>
      </c>
      <c r="O891">
        <f t="shared" si="98"/>
        <v>0.81513412273883301</v>
      </c>
    </row>
    <row r="892" spans="1:15" x14ac:dyDescent="0.25">
      <c r="A892">
        <f>'ARCH(5)'!A887</f>
        <v>1.318550028115415</v>
      </c>
      <c r="C892">
        <v>881</v>
      </c>
      <c r="D892">
        <f t="shared" si="92"/>
        <v>1.318550028115415</v>
      </c>
      <c r="E892">
        <v>0</v>
      </c>
      <c r="F892" s="18">
        <v>0</v>
      </c>
      <c r="G892" s="18">
        <v>0</v>
      </c>
      <c r="H892" s="18">
        <v>0</v>
      </c>
      <c r="I892" s="18">
        <v>0</v>
      </c>
      <c r="J892">
        <f t="shared" si="93"/>
        <v>1.1810236231095672</v>
      </c>
      <c r="K892">
        <f t="shared" si="94"/>
        <v>14.110706702497511</v>
      </c>
      <c r="L892">
        <f t="shared" si="95"/>
        <v>2.6469338498335691</v>
      </c>
      <c r="M892">
        <f t="shared" si="96"/>
        <v>9.884811779809545E-2</v>
      </c>
      <c r="N892">
        <f t="shared" si="97"/>
        <v>3.7564220612835175</v>
      </c>
      <c r="O892">
        <f t="shared" si="98"/>
        <v>1.318550028115415</v>
      </c>
    </row>
    <row r="893" spans="1:15" x14ac:dyDescent="0.25">
      <c r="A893">
        <f>'ARCH(5)'!A888</f>
        <v>-2.6511807688367237</v>
      </c>
      <c r="C893">
        <v>882</v>
      </c>
      <c r="D893">
        <f t="shared" si="92"/>
        <v>-2.6511807688367237</v>
      </c>
      <c r="E893">
        <v>0</v>
      </c>
      <c r="F893" s="18">
        <v>0</v>
      </c>
      <c r="G893" s="18">
        <v>0</v>
      </c>
      <c r="H893" s="18">
        <v>0</v>
      </c>
      <c r="I893" s="18">
        <v>0</v>
      </c>
      <c r="J893">
        <f t="shared" si="93"/>
        <v>-2.7887071738425715</v>
      </c>
      <c r="K893">
        <f t="shared" si="94"/>
        <v>12.875933642785228</v>
      </c>
      <c r="L893">
        <f t="shared" si="95"/>
        <v>2.5553599598651293</v>
      </c>
      <c r="M893">
        <f t="shared" si="96"/>
        <v>0.60398631409526138</v>
      </c>
      <c r="N893">
        <f t="shared" si="97"/>
        <v>3.5883051211937409</v>
      </c>
      <c r="O893">
        <f t="shared" si="98"/>
        <v>-2.6511807688367237</v>
      </c>
    </row>
    <row r="894" spans="1:15" x14ac:dyDescent="0.25">
      <c r="A894">
        <f>'ARCH(5)'!A889</f>
        <v>-12.216678789830768</v>
      </c>
      <c r="C894">
        <v>883</v>
      </c>
      <c r="D894">
        <f t="shared" si="92"/>
        <v>-12.216678789830768</v>
      </c>
      <c r="E894">
        <v>0</v>
      </c>
      <c r="F894" s="18">
        <v>0</v>
      </c>
      <c r="G894" s="18">
        <v>0</v>
      </c>
      <c r="H894" s="18">
        <v>0</v>
      </c>
      <c r="I894" s="18">
        <v>0</v>
      </c>
      <c r="J894">
        <f t="shared" si="93"/>
        <v>-12.354205194836616</v>
      </c>
      <c r="K894">
        <f t="shared" si="94"/>
        <v>12.665838221510931</v>
      </c>
      <c r="L894">
        <f t="shared" si="95"/>
        <v>2.5389084653544431</v>
      </c>
      <c r="M894">
        <f t="shared" si="96"/>
        <v>12.050239654641741</v>
      </c>
      <c r="N894">
        <f t="shared" si="97"/>
        <v>3.5589096956105717</v>
      </c>
      <c r="O894">
        <f t="shared" si="98"/>
        <v>-12.216678789830768</v>
      </c>
    </row>
    <row r="895" spans="1:15" x14ac:dyDescent="0.25">
      <c r="A895">
        <f>'ARCH(5)'!A890</f>
        <v>3.1080566809731005</v>
      </c>
      <c r="C895">
        <v>884</v>
      </c>
      <c r="D895">
        <f t="shared" si="92"/>
        <v>3.1080566809731005</v>
      </c>
      <c r="E895">
        <v>0</v>
      </c>
      <c r="F895" s="18">
        <v>0</v>
      </c>
      <c r="G895" s="18">
        <v>0</v>
      </c>
      <c r="H895" s="18">
        <v>0</v>
      </c>
      <c r="I895" s="18">
        <v>0</v>
      </c>
      <c r="J895">
        <f t="shared" si="93"/>
        <v>2.9705302759672527</v>
      </c>
      <c r="K895">
        <f t="shared" si="94"/>
        <v>29.912240563220138</v>
      </c>
      <c r="L895">
        <f t="shared" si="95"/>
        <v>3.3982677800074148</v>
      </c>
      <c r="M895">
        <f t="shared" si="96"/>
        <v>0.29499796585910276</v>
      </c>
      <c r="N895">
        <f t="shared" si="97"/>
        <v>5.469208403710736</v>
      </c>
      <c r="O895">
        <f t="shared" si="98"/>
        <v>3.1080566809731005</v>
      </c>
    </row>
    <row r="896" spans="1:15" x14ac:dyDescent="0.25">
      <c r="A896">
        <f>'ARCH(5)'!A891</f>
        <v>2.2600927767418094E-2</v>
      </c>
      <c r="C896">
        <v>885</v>
      </c>
      <c r="D896">
        <f t="shared" si="92"/>
        <v>2.2600927767418094E-2</v>
      </c>
      <c r="E896">
        <v>0</v>
      </c>
      <c r="F896" s="18">
        <v>0</v>
      </c>
      <c r="G896" s="18">
        <v>0</v>
      </c>
      <c r="H896" s="18">
        <v>0</v>
      </c>
      <c r="I896" s="18">
        <v>0</v>
      </c>
      <c r="J896">
        <f t="shared" si="93"/>
        <v>-0.11492547723842977</v>
      </c>
      <c r="K896">
        <f t="shared" si="94"/>
        <v>26.275623769396862</v>
      </c>
      <c r="L896">
        <f t="shared" si="95"/>
        <v>3.2686416565153582</v>
      </c>
      <c r="M896">
        <f t="shared" si="96"/>
        <v>5.0266609974313912E-4</v>
      </c>
      <c r="N896">
        <f t="shared" si="97"/>
        <v>5.1259753968778332</v>
      </c>
      <c r="O896">
        <f t="shared" si="98"/>
        <v>2.2600927767418094E-2</v>
      </c>
    </row>
    <row r="897" spans="1:15" x14ac:dyDescent="0.25">
      <c r="A897">
        <f>'ARCH(5)'!A892</f>
        <v>2.7198064060374447</v>
      </c>
      <c r="C897">
        <v>886</v>
      </c>
      <c r="D897">
        <f t="shared" si="92"/>
        <v>2.7198064060374447</v>
      </c>
      <c r="E897">
        <v>0</v>
      </c>
      <c r="F897" s="18">
        <v>0</v>
      </c>
      <c r="G897" s="18">
        <v>0</v>
      </c>
      <c r="H897" s="18">
        <v>0</v>
      </c>
      <c r="I897" s="18">
        <v>0</v>
      </c>
      <c r="J897">
        <f t="shared" si="93"/>
        <v>2.5822800010315969</v>
      </c>
      <c r="K897">
        <f t="shared" si="94"/>
        <v>22.33814123995192</v>
      </c>
      <c r="L897">
        <f t="shared" si="95"/>
        <v>3.1062955869544036</v>
      </c>
      <c r="M897">
        <f t="shared" si="96"/>
        <v>0.2985105131219099</v>
      </c>
      <c r="N897">
        <f t="shared" si="97"/>
        <v>4.7263242842564157</v>
      </c>
      <c r="O897">
        <f t="shared" si="98"/>
        <v>2.7198064060374447</v>
      </c>
    </row>
    <row r="898" spans="1:15" x14ac:dyDescent="0.25">
      <c r="A898">
        <f>'ARCH(5)'!A893</f>
        <v>-0.79220352148647366</v>
      </c>
      <c r="C898">
        <v>887</v>
      </c>
      <c r="D898">
        <f t="shared" si="92"/>
        <v>-0.79220352148647366</v>
      </c>
      <c r="E898">
        <v>0</v>
      </c>
      <c r="F898" s="18">
        <v>0</v>
      </c>
      <c r="G898" s="18">
        <v>0</v>
      </c>
      <c r="H898" s="18">
        <v>0</v>
      </c>
      <c r="I898" s="18">
        <v>0</v>
      </c>
      <c r="J898">
        <f t="shared" si="93"/>
        <v>-0.92972992649232156</v>
      </c>
      <c r="K898">
        <f t="shared" si="94"/>
        <v>20.021709006032154</v>
      </c>
      <c r="L898">
        <f t="shared" si="95"/>
        <v>2.9968171351803665</v>
      </c>
      <c r="M898">
        <f t="shared" si="96"/>
        <v>4.3173024638156074E-2</v>
      </c>
      <c r="N898">
        <f t="shared" si="97"/>
        <v>4.4745624373822466</v>
      </c>
      <c r="O898">
        <f t="shared" si="98"/>
        <v>-0.79220352148647366</v>
      </c>
    </row>
    <row r="899" spans="1:15" x14ac:dyDescent="0.25">
      <c r="A899">
        <f>'ARCH(5)'!A894</f>
        <v>-3.1560756681834152</v>
      </c>
      <c r="C899">
        <v>888</v>
      </c>
      <c r="D899">
        <f t="shared" si="92"/>
        <v>-3.1560756681834152</v>
      </c>
      <c r="E899">
        <v>0</v>
      </c>
      <c r="F899" s="18">
        <v>0</v>
      </c>
      <c r="G899" s="18">
        <v>0</v>
      </c>
      <c r="H899" s="18">
        <v>0</v>
      </c>
      <c r="I899" s="18">
        <v>0</v>
      </c>
      <c r="J899">
        <f t="shared" si="93"/>
        <v>-3.293602073189263</v>
      </c>
      <c r="K899">
        <f t="shared" si="94"/>
        <v>17.49061348389235</v>
      </c>
      <c r="L899">
        <f t="shared" si="95"/>
        <v>2.8616643646813533</v>
      </c>
      <c r="M899">
        <f t="shared" si="96"/>
        <v>0.62020778324938119</v>
      </c>
      <c r="N899">
        <f t="shared" si="97"/>
        <v>4.1821780789311624</v>
      </c>
      <c r="O899">
        <f t="shared" si="98"/>
        <v>-3.1560756681834152</v>
      </c>
    </row>
    <row r="900" spans="1:15" x14ac:dyDescent="0.25">
      <c r="A900">
        <f>'ARCH(5)'!A895</f>
        <v>3.8517190124828793</v>
      </c>
      <c r="C900">
        <v>889</v>
      </c>
      <c r="D900">
        <f t="shared" si="92"/>
        <v>3.8517190124828793</v>
      </c>
      <c r="E900">
        <v>0</v>
      </c>
      <c r="F900" s="18">
        <v>0</v>
      </c>
      <c r="G900" s="18">
        <v>0</v>
      </c>
      <c r="H900" s="18">
        <v>0</v>
      </c>
      <c r="I900" s="18">
        <v>0</v>
      </c>
      <c r="J900">
        <f t="shared" si="93"/>
        <v>3.7141926074770315</v>
      </c>
      <c r="K900">
        <f t="shared" si="94"/>
        <v>16.687430203374326</v>
      </c>
      <c r="L900">
        <f t="shared" si="95"/>
        <v>2.8146557535823926</v>
      </c>
      <c r="M900">
        <f t="shared" si="96"/>
        <v>0.82668371087164338</v>
      </c>
      <c r="N900">
        <f t="shared" si="97"/>
        <v>4.0850251166148697</v>
      </c>
      <c r="O900">
        <f t="shared" si="98"/>
        <v>3.8517190124828793</v>
      </c>
    </row>
    <row r="901" spans="1:15" x14ac:dyDescent="0.25">
      <c r="A901">
        <f>'ARCH(5)'!A896</f>
        <v>-0.44995571952767671</v>
      </c>
      <c r="C901">
        <v>890</v>
      </c>
      <c r="D901">
        <f t="shared" si="92"/>
        <v>-0.44995571952767671</v>
      </c>
      <c r="E901">
        <v>0</v>
      </c>
      <c r="F901" s="18">
        <v>0</v>
      </c>
      <c r="G901" s="18">
        <v>0</v>
      </c>
      <c r="H901" s="18">
        <v>0</v>
      </c>
      <c r="I901" s="18">
        <v>0</v>
      </c>
      <c r="J901">
        <f t="shared" si="93"/>
        <v>-0.58748212453352455</v>
      </c>
      <c r="K901">
        <f t="shared" si="94"/>
        <v>16.406041480045527</v>
      </c>
      <c r="L901">
        <f t="shared" si="95"/>
        <v>2.797649649923426</v>
      </c>
      <c r="M901">
        <f t="shared" si="96"/>
        <v>2.1037082410538064E-2</v>
      </c>
      <c r="N901">
        <f t="shared" si="97"/>
        <v>4.0504371961611163</v>
      </c>
      <c r="O901">
        <f t="shared" si="98"/>
        <v>-0.44995571952767671</v>
      </c>
    </row>
    <row r="902" spans="1:15" x14ac:dyDescent="0.25">
      <c r="A902">
        <f>'ARCH(5)'!A897</f>
        <v>2.9851736738925552</v>
      </c>
      <c r="C902">
        <v>891</v>
      </c>
      <c r="D902">
        <f t="shared" si="92"/>
        <v>2.9851736738925552</v>
      </c>
      <c r="E902">
        <v>0</v>
      </c>
      <c r="F902" s="18">
        <v>0</v>
      </c>
      <c r="G902" s="18">
        <v>0</v>
      </c>
      <c r="H902" s="18">
        <v>0</v>
      </c>
      <c r="I902" s="18">
        <v>0</v>
      </c>
      <c r="J902">
        <f t="shared" si="93"/>
        <v>2.8476472688867074</v>
      </c>
      <c r="K902">
        <f t="shared" si="94"/>
        <v>14.566461616540426</v>
      </c>
      <c r="L902">
        <f t="shared" si="95"/>
        <v>2.6787217366666525</v>
      </c>
      <c r="M902">
        <f t="shared" si="96"/>
        <v>0.55669627816750844</v>
      </c>
      <c r="N902">
        <f t="shared" si="97"/>
        <v>3.816603413578679</v>
      </c>
      <c r="O902">
        <f t="shared" si="98"/>
        <v>2.9851736738925552</v>
      </c>
    </row>
    <row r="903" spans="1:15" x14ac:dyDescent="0.25">
      <c r="A903">
        <f>'ARCH(5)'!A898</f>
        <v>1.9191952461565254</v>
      </c>
      <c r="C903">
        <v>892</v>
      </c>
      <c r="D903">
        <f t="shared" si="92"/>
        <v>1.9191952461565254</v>
      </c>
      <c r="E903">
        <v>0</v>
      </c>
      <c r="F903" s="18">
        <v>0</v>
      </c>
      <c r="G903" s="18">
        <v>0</v>
      </c>
      <c r="H903" s="18">
        <v>0</v>
      </c>
      <c r="I903" s="18">
        <v>0</v>
      </c>
      <c r="J903">
        <f t="shared" si="93"/>
        <v>1.7816688411506776</v>
      </c>
      <c r="K903">
        <f t="shared" si="94"/>
        <v>14.043793446256284</v>
      </c>
      <c r="L903">
        <f t="shared" si="95"/>
        <v>2.6421805505831233</v>
      </c>
      <c r="M903">
        <f t="shared" si="96"/>
        <v>0.22603179630026507</v>
      </c>
      <c r="N903">
        <f t="shared" si="97"/>
        <v>3.7475049628060915</v>
      </c>
      <c r="O903">
        <f t="shared" si="98"/>
        <v>1.9191952461565254</v>
      </c>
    </row>
    <row r="904" spans="1:15" x14ac:dyDescent="0.25">
      <c r="A904">
        <f>'ARCH(5)'!A899</f>
        <v>3.5925880480958452</v>
      </c>
      <c r="C904">
        <v>893</v>
      </c>
      <c r="D904">
        <f t="shared" si="92"/>
        <v>3.5925880480958452</v>
      </c>
      <c r="E904">
        <v>0</v>
      </c>
      <c r="F904" s="18">
        <v>0</v>
      </c>
      <c r="G904" s="18">
        <v>0</v>
      </c>
      <c r="H904" s="18">
        <v>0</v>
      </c>
      <c r="I904" s="18">
        <v>0</v>
      </c>
      <c r="J904">
        <f t="shared" si="93"/>
        <v>3.4550616430899974</v>
      </c>
      <c r="K904">
        <f t="shared" si="94"/>
        <v>13.036894118214391</v>
      </c>
      <c r="L904">
        <f t="shared" si="95"/>
        <v>2.567783347010351</v>
      </c>
      <c r="M904">
        <f t="shared" si="96"/>
        <v>0.91566678760345532</v>
      </c>
      <c r="N904">
        <f t="shared" si="97"/>
        <v>3.6106639442371802</v>
      </c>
      <c r="O904">
        <f t="shared" si="98"/>
        <v>3.5925880480958452</v>
      </c>
    </row>
    <row r="905" spans="1:15" x14ac:dyDescent="0.25">
      <c r="A905">
        <f>'ARCH(5)'!A900</f>
        <v>2.3684581208037065</v>
      </c>
      <c r="C905">
        <v>894</v>
      </c>
      <c r="D905">
        <f t="shared" si="92"/>
        <v>2.3684581208037065</v>
      </c>
      <c r="E905">
        <v>0</v>
      </c>
      <c r="F905" s="18">
        <v>0</v>
      </c>
      <c r="G905" s="18">
        <v>0</v>
      </c>
      <c r="H905" s="18">
        <v>0</v>
      </c>
      <c r="I905" s="18">
        <v>0</v>
      </c>
      <c r="J905">
        <f t="shared" si="93"/>
        <v>2.2309317157978588</v>
      </c>
      <c r="K905">
        <f t="shared" si="94"/>
        <v>13.293386094120081</v>
      </c>
      <c r="L905">
        <f t="shared" si="95"/>
        <v>2.5872666253835552</v>
      </c>
      <c r="M905">
        <f t="shared" si="96"/>
        <v>0.37440094535087831</v>
      </c>
      <c r="N905">
        <f t="shared" si="97"/>
        <v>3.6460096124557984</v>
      </c>
      <c r="O905">
        <f t="shared" si="98"/>
        <v>2.3684581208037065</v>
      </c>
    </row>
    <row r="906" spans="1:15" x14ac:dyDescent="0.25">
      <c r="A906">
        <f>'ARCH(5)'!A901</f>
        <v>2.412955830209417</v>
      </c>
      <c r="C906">
        <v>895</v>
      </c>
      <c r="D906">
        <f t="shared" si="92"/>
        <v>2.412955830209417</v>
      </c>
      <c r="E906">
        <v>0</v>
      </c>
      <c r="F906" s="18">
        <v>0</v>
      </c>
      <c r="G906" s="18">
        <v>0</v>
      </c>
      <c r="H906" s="18">
        <v>0</v>
      </c>
      <c r="I906" s="18">
        <v>0</v>
      </c>
      <c r="J906">
        <f t="shared" si="93"/>
        <v>2.2754294252035692</v>
      </c>
      <c r="K906">
        <f t="shared" si="94"/>
        <v>12.659669553052815</v>
      </c>
      <c r="L906">
        <f t="shared" si="95"/>
        <v>2.5384213147207801</v>
      </c>
      <c r="M906">
        <f t="shared" si="96"/>
        <v>0.4089821655600559</v>
      </c>
      <c r="N906">
        <f t="shared" si="97"/>
        <v>3.558042938618478</v>
      </c>
      <c r="O906">
        <f t="shared" si="98"/>
        <v>2.412955830209417</v>
      </c>
    </row>
    <row r="907" spans="1:15" x14ac:dyDescent="0.25">
      <c r="A907">
        <f>'ARCH(5)'!A902</f>
        <v>2.744287254130541</v>
      </c>
      <c r="C907">
        <v>896</v>
      </c>
      <c r="D907">
        <f t="shared" ref="D907:D970" si="99">A907</f>
        <v>2.744287254130541</v>
      </c>
      <c r="E907">
        <v>0</v>
      </c>
      <c r="F907" s="18">
        <v>0</v>
      </c>
      <c r="G907" s="18">
        <v>0</v>
      </c>
      <c r="H907" s="18">
        <v>0</v>
      </c>
      <c r="I907" s="18">
        <v>0</v>
      </c>
      <c r="J907">
        <f t="shared" si="93"/>
        <v>2.6067608491246932</v>
      </c>
      <c r="K907">
        <f t="shared" si="94"/>
        <v>12.182200601050216</v>
      </c>
      <c r="L907">
        <f t="shared" si="95"/>
        <v>2.4999759192833277</v>
      </c>
      <c r="M907">
        <f t="shared" si="96"/>
        <v>0.55779758904507648</v>
      </c>
      <c r="N907">
        <f t="shared" si="97"/>
        <v>3.4903009327349146</v>
      </c>
      <c r="O907">
        <f t="shared" si="98"/>
        <v>2.744287254130541</v>
      </c>
    </row>
    <row r="908" spans="1:15" x14ac:dyDescent="0.25">
      <c r="A908">
        <f>'ARCH(5)'!A903</f>
        <v>-3.0273866426059044</v>
      </c>
      <c r="C908">
        <v>897</v>
      </c>
      <c r="D908">
        <f t="shared" si="99"/>
        <v>-3.0273866426059044</v>
      </c>
      <c r="E908">
        <v>0</v>
      </c>
      <c r="F908" s="18">
        <v>0</v>
      </c>
      <c r="G908" s="18">
        <v>0</v>
      </c>
      <c r="H908" s="18">
        <v>0</v>
      </c>
      <c r="I908" s="18">
        <v>0</v>
      </c>
      <c r="J908">
        <f t="shared" ref="J908:J971" si="100">D908-$T$31-$T$32*E908-$T$33*F908-$T$34*G908-$T$35*H908-$T$36*I908</f>
        <v>-3.1649130476117522</v>
      </c>
      <c r="K908">
        <f t="shared" si="94"/>
        <v>11.998751422134987</v>
      </c>
      <c r="L908">
        <f t="shared" si="95"/>
        <v>2.4848025962191977</v>
      </c>
      <c r="M908">
        <f t="shared" si="96"/>
        <v>0.83480974365921157</v>
      </c>
      <c r="N908">
        <f t="shared" si="97"/>
        <v>3.4639213937580897</v>
      </c>
      <c r="O908">
        <f t="shared" si="98"/>
        <v>-3.0273866426059044</v>
      </c>
    </row>
    <row r="909" spans="1:15" x14ac:dyDescent="0.25">
      <c r="A909">
        <f>'ARCH(5)'!A904</f>
        <v>2.3563087888350616</v>
      </c>
      <c r="C909">
        <v>898</v>
      </c>
      <c r="D909">
        <f t="shared" si="99"/>
        <v>2.3563087888350616</v>
      </c>
      <c r="E909">
        <v>0</v>
      </c>
      <c r="F909" s="18">
        <v>0</v>
      </c>
      <c r="G909" s="18">
        <v>0</v>
      </c>
      <c r="H909" s="18">
        <v>0</v>
      </c>
      <c r="I909" s="18">
        <v>0</v>
      </c>
      <c r="J909">
        <f t="shared" si="100"/>
        <v>2.2187823838292138</v>
      </c>
      <c r="K909">
        <f t="shared" ref="K909:K972" si="101">$T$37+$T$38*J908^2+$T$39*K908</f>
        <v>12.240815542623595</v>
      </c>
      <c r="L909">
        <f t="shared" ref="L909:L972" si="102">LN(K909)</f>
        <v>2.5047759041638602</v>
      </c>
      <c r="M909">
        <f t="shared" ref="M909:M972" si="103">J909^2/K909</f>
        <v>0.40217869876794943</v>
      </c>
      <c r="N909">
        <f t="shared" ref="N909:N972" si="104">SQRT(K909)</f>
        <v>3.4986876886374976</v>
      </c>
      <c r="O909">
        <f t="shared" ref="O909:O972" si="105">D909</f>
        <v>2.3563087888350616</v>
      </c>
    </row>
    <row r="910" spans="1:15" x14ac:dyDescent="0.25">
      <c r="A910">
        <f>'ARCH(5)'!A905</f>
        <v>3.145658470252914</v>
      </c>
      <c r="C910">
        <v>899</v>
      </c>
      <c r="D910">
        <f t="shared" si="99"/>
        <v>3.145658470252914</v>
      </c>
      <c r="E910">
        <v>0</v>
      </c>
      <c r="F910" s="18">
        <v>0</v>
      </c>
      <c r="G910" s="18">
        <v>0</v>
      </c>
      <c r="H910" s="18">
        <v>0</v>
      </c>
      <c r="I910" s="18">
        <v>0</v>
      </c>
      <c r="J910">
        <f t="shared" si="100"/>
        <v>3.0081320652470662</v>
      </c>
      <c r="K910">
        <f t="shared" si="101"/>
        <v>11.820081743075512</v>
      </c>
      <c r="L910">
        <f t="shared" si="102"/>
        <v>2.4697999276118661</v>
      </c>
      <c r="M910">
        <f t="shared" si="103"/>
        <v>0.7655495722158282</v>
      </c>
      <c r="N910">
        <f t="shared" si="104"/>
        <v>3.4380345756079174</v>
      </c>
      <c r="O910">
        <f t="shared" si="105"/>
        <v>3.145658470252914</v>
      </c>
    </row>
    <row r="911" spans="1:15" x14ac:dyDescent="0.25">
      <c r="A911">
        <f>'ARCH(5)'!A906</f>
        <v>4.1716524828076631</v>
      </c>
      <c r="C911">
        <v>900</v>
      </c>
      <c r="D911">
        <f t="shared" si="99"/>
        <v>4.1716524828076631</v>
      </c>
      <c r="E911">
        <v>0</v>
      </c>
      <c r="F911" s="18">
        <v>0</v>
      </c>
      <c r="G911" s="18">
        <v>0</v>
      </c>
      <c r="H911" s="18">
        <v>0</v>
      </c>
      <c r="I911" s="18">
        <v>0</v>
      </c>
      <c r="J911">
        <f t="shared" si="100"/>
        <v>4.0341260778018153</v>
      </c>
      <c r="K911">
        <f t="shared" si="101"/>
        <v>11.983058606411635</v>
      </c>
      <c r="L911">
        <f t="shared" si="102"/>
        <v>2.483493869484684</v>
      </c>
      <c r="M911">
        <f t="shared" si="103"/>
        <v>1.3580984409850942</v>
      </c>
      <c r="N911">
        <f t="shared" si="104"/>
        <v>3.4616554719399266</v>
      </c>
      <c r="O911">
        <f t="shared" si="105"/>
        <v>4.1716524828076631</v>
      </c>
    </row>
    <row r="912" spans="1:15" x14ac:dyDescent="0.25">
      <c r="A912">
        <f>'ARCH(5)'!A907</f>
        <v>6.4989115183160555</v>
      </c>
      <c r="C912">
        <v>901</v>
      </c>
      <c r="D912">
        <f t="shared" si="99"/>
        <v>6.4989115183160555</v>
      </c>
      <c r="E912">
        <v>0</v>
      </c>
      <c r="F912" s="18">
        <v>0</v>
      </c>
      <c r="G912" s="18">
        <v>0</v>
      </c>
      <c r="H912" s="18">
        <v>0</v>
      </c>
      <c r="I912" s="18">
        <v>0</v>
      </c>
      <c r="J912">
        <f t="shared" si="100"/>
        <v>6.3613851133102077</v>
      </c>
      <c r="K912">
        <f t="shared" si="101"/>
        <v>12.980623174677731</v>
      </c>
      <c r="L912">
        <f t="shared" si="102"/>
        <v>2.563457720499271</v>
      </c>
      <c r="M912">
        <f t="shared" si="103"/>
        <v>3.1175098464291873</v>
      </c>
      <c r="N912">
        <f t="shared" si="104"/>
        <v>3.6028631912241313</v>
      </c>
      <c r="O912">
        <f t="shared" si="105"/>
        <v>6.4989115183160555</v>
      </c>
    </row>
    <row r="913" spans="1:15" x14ac:dyDescent="0.25">
      <c r="A913">
        <f>'ARCH(5)'!A908</f>
        <v>3.2985800119418531</v>
      </c>
      <c r="C913">
        <v>902</v>
      </c>
      <c r="D913">
        <f t="shared" si="99"/>
        <v>3.2985800119418531</v>
      </c>
      <c r="E913">
        <v>0</v>
      </c>
      <c r="F913" s="18">
        <v>0</v>
      </c>
      <c r="G913" s="18">
        <v>0</v>
      </c>
      <c r="H913" s="18">
        <v>0</v>
      </c>
      <c r="I913" s="18">
        <v>0</v>
      </c>
      <c r="J913">
        <f t="shared" si="100"/>
        <v>3.1610536069360053</v>
      </c>
      <c r="K913">
        <f t="shared" si="101"/>
        <v>16.678477455997033</v>
      </c>
      <c r="L913">
        <f t="shared" si="102"/>
        <v>2.814119113147878</v>
      </c>
      <c r="M913">
        <f t="shared" si="103"/>
        <v>0.5991110359015559</v>
      </c>
      <c r="N913">
        <f t="shared" si="104"/>
        <v>4.0839291688271278</v>
      </c>
      <c r="O913">
        <f t="shared" si="105"/>
        <v>3.2985800119418531</v>
      </c>
    </row>
    <row r="914" spans="1:15" x14ac:dyDescent="0.25">
      <c r="A914">
        <f>'ARCH(5)'!A909</f>
        <v>-8.8718219503929621E-2</v>
      </c>
      <c r="C914">
        <v>903</v>
      </c>
      <c r="D914">
        <f t="shared" si="99"/>
        <v>-8.8718219503929621E-2</v>
      </c>
      <c r="E914">
        <v>0</v>
      </c>
      <c r="F914" s="18">
        <v>0</v>
      </c>
      <c r="G914" s="18">
        <v>0</v>
      </c>
      <c r="H914" s="18">
        <v>0</v>
      </c>
      <c r="I914" s="18">
        <v>0</v>
      </c>
      <c r="J914">
        <f t="shared" si="100"/>
        <v>-0.2262446245097775</v>
      </c>
      <c r="K914">
        <f t="shared" si="101"/>
        <v>15.941792235244062</v>
      </c>
      <c r="L914">
        <f t="shared" si="102"/>
        <v>2.7689441033806026</v>
      </c>
      <c r="M914">
        <f t="shared" si="103"/>
        <v>3.2108453907965873E-3</v>
      </c>
      <c r="N914">
        <f t="shared" si="104"/>
        <v>3.9927173998724306</v>
      </c>
      <c r="O914">
        <f t="shared" si="105"/>
        <v>-8.8718219503929621E-2</v>
      </c>
    </row>
    <row r="915" spans="1:15" x14ac:dyDescent="0.25">
      <c r="A915">
        <f>'ARCH(5)'!A910</f>
        <v>5.4416773360619271</v>
      </c>
      <c r="C915">
        <v>904</v>
      </c>
      <c r="D915">
        <f t="shared" si="99"/>
        <v>5.4416773360619271</v>
      </c>
      <c r="E915">
        <v>0</v>
      </c>
      <c r="F915" s="18">
        <v>0</v>
      </c>
      <c r="G915" s="18">
        <v>0</v>
      </c>
      <c r="H915" s="18">
        <v>0</v>
      </c>
      <c r="I915" s="18">
        <v>0</v>
      </c>
      <c r="J915">
        <f t="shared" si="100"/>
        <v>5.3041509310560793</v>
      </c>
      <c r="K915">
        <f t="shared" si="101"/>
        <v>14.163681184158229</v>
      </c>
      <c r="L915">
        <f t="shared" si="102"/>
        <v>2.6506810251117074</v>
      </c>
      <c r="M915">
        <f t="shared" si="103"/>
        <v>1.9863492219021679</v>
      </c>
      <c r="N915">
        <f t="shared" si="104"/>
        <v>3.7634666444859359</v>
      </c>
      <c r="O915">
        <f t="shared" si="105"/>
        <v>5.4416773360619271</v>
      </c>
    </row>
    <row r="916" spans="1:15" x14ac:dyDescent="0.25">
      <c r="A916">
        <f>'ARCH(5)'!A911</f>
        <v>7.3424971126421585</v>
      </c>
      <c r="C916">
        <v>905</v>
      </c>
      <c r="D916">
        <f t="shared" si="99"/>
        <v>7.3424971126421585</v>
      </c>
      <c r="E916">
        <v>0</v>
      </c>
      <c r="F916" s="18">
        <v>0</v>
      </c>
      <c r="G916" s="18">
        <v>0</v>
      </c>
      <c r="H916" s="18">
        <v>0</v>
      </c>
      <c r="I916" s="18">
        <v>0</v>
      </c>
      <c r="J916">
        <f t="shared" si="100"/>
        <v>7.2049707076363108</v>
      </c>
      <c r="K916">
        <f t="shared" si="101"/>
        <v>16.132242200235535</v>
      </c>
      <c r="L916">
        <f t="shared" si="102"/>
        <v>2.780819890550509</v>
      </c>
      <c r="M916">
        <f t="shared" si="103"/>
        <v>3.2178789689346075</v>
      </c>
      <c r="N916">
        <f t="shared" si="104"/>
        <v>4.0164962592084574</v>
      </c>
      <c r="O916">
        <f t="shared" si="105"/>
        <v>7.3424971126421585</v>
      </c>
    </row>
    <row r="917" spans="1:15" x14ac:dyDescent="0.25">
      <c r="A917">
        <f>'ARCH(5)'!A912</f>
        <v>-14.561592017709179</v>
      </c>
      <c r="C917">
        <v>906</v>
      </c>
      <c r="D917">
        <f t="shared" si="99"/>
        <v>-14.561592017709179</v>
      </c>
      <c r="E917">
        <v>0</v>
      </c>
      <c r="F917" s="18">
        <v>0</v>
      </c>
      <c r="G917" s="18">
        <v>0</v>
      </c>
      <c r="H917" s="18">
        <v>0</v>
      </c>
      <c r="I917" s="18">
        <v>0</v>
      </c>
      <c r="J917">
        <f t="shared" si="100"/>
        <v>-14.699118422715028</v>
      </c>
      <c r="K917">
        <f t="shared" si="101"/>
        <v>20.548677600043135</v>
      </c>
      <c r="L917">
        <f t="shared" si="102"/>
        <v>3.0227965885088057</v>
      </c>
      <c r="M917">
        <f t="shared" si="103"/>
        <v>10.514743897901575</v>
      </c>
      <c r="N917">
        <f t="shared" si="104"/>
        <v>4.533064923431291</v>
      </c>
      <c r="O917">
        <f t="shared" si="105"/>
        <v>-14.561592017709179</v>
      </c>
    </row>
    <row r="918" spans="1:15" x14ac:dyDescent="0.25">
      <c r="A918">
        <f>'ARCH(5)'!A913</f>
        <v>13.279418344899648</v>
      </c>
      <c r="C918">
        <v>907</v>
      </c>
      <c r="D918">
        <f t="shared" si="99"/>
        <v>13.279418344899648</v>
      </c>
      <c r="E918">
        <v>0</v>
      </c>
      <c r="F918" s="18">
        <v>0</v>
      </c>
      <c r="G918" s="18">
        <v>0</v>
      </c>
      <c r="H918" s="18">
        <v>0</v>
      </c>
      <c r="I918" s="18">
        <v>0</v>
      </c>
      <c r="J918">
        <f t="shared" si="100"/>
        <v>13.141891939893799</v>
      </c>
      <c r="K918">
        <f t="shared" si="101"/>
        <v>43.777344033652639</v>
      </c>
      <c r="L918">
        <f t="shared" si="102"/>
        <v>3.7791164240519048</v>
      </c>
      <c r="M918">
        <f t="shared" si="103"/>
        <v>3.9451759254074443</v>
      </c>
      <c r="N918">
        <f t="shared" si="104"/>
        <v>6.6164449694418712</v>
      </c>
      <c r="O918">
        <f t="shared" si="105"/>
        <v>13.279418344899648</v>
      </c>
    </row>
    <row r="919" spans="1:15" x14ac:dyDescent="0.25">
      <c r="A919">
        <f>'ARCH(5)'!A914</f>
        <v>-2.7177540373963089</v>
      </c>
      <c r="C919">
        <v>908</v>
      </c>
      <c r="D919">
        <f t="shared" si="99"/>
        <v>-2.7177540373963089</v>
      </c>
      <c r="E919">
        <v>0</v>
      </c>
      <c r="F919" s="18">
        <v>0</v>
      </c>
      <c r="G919" s="18">
        <v>0</v>
      </c>
      <c r="H919" s="18">
        <v>0</v>
      </c>
      <c r="I919" s="18">
        <v>0</v>
      </c>
      <c r="J919">
        <f t="shared" si="100"/>
        <v>-2.8552804424021567</v>
      </c>
      <c r="K919">
        <f t="shared" si="101"/>
        <v>56.950604774596961</v>
      </c>
      <c r="L919">
        <f t="shared" si="102"/>
        <v>4.0421843092327139</v>
      </c>
      <c r="M919">
        <f t="shared" si="103"/>
        <v>0.14315258700116151</v>
      </c>
      <c r="N919">
        <f t="shared" si="104"/>
        <v>7.5465624475384132</v>
      </c>
      <c r="O919">
        <f t="shared" si="105"/>
        <v>-2.7177540373963089</v>
      </c>
    </row>
    <row r="920" spans="1:15" x14ac:dyDescent="0.25">
      <c r="A920">
        <f>'ARCH(5)'!A915</f>
        <v>-5.6734233047195657</v>
      </c>
      <c r="C920">
        <v>909</v>
      </c>
      <c r="D920">
        <f t="shared" si="99"/>
        <v>-5.6734233047195657</v>
      </c>
      <c r="E920">
        <v>0</v>
      </c>
      <c r="F920" s="18">
        <v>0</v>
      </c>
      <c r="G920" s="18">
        <v>0</v>
      </c>
      <c r="H920" s="18">
        <v>0</v>
      </c>
      <c r="I920" s="18">
        <v>0</v>
      </c>
      <c r="J920">
        <f t="shared" si="100"/>
        <v>-5.8109497097254135</v>
      </c>
      <c r="K920">
        <f t="shared" si="101"/>
        <v>47.595246900448693</v>
      </c>
      <c r="L920">
        <f t="shared" si="102"/>
        <v>3.862732901218938</v>
      </c>
      <c r="M920">
        <f t="shared" si="103"/>
        <v>0.70946446815552788</v>
      </c>
      <c r="N920">
        <f t="shared" si="104"/>
        <v>6.8989308519834207</v>
      </c>
      <c r="O920">
        <f t="shared" si="105"/>
        <v>-5.6734233047195657</v>
      </c>
    </row>
    <row r="921" spans="1:15" x14ac:dyDescent="0.25">
      <c r="A921">
        <f>'ARCH(5)'!A916</f>
        <v>-6.4254186872673964</v>
      </c>
      <c r="C921">
        <v>910</v>
      </c>
      <c r="D921">
        <f t="shared" si="99"/>
        <v>-6.4254186872673964</v>
      </c>
      <c r="E921">
        <v>0</v>
      </c>
      <c r="F921" s="18">
        <v>0</v>
      </c>
      <c r="G921" s="18">
        <v>0</v>
      </c>
      <c r="H921" s="18">
        <v>0</v>
      </c>
      <c r="I921" s="18">
        <v>0</v>
      </c>
      <c r="J921">
        <f t="shared" si="100"/>
        <v>-6.5629450922732442</v>
      </c>
      <c r="K921">
        <f t="shared" si="101"/>
        <v>43.269842815734087</v>
      </c>
      <c r="L921">
        <f t="shared" si="102"/>
        <v>3.7674559215917411</v>
      </c>
      <c r="M921">
        <f t="shared" si="103"/>
        <v>0.99543343542101403</v>
      </c>
      <c r="N921">
        <f t="shared" si="104"/>
        <v>6.5779816673303433</v>
      </c>
      <c r="O921">
        <f t="shared" si="105"/>
        <v>-6.4254186872673964</v>
      </c>
    </row>
    <row r="922" spans="1:15" x14ac:dyDescent="0.25">
      <c r="A922">
        <f>'ARCH(5)'!A917</f>
        <v>0.99903335242592062</v>
      </c>
      <c r="C922">
        <v>911</v>
      </c>
      <c r="D922">
        <f t="shared" si="99"/>
        <v>0.99903335242592062</v>
      </c>
      <c r="E922">
        <v>0</v>
      </c>
      <c r="F922" s="18">
        <v>0</v>
      </c>
      <c r="G922" s="18">
        <v>0</v>
      </c>
      <c r="H922" s="18">
        <v>0</v>
      </c>
      <c r="I922" s="18">
        <v>0</v>
      </c>
      <c r="J922">
        <f t="shared" si="100"/>
        <v>0.86150694742007272</v>
      </c>
      <c r="K922">
        <f t="shared" si="101"/>
        <v>40.964958790543861</v>
      </c>
      <c r="L922">
        <f t="shared" si="102"/>
        <v>3.7127170376258332</v>
      </c>
      <c r="M922">
        <f t="shared" si="103"/>
        <v>1.8117782670011528E-2</v>
      </c>
      <c r="N922">
        <f t="shared" si="104"/>
        <v>6.400387393786712</v>
      </c>
      <c r="O922">
        <f t="shared" si="105"/>
        <v>0.99903335242592062</v>
      </c>
    </row>
    <row r="923" spans="1:15" x14ac:dyDescent="0.25">
      <c r="A923">
        <f>'ARCH(5)'!A918</f>
        <v>6.5216819036291227</v>
      </c>
      <c r="C923">
        <v>912</v>
      </c>
      <c r="D923">
        <f t="shared" si="99"/>
        <v>6.5216819036291227</v>
      </c>
      <c r="E923">
        <v>0</v>
      </c>
      <c r="F923" s="18">
        <v>0</v>
      </c>
      <c r="G923" s="18">
        <v>0</v>
      </c>
      <c r="H923" s="18">
        <v>0</v>
      </c>
      <c r="I923" s="18">
        <v>0</v>
      </c>
      <c r="J923">
        <f t="shared" si="100"/>
        <v>6.3841554986232749</v>
      </c>
      <c r="K923">
        <f t="shared" si="101"/>
        <v>34.052095756417188</v>
      </c>
      <c r="L923">
        <f t="shared" si="102"/>
        <v>3.5278915800822639</v>
      </c>
      <c r="M923">
        <f t="shared" si="103"/>
        <v>1.1969143315627195</v>
      </c>
      <c r="N923">
        <f t="shared" si="104"/>
        <v>5.8354173592312302</v>
      </c>
      <c r="O923">
        <f t="shared" si="105"/>
        <v>6.5216819036291227</v>
      </c>
    </row>
    <row r="924" spans="1:15" x14ac:dyDescent="0.25">
      <c r="A924">
        <f>'ARCH(5)'!A919</f>
        <v>1.5063188986416123</v>
      </c>
      <c r="C924">
        <v>913</v>
      </c>
      <c r="D924">
        <f t="shared" si="99"/>
        <v>1.5063188986416123</v>
      </c>
      <c r="E924">
        <v>0</v>
      </c>
      <c r="F924" s="18">
        <v>0</v>
      </c>
      <c r="G924" s="18">
        <v>0</v>
      </c>
      <c r="H924" s="18">
        <v>0</v>
      </c>
      <c r="I924" s="18">
        <v>0</v>
      </c>
      <c r="J924">
        <f t="shared" si="100"/>
        <v>1.3687924936357645</v>
      </c>
      <c r="K924">
        <f t="shared" si="101"/>
        <v>33.391024041708953</v>
      </c>
      <c r="L924">
        <f t="shared" si="102"/>
        <v>3.5082871225990506</v>
      </c>
      <c r="M924">
        <f t="shared" si="103"/>
        <v>5.6110674781740651E-2</v>
      </c>
      <c r="N924">
        <f t="shared" si="104"/>
        <v>5.7784966939255877</v>
      </c>
      <c r="O924">
        <f t="shared" si="105"/>
        <v>1.5063188986416123</v>
      </c>
    </row>
    <row r="925" spans="1:15" x14ac:dyDescent="0.25">
      <c r="A925">
        <f>'ARCH(5)'!A920</f>
        <v>-4.4541984752730714</v>
      </c>
      <c r="C925">
        <v>914</v>
      </c>
      <c r="D925">
        <f t="shared" si="99"/>
        <v>-4.4541984752730714</v>
      </c>
      <c r="E925">
        <v>0</v>
      </c>
      <c r="F925" s="18">
        <v>0</v>
      </c>
      <c r="G925" s="18">
        <v>0</v>
      </c>
      <c r="H925" s="18">
        <v>0</v>
      </c>
      <c r="I925" s="18">
        <v>0</v>
      </c>
      <c r="J925">
        <f t="shared" si="100"/>
        <v>-4.5917248802789192</v>
      </c>
      <c r="K925">
        <f t="shared" si="101"/>
        <v>28.19348253554962</v>
      </c>
      <c r="L925">
        <f t="shared" si="102"/>
        <v>3.339090835472053</v>
      </c>
      <c r="M925">
        <f t="shared" si="103"/>
        <v>0.74783018910797472</v>
      </c>
      <c r="N925">
        <f t="shared" si="104"/>
        <v>5.3097535287007078</v>
      </c>
      <c r="O925">
        <f t="shared" si="105"/>
        <v>-4.4541984752730714</v>
      </c>
    </row>
    <row r="926" spans="1:15" x14ac:dyDescent="0.25">
      <c r="A926">
        <f>'ARCH(5)'!A921</f>
        <v>1.0410105509501368</v>
      </c>
      <c r="C926">
        <v>915</v>
      </c>
      <c r="D926">
        <f t="shared" si="99"/>
        <v>1.0410105509501368</v>
      </c>
      <c r="E926">
        <v>0</v>
      </c>
      <c r="F926" s="18">
        <v>0</v>
      </c>
      <c r="G926" s="18">
        <v>0</v>
      </c>
      <c r="H926" s="18">
        <v>0</v>
      </c>
      <c r="I926" s="18">
        <v>0</v>
      </c>
      <c r="J926">
        <f t="shared" si="100"/>
        <v>0.90348414594428894</v>
      </c>
      <c r="K926">
        <f t="shared" si="101"/>
        <v>26.389049428682554</v>
      </c>
      <c r="L926">
        <f t="shared" si="102"/>
        <v>3.2729491297332052</v>
      </c>
      <c r="M926">
        <f t="shared" si="103"/>
        <v>3.0932664102915865E-2</v>
      </c>
      <c r="N926">
        <f t="shared" si="104"/>
        <v>5.1370272949131346</v>
      </c>
      <c r="O926">
        <f t="shared" si="105"/>
        <v>1.0410105509501368</v>
      </c>
    </row>
    <row r="927" spans="1:15" x14ac:dyDescent="0.25">
      <c r="A927">
        <f>'ARCH(5)'!A922</f>
        <v>3.0254923044476647</v>
      </c>
      <c r="C927">
        <v>916</v>
      </c>
      <c r="D927">
        <f t="shared" si="99"/>
        <v>3.0254923044476647</v>
      </c>
      <c r="E927">
        <v>0</v>
      </c>
      <c r="F927" s="18">
        <v>0</v>
      </c>
      <c r="G927" s="18">
        <v>0</v>
      </c>
      <c r="H927" s="18">
        <v>0</v>
      </c>
      <c r="I927" s="18">
        <v>0</v>
      </c>
      <c r="J927">
        <f t="shared" si="100"/>
        <v>2.8879658994418169</v>
      </c>
      <c r="K927">
        <f t="shared" si="101"/>
        <v>22.524454998158848</v>
      </c>
      <c r="L927">
        <f t="shared" si="102"/>
        <v>3.1146016077814367</v>
      </c>
      <c r="M927">
        <f t="shared" si="103"/>
        <v>0.37027963771023642</v>
      </c>
      <c r="N927">
        <f t="shared" si="104"/>
        <v>4.7459935733372891</v>
      </c>
      <c r="O927">
        <f t="shared" si="105"/>
        <v>3.0254923044476647</v>
      </c>
    </row>
    <row r="928" spans="1:15" x14ac:dyDescent="0.25">
      <c r="A928">
        <f>'ARCH(5)'!A923</f>
        <v>6.7139685529549116</v>
      </c>
      <c r="C928">
        <v>917</v>
      </c>
      <c r="D928">
        <f t="shared" si="99"/>
        <v>6.7139685529549116</v>
      </c>
      <c r="E928">
        <v>0</v>
      </c>
      <c r="F928" s="18">
        <v>0</v>
      </c>
      <c r="G928" s="18">
        <v>0</v>
      </c>
      <c r="H928" s="18">
        <v>0</v>
      </c>
      <c r="I928" s="18">
        <v>0</v>
      </c>
      <c r="J928">
        <f t="shared" si="100"/>
        <v>6.5764421479490638</v>
      </c>
      <c r="K928">
        <f t="shared" si="101"/>
        <v>20.37018891933867</v>
      </c>
      <c r="L928">
        <f t="shared" si="102"/>
        <v>3.0140725045864132</v>
      </c>
      <c r="M928">
        <f t="shared" si="103"/>
        <v>2.1231806684061434</v>
      </c>
      <c r="N928">
        <f t="shared" si="104"/>
        <v>4.513334567627207</v>
      </c>
      <c r="O928">
        <f t="shared" si="105"/>
        <v>6.7139685529549116</v>
      </c>
    </row>
    <row r="929" spans="1:15" x14ac:dyDescent="0.25">
      <c r="A929">
        <f>'ARCH(5)'!A924</f>
        <v>1.7272088849404035</v>
      </c>
      <c r="C929">
        <v>918</v>
      </c>
      <c r="D929">
        <f t="shared" si="99"/>
        <v>1.7272088849404035</v>
      </c>
      <c r="E929">
        <v>0</v>
      </c>
      <c r="F929" s="18">
        <v>0</v>
      </c>
      <c r="G929" s="18">
        <v>0</v>
      </c>
      <c r="H929" s="18">
        <v>0</v>
      </c>
      <c r="I929" s="18">
        <v>0</v>
      </c>
      <c r="J929">
        <f t="shared" si="100"/>
        <v>1.5896824799345557</v>
      </c>
      <c r="K929">
        <f t="shared" si="101"/>
        <v>22.861649371289044</v>
      </c>
      <c r="L929">
        <f t="shared" si="102"/>
        <v>3.129460806738932</v>
      </c>
      <c r="M929">
        <f t="shared" si="103"/>
        <v>0.11053841067935119</v>
      </c>
      <c r="N929">
        <f t="shared" si="104"/>
        <v>4.7813857166400036</v>
      </c>
      <c r="O929">
        <f t="shared" si="105"/>
        <v>1.7272088849404035</v>
      </c>
    </row>
    <row r="930" spans="1:15" x14ac:dyDescent="0.25">
      <c r="A930">
        <f>'ARCH(5)'!A925</f>
        <v>-5.0571354740343599</v>
      </c>
      <c r="C930">
        <v>919</v>
      </c>
      <c r="D930">
        <f t="shared" si="99"/>
        <v>-5.0571354740343599</v>
      </c>
      <c r="E930">
        <v>0</v>
      </c>
      <c r="F930" s="18">
        <v>0</v>
      </c>
      <c r="G930" s="18">
        <v>0</v>
      </c>
      <c r="H930" s="18">
        <v>0</v>
      </c>
      <c r="I930" s="18">
        <v>0</v>
      </c>
      <c r="J930">
        <f t="shared" si="100"/>
        <v>-5.1946618790402077</v>
      </c>
      <c r="K930">
        <f t="shared" si="101"/>
        <v>19.938246822894559</v>
      </c>
      <c r="L930">
        <f t="shared" si="102"/>
        <v>2.9926398380451302</v>
      </c>
      <c r="M930">
        <f t="shared" si="103"/>
        <v>1.3534044531221243</v>
      </c>
      <c r="N930">
        <f t="shared" si="104"/>
        <v>4.4652264021989474</v>
      </c>
      <c r="O930">
        <f t="shared" si="105"/>
        <v>-5.0571354740343599</v>
      </c>
    </row>
    <row r="931" spans="1:15" x14ac:dyDescent="0.25">
      <c r="A931">
        <f>'ARCH(5)'!A926</f>
        <v>-5.4482367294666867</v>
      </c>
      <c r="C931">
        <v>920</v>
      </c>
      <c r="D931">
        <f t="shared" si="99"/>
        <v>-5.4482367294666867</v>
      </c>
      <c r="E931">
        <v>0</v>
      </c>
      <c r="F931" s="18">
        <v>0</v>
      </c>
      <c r="G931" s="18">
        <v>0</v>
      </c>
      <c r="H931" s="18">
        <v>0</v>
      </c>
      <c r="I931" s="18">
        <v>0</v>
      </c>
      <c r="J931">
        <f t="shared" si="100"/>
        <v>-5.5857631344725345</v>
      </c>
      <c r="K931">
        <f t="shared" si="101"/>
        <v>20.564513348445427</v>
      </c>
      <c r="L931">
        <f t="shared" si="102"/>
        <v>3.0235669373345759</v>
      </c>
      <c r="M931">
        <f t="shared" si="103"/>
        <v>1.5172131363269556</v>
      </c>
      <c r="N931">
        <f t="shared" si="104"/>
        <v>4.5348112803561547</v>
      </c>
      <c r="O931">
        <f t="shared" si="105"/>
        <v>-5.4482367294666867</v>
      </c>
    </row>
    <row r="932" spans="1:15" x14ac:dyDescent="0.25">
      <c r="A932">
        <f>'ARCH(5)'!A927</f>
        <v>4.3118000606968385</v>
      </c>
      <c r="C932">
        <v>921</v>
      </c>
      <c r="D932">
        <f t="shared" si="99"/>
        <v>4.3118000606968385</v>
      </c>
      <c r="E932">
        <v>0</v>
      </c>
      <c r="F932" s="18">
        <v>0</v>
      </c>
      <c r="G932" s="18">
        <v>0</v>
      </c>
      <c r="H932" s="18">
        <v>0</v>
      </c>
      <c r="I932" s="18">
        <v>0</v>
      </c>
      <c r="J932">
        <f t="shared" si="100"/>
        <v>4.1742736556909907</v>
      </c>
      <c r="K932">
        <f t="shared" si="101"/>
        <v>21.567034618946945</v>
      </c>
      <c r="L932">
        <f t="shared" si="102"/>
        <v>3.0711659738499417</v>
      </c>
      <c r="M932">
        <f t="shared" si="103"/>
        <v>0.80792565415034412</v>
      </c>
      <c r="N932">
        <f t="shared" si="104"/>
        <v>4.6440321509381199</v>
      </c>
      <c r="O932">
        <f t="shared" si="105"/>
        <v>4.3118000606968385</v>
      </c>
    </row>
    <row r="933" spans="1:15" x14ac:dyDescent="0.25">
      <c r="A933">
        <f>'ARCH(5)'!A928</f>
        <v>-6.8003753009429717</v>
      </c>
      <c r="C933">
        <v>922</v>
      </c>
      <c r="D933">
        <f t="shared" si="99"/>
        <v>-6.8003753009429717</v>
      </c>
      <c r="E933">
        <v>0</v>
      </c>
      <c r="F933" s="18">
        <v>0</v>
      </c>
      <c r="G933" s="18">
        <v>0</v>
      </c>
      <c r="H933" s="18">
        <v>0</v>
      </c>
      <c r="I933" s="18">
        <v>0</v>
      </c>
      <c r="J933">
        <f t="shared" si="100"/>
        <v>-6.9379017059488195</v>
      </c>
      <c r="K933">
        <f t="shared" si="101"/>
        <v>20.704443450978079</v>
      </c>
      <c r="L933">
        <f t="shared" si="102"/>
        <v>3.0303483367028163</v>
      </c>
      <c r="M933">
        <f t="shared" si="103"/>
        <v>2.3248381534802212</v>
      </c>
      <c r="N933">
        <f t="shared" si="104"/>
        <v>4.5502135610296444</v>
      </c>
      <c r="O933">
        <f t="shared" si="105"/>
        <v>-6.8003753009429717</v>
      </c>
    </row>
    <row r="934" spans="1:15" x14ac:dyDescent="0.25">
      <c r="A934">
        <f>'ARCH(5)'!A929</f>
        <v>-3.3225273774647346</v>
      </c>
      <c r="C934">
        <v>923</v>
      </c>
      <c r="D934">
        <f t="shared" si="99"/>
        <v>-3.3225273774647346</v>
      </c>
      <c r="E934">
        <v>0</v>
      </c>
      <c r="F934" s="18">
        <v>0</v>
      </c>
      <c r="G934" s="18">
        <v>0</v>
      </c>
      <c r="H934" s="18">
        <v>0</v>
      </c>
      <c r="I934" s="18">
        <v>0</v>
      </c>
      <c r="J934">
        <f t="shared" si="100"/>
        <v>-3.4600537824705824</v>
      </c>
      <c r="K934">
        <f t="shared" si="101"/>
        <v>23.713428921806894</v>
      </c>
      <c r="L934">
        <f t="shared" si="102"/>
        <v>3.166041508845209</v>
      </c>
      <c r="M934">
        <f t="shared" si="103"/>
        <v>0.50486044076820735</v>
      </c>
      <c r="N934">
        <f t="shared" si="104"/>
        <v>4.8696436134286971</v>
      </c>
      <c r="O934">
        <f t="shared" si="105"/>
        <v>-3.3225273774647346</v>
      </c>
    </row>
    <row r="935" spans="1:15" x14ac:dyDescent="0.25">
      <c r="A935">
        <f>'ARCH(5)'!A930</f>
        <v>0.79658179584066124</v>
      </c>
      <c r="C935">
        <v>924</v>
      </c>
      <c r="D935">
        <f t="shared" si="99"/>
        <v>0.79658179584066124</v>
      </c>
      <c r="E935">
        <v>0</v>
      </c>
      <c r="F935" s="18">
        <v>0</v>
      </c>
      <c r="G935" s="18">
        <v>0</v>
      </c>
      <c r="H935" s="18">
        <v>0</v>
      </c>
      <c r="I935" s="18">
        <v>0</v>
      </c>
      <c r="J935">
        <f t="shared" si="100"/>
        <v>0.65905539083481335</v>
      </c>
      <c r="K935">
        <f t="shared" si="101"/>
        <v>21.747804474367669</v>
      </c>
      <c r="L935">
        <f t="shared" si="102"/>
        <v>3.0795128087323005</v>
      </c>
      <c r="M935">
        <f t="shared" si="103"/>
        <v>1.9972315306603275E-2</v>
      </c>
      <c r="N935">
        <f t="shared" si="104"/>
        <v>4.6634541355488501</v>
      </c>
      <c r="O935">
        <f t="shared" si="105"/>
        <v>0.79658179584066124</v>
      </c>
    </row>
    <row r="936" spans="1:15" x14ac:dyDescent="0.25">
      <c r="A936">
        <f>'ARCH(5)'!A931</f>
        <v>-10.844131127457251</v>
      </c>
      <c r="C936">
        <v>925</v>
      </c>
      <c r="D936">
        <f t="shared" si="99"/>
        <v>-10.844131127457251</v>
      </c>
      <c r="E936">
        <v>0</v>
      </c>
      <c r="F936" s="18">
        <v>0</v>
      </c>
      <c r="G936" s="18">
        <v>0</v>
      </c>
      <c r="H936" s="18">
        <v>0</v>
      </c>
      <c r="I936" s="18">
        <v>0</v>
      </c>
      <c r="J936">
        <f t="shared" si="100"/>
        <v>-10.9816575324631</v>
      </c>
      <c r="K936">
        <f t="shared" si="101"/>
        <v>18.80508775340256</v>
      </c>
      <c r="L936">
        <f t="shared" si="102"/>
        <v>2.9341274584045016</v>
      </c>
      <c r="M936">
        <f t="shared" si="103"/>
        <v>6.4129880031260669</v>
      </c>
      <c r="N936">
        <f t="shared" si="104"/>
        <v>4.3364833394586633</v>
      </c>
      <c r="O936">
        <f t="shared" si="105"/>
        <v>-10.844131127457251</v>
      </c>
    </row>
    <row r="937" spans="1:15" x14ac:dyDescent="0.25">
      <c r="A937">
        <f>'ARCH(5)'!A932</f>
        <v>1.8448837104543356</v>
      </c>
      <c r="C937">
        <v>926</v>
      </c>
      <c r="D937">
        <f t="shared" si="99"/>
        <v>1.8448837104543356</v>
      </c>
      <c r="E937">
        <v>0</v>
      </c>
      <c r="F937" s="18">
        <v>0</v>
      </c>
      <c r="G937" s="18">
        <v>0</v>
      </c>
      <c r="H937" s="18">
        <v>0</v>
      </c>
      <c r="I937" s="18">
        <v>0</v>
      </c>
      <c r="J937">
        <f t="shared" si="100"/>
        <v>1.7073573054484878</v>
      </c>
      <c r="K937">
        <f t="shared" si="101"/>
        <v>30.920987138524961</v>
      </c>
      <c r="L937">
        <f t="shared" si="102"/>
        <v>3.4314351487763952</v>
      </c>
      <c r="M937">
        <f t="shared" si="103"/>
        <v>9.4274770576014022E-2</v>
      </c>
      <c r="N937">
        <f t="shared" si="104"/>
        <v>5.5606642713370995</v>
      </c>
      <c r="O937">
        <f t="shared" si="105"/>
        <v>1.8448837104543356</v>
      </c>
    </row>
    <row r="938" spans="1:15" x14ac:dyDescent="0.25">
      <c r="A938">
        <f>'ARCH(5)'!A933</f>
        <v>7.5574210685572769</v>
      </c>
      <c r="C938">
        <v>927</v>
      </c>
      <c r="D938">
        <f t="shared" si="99"/>
        <v>7.5574210685572769</v>
      </c>
      <c r="E938">
        <v>0</v>
      </c>
      <c r="F938" s="18">
        <v>0</v>
      </c>
      <c r="G938" s="18">
        <v>0</v>
      </c>
      <c r="H938" s="18">
        <v>0</v>
      </c>
      <c r="I938" s="18">
        <v>0</v>
      </c>
      <c r="J938">
        <f t="shared" si="100"/>
        <v>7.4198946635514291</v>
      </c>
      <c r="K938">
        <f t="shared" si="101"/>
        <v>26.363694847107642</v>
      </c>
      <c r="L938">
        <f t="shared" si="102"/>
        <v>3.2719878685182544</v>
      </c>
      <c r="M938">
        <f t="shared" si="103"/>
        <v>2.0882822812766335</v>
      </c>
      <c r="N938">
        <f t="shared" si="104"/>
        <v>5.1345588756102156</v>
      </c>
      <c r="O938">
        <f t="shared" si="105"/>
        <v>7.5574210685572769</v>
      </c>
    </row>
    <row r="939" spans="1:15" x14ac:dyDescent="0.25">
      <c r="A939">
        <f>'ARCH(5)'!A934</f>
        <v>-0.30899478480486137</v>
      </c>
      <c r="C939">
        <v>928</v>
      </c>
      <c r="D939">
        <f t="shared" si="99"/>
        <v>-0.30899478480486137</v>
      </c>
      <c r="E939">
        <v>0</v>
      </c>
      <c r="F939" s="18">
        <v>0</v>
      </c>
      <c r="G939" s="18">
        <v>0</v>
      </c>
      <c r="H939" s="18">
        <v>0</v>
      </c>
      <c r="I939" s="18">
        <v>0</v>
      </c>
      <c r="J939">
        <f t="shared" si="100"/>
        <v>-0.44652118981070921</v>
      </c>
      <c r="K939">
        <f t="shared" si="101"/>
        <v>29.02452760558285</v>
      </c>
      <c r="L939">
        <f t="shared" si="102"/>
        <v>3.3681412520193934</v>
      </c>
      <c r="M939">
        <f t="shared" si="103"/>
        <v>6.8694028602078114E-3</v>
      </c>
      <c r="N939">
        <f t="shared" si="104"/>
        <v>5.3874416568147492</v>
      </c>
      <c r="O939">
        <f t="shared" si="105"/>
        <v>-0.30899478480486137</v>
      </c>
    </row>
    <row r="940" spans="1:15" x14ac:dyDescent="0.25">
      <c r="A940">
        <f>'ARCH(5)'!A935</f>
        <v>3.6697409511598118</v>
      </c>
      <c r="C940">
        <v>929</v>
      </c>
      <c r="D940">
        <f t="shared" si="99"/>
        <v>3.6697409511598118</v>
      </c>
      <c r="E940">
        <v>0</v>
      </c>
      <c r="F940" s="18">
        <v>0</v>
      </c>
      <c r="G940" s="18">
        <v>0</v>
      </c>
      <c r="H940" s="18">
        <v>0</v>
      </c>
      <c r="I940" s="18">
        <v>0</v>
      </c>
      <c r="J940">
        <f t="shared" si="100"/>
        <v>3.532214546153964</v>
      </c>
      <c r="K940">
        <f t="shared" si="101"/>
        <v>24.53622518662684</v>
      </c>
      <c r="L940">
        <f t="shared" si="102"/>
        <v>3.2001506045749717</v>
      </c>
      <c r="M940">
        <f t="shared" si="103"/>
        <v>0.50849466473195859</v>
      </c>
      <c r="N940">
        <f t="shared" si="104"/>
        <v>4.9534054131099383</v>
      </c>
      <c r="O940">
        <f t="shared" si="105"/>
        <v>3.6697409511598118</v>
      </c>
    </row>
    <row r="941" spans="1:15" x14ac:dyDescent="0.25">
      <c r="A941">
        <f>'ARCH(5)'!A936</f>
        <v>-3.6208090984346999</v>
      </c>
      <c r="C941">
        <v>930</v>
      </c>
      <c r="D941">
        <f t="shared" si="99"/>
        <v>-3.6208090984346999</v>
      </c>
      <c r="E941">
        <v>0</v>
      </c>
      <c r="F941" s="18">
        <v>0</v>
      </c>
      <c r="G941" s="18">
        <v>0</v>
      </c>
      <c r="H941" s="18">
        <v>0</v>
      </c>
      <c r="I941" s="18">
        <v>0</v>
      </c>
      <c r="J941">
        <f t="shared" si="100"/>
        <v>-3.7583355034405477</v>
      </c>
      <c r="K941">
        <f t="shared" si="101"/>
        <v>22.459686828638688</v>
      </c>
      <c r="L941">
        <f t="shared" si="102"/>
        <v>3.1117220056974437</v>
      </c>
      <c r="M941">
        <f t="shared" si="103"/>
        <v>0.62890840216038113</v>
      </c>
      <c r="N941">
        <f t="shared" si="104"/>
        <v>4.7391652037715133</v>
      </c>
      <c r="O941">
        <f t="shared" si="105"/>
        <v>-3.6208090984346999</v>
      </c>
    </row>
    <row r="942" spans="1:15" x14ac:dyDescent="0.25">
      <c r="A942">
        <f>'ARCH(5)'!A937</f>
        <v>-2.8590061815421919</v>
      </c>
      <c r="C942">
        <v>931</v>
      </c>
      <c r="D942">
        <f t="shared" si="99"/>
        <v>-2.8590061815421919</v>
      </c>
      <c r="E942">
        <v>0</v>
      </c>
      <c r="F942" s="18">
        <v>0</v>
      </c>
      <c r="G942" s="18">
        <v>0</v>
      </c>
      <c r="H942" s="18">
        <v>0</v>
      </c>
      <c r="I942" s="18">
        <v>0</v>
      </c>
      <c r="J942">
        <f t="shared" si="100"/>
        <v>-2.9965325865480397</v>
      </c>
      <c r="K942">
        <f t="shared" si="101"/>
        <v>21.014322822987712</v>
      </c>
      <c r="L942">
        <f t="shared" si="102"/>
        <v>3.045204244430288</v>
      </c>
      <c r="M942">
        <f t="shared" si="103"/>
        <v>0.42728988308973104</v>
      </c>
      <c r="N942">
        <f t="shared" si="104"/>
        <v>4.5841381766901081</v>
      </c>
      <c r="O942">
        <f t="shared" si="105"/>
        <v>-2.8590061815421919</v>
      </c>
    </row>
    <row r="943" spans="1:15" x14ac:dyDescent="0.25">
      <c r="A943">
        <f>'ARCH(5)'!A938</f>
        <v>-1.4237576171466928</v>
      </c>
      <c r="C943">
        <v>932</v>
      </c>
      <c r="D943">
        <f t="shared" si="99"/>
        <v>-1.4237576171466928</v>
      </c>
      <c r="E943">
        <v>0</v>
      </c>
      <c r="F943" s="18">
        <v>0</v>
      </c>
      <c r="G943" s="18">
        <v>0</v>
      </c>
      <c r="H943" s="18">
        <v>0</v>
      </c>
      <c r="I943" s="18">
        <v>0</v>
      </c>
      <c r="J943">
        <f t="shared" si="100"/>
        <v>-1.5612840221525406</v>
      </c>
      <c r="K943">
        <f t="shared" si="101"/>
        <v>19.251747714388163</v>
      </c>
      <c r="L943">
        <f t="shared" si="102"/>
        <v>2.9576018469704248</v>
      </c>
      <c r="M943">
        <f t="shared" si="103"/>
        <v>0.12661748086419303</v>
      </c>
      <c r="N943">
        <f t="shared" si="104"/>
        <v>4.3876813597147368</v>
      </c>
      <c r="O943">
        <f t="shared" si="105"/>
        <v>-1.4237576171466928</v>
      </c>
    </row>
    <row r="944" spans="1:15" x14ac:dyDescent="0.25">
      <c r="A944">
        <f>'ARCH(5)'!A939</f>
        <v>-3.4863626265483054</v>
      </c>
      <c r="C944">
        <v>933</v>
      </c>
      <c r="D944">
        <f t="shared" si="99"/>
        <v>-3.4863626265483054</v>
      </c>
      <c r="E944">
        <v>0</v>
      </c>
      <c r="F944" s="18">
        <v>0</v>
      </c>
      <c r="G944" s="18">
        <v>0</v>
      </c>
      <c r="H944" s="18">
        <v>0</v>
      </c>
      <c r="I944" s="18">
        <v>0</v>
      </c>
      <c r="J944">
        <f t="shared" si="100"/>
        <v>-3.6238890315541532</v>
      </c>
      <c r="K944">
        <f t="shared" si="101"/>
        <v>17.07032335081589</v>
      </c>
      <c r="L944">
        <f t="shared" si="102"/>
        <v>2.8373414792640745</v>
      </c>
      <c r="M944">
        <f t="shared" si="103"/>
        <v>0.76932178981781363</v>
      </c>
      <c r="N944">
        <f t="shared" si="104"/>
        <v>4.131624783401306</v>
      </c>
      <c r="O944">
        <f t="shared" si="105"/>
        <v>-3.4863626265483054</v>
      </c>
    </row>
    <row r="945" spans="1:15" x14ac:dyDescent="0.25">
      <c r="A945">
        <f>'ARCH(5)'!A940</f>
        <v>1.2277163959593749</v>
      </c>
      <c r="C945">
        <v>934</v>
      </c>
      <c r="D945">
        <f t="shared" si="99"/>
        <v>1.2277163959593749</v>
      </c>
      <c r="E945">
        <v>0</v>
      </c>
      <c r="F945" s="18">
        <v>0</v>
      </c>
      <c r="G945" s="18">
        <v>0</v>
      </c>
      <c r="H945" s="18">
        <v>0</v>
      </c>
      <c r="I945" s="18">
        <v>0</v>
      </c>
      <c r="J945">
        <f t="shared" si="100"/>
        <v>1.0901899909535271</v>
      </c>
      <c r="K945">
        <f t="shared" si="101"/>
        <v>16.629434647022567</v>
      </c>
      <c r="L945">
        <f t="shared" si="102"/>
        <v>2.8111742966571809</v>
      </c>
      <c r="M945">
        <f t="shared" si="103"/>
        <v>7.1470512473979397E-2</v>
      </c>
      <c r="N945">
        <f t="shared" si="104"/>
        <v>4.0779203826242814</v>
      </c>
      <c r="O945">
        <f t="shared" si="105"/>
        <v>1.2277163959593749</v>
      </c>
    </row>
    <row r="946" spans="1:15" x14ac:dyDescent="0.25">
      <c r="A946">
        <f>'ARCH(5)'!A941</f>
        <v>-0.64791004532309981</v>
      </c>
      <c r="C946">
        <v>935</v>
      </c>
      <c r="D946">
        <f t="shared" si="99"/>
        <v>-0.64791004532309981</v>
      </c>
      <c r="E946">
        <v>0</v>
      </c>
      <c r="F946" s="18">
        <v>0</v>
      </c>
      <c r="G946" s="18">
        <v>0</v>
      </c>
      <c r="H946" s="18">
        <v>0</v>
      </c>
      <c r="I946" s="18">
        <v>0</v>
      </c>
      <c r="J946">
        <f t="shared" si="100"/>
        <v>-0.78543645032894771</v>
      </c>
      <c r="K946">
        <f t="shared" si="101"/>
        <v>14.844657450175015</v>
      </c>
      <c r="L946">
        <f t="shared" si="102"/>
        <v>2.697640032851814</v>
      </c>
      <c r="M946">
        <f t="shared" si="103"/>
        <v>4.1557740188748131E-2</v>
      </c>
      <c r="N946">
        <f t="shared" si="104"/>
        <v>3.8528765163413965</v>
      </c>
      <c r="O946">
        <f t="shared" si="105"/>
        <v>-0.64791004532309981</v>
      </c>
    </row>
    <row r="947" spans="1:15" x14ac:dyDescent="0.25">
      <c r="A947">
        <f>'ARCH(5)'!A942</f>
        <v>-3.3760687994575322</v>
      </c>
      <c r="C947">
        <v>936</v>
      </c>
      <c r="D947">
        <f t="shared" si="99"/>
        <v>-3.3760687994575322</v>
      </c>
      <c r="E947">
        <v>0</v>
      </c>
      <c r="F947" s="18">
        <v>0</v>
      </c>
      <c r="G947" s="18">
        <v>0</v>
      </c>
      <c r="H947" s="18">
        <v>0</v>
      </c>
      <c r="I947" s="18">
        <v>0</v>
      </c>
      <c r="J947">
        <f t="shared" si="100"/>
        <v>-3.51359520446338</v>
      </c>
      <c r="K947">
        <f t="shared" si="101"/>
        <v>13.363327405010478</v>
      </c>
      <c r="L947">
        <f t="shared" si="102"/>
        <v>2.592514194360152</v>
      </c>
      <c r="M947">
        <f t="shared" si="103"/>
        <v>0.92382315322149966</v>
      </c>
      <c r="N947">
        <f t="shared" si="104"/>
        <v>3.6555885169163225</v>
      </c>
      <c r="O947">
        <f t="shared" si="105"/>
        <v>-3.3760687994575322</v>
      </c>
    </row>
    <row r="948" spans="1:15" x14ac:dyDescent="0.25">
      <c r="A948">
        <f>'ARCH(5)'!A943</f>
        <v>-0.54509150466524181</v>
      </c>
      <c r="C948">
        <v>937</v>
      </c>
      <c r="D948">
        <f t="shared" si="99"/>
        <v>-0.54509150466524181</v>
      </c>
      <c r="E948">
        <v>0</v>
      </c>
      <c r="F948" s="18">
        <v>0</v>
      </c>
      <c r="G948" s="18">
        <v>0</v>
      </c>
      <c r="H948" s="18">
        <v>0</v>
      </c>
      <c r="I948" s="18">
        <v>0</v>
      </c>
      <c r="J948">
        <f t="shared" si="100"/>
        <v>-0.68261790967108971</v>
      </c>
      <c r="K948">
        <f t="shared" si="101"/>
        <v>13.600786283203968</v>
      </c>
      <c r="L948">
        <f t="shared" si="102"/>
        <v>2.6101276060122554</v>
      </c>
      <c r="M948">
        <f t="shared" si="103"/>
        <v>3.4260314139276292E-2</v>
      </c>
      <c r="N948">
        <f t="shared" si="104"/>
        <v>3.6879243868609843</v>
      </c>
      <c r="O948">
        <f t="shared" si="105"/>
        <v>-0.54509150466524181</v>
      </c>
    </row>
    <row r="949" spans="1:15" x14ac:dyDescent="0.25">
      <c r="A949">
        <f>'ARCH(5)'!A944</f>
        <v>0.50406793447134801</v>
      </c>
      <c r="C949">
        <v>938</v>
      </c>
      <c r="D949">
        <f t="shared" si="99"/>
        <v>0.50406793447134801</v>
      </c>
      <c r="E949">
        <v>0</v>
      </c>
      <c r="F949" s="18">
        <v>0</v>
      </c>
      <c r="G949" s="18">
        <v>0</v>
      </c>
      <c r="H949" s="18">
        <v>0</v>
      </c>
      <c r="I949" s="18">
        <v>0</v>
      </c>
      <c r="J949">
        <f t="shared" si="100"/>
        <v>0.36654152946550012</v>
      </c>
      <c r="K949">
        <f t="shared" si="101"/>
        <v>12.360682474251046</v>
      </c>
      <c r="L949">
        <f t="shared" si="102"/>
        <v>2.5145206668685307</v>
      </c>
      <c r="M949">
        <f t="shared" si="103"/>
        <v>1.0869358799789794E-2</v>
      </c>
      <c r="N949">
        <f t="shared" si="104"/>
        <v>3.5157762264187187</v>
      </c>
      <c r="O949">
        <f t="shared" si="105"/>
        <v>0.50406793447134801</v>
      </c>
    </row>
    <row r="950" spans="1:15" x14ac:dyDescent="0.25">
      <c r="A950">
        <f>'ARCH(5)'!A945</f>
        <v>0.85286911529381026</v>
      </c>
      <c r="C950">
        <v>939</v>
      </c>
      <c r="D950">
        <f t="shared" si="99"/>
        <v>0.85286911529381026</v>
      </c>
      <c r="E950">
        <v>0</v>
      </c>
      <c r="F950" s="18">
        <v>0</v>
      </c>
      <c r="G950" s="18">
        <v>0</v>
      </c>
      <c r="H950" s="18">
        <v>0</v>
      </c>
      <c r="I950" s="18">
        <v>0</v>
      </c>
      <c r="J950">
        <f t="shared" si="100"/>
        <v>0.71534271028796237</v>
      </c>
      <c r="K950">
        <f t="shared" si="101"/>
        <v>11.339300423087398</v>
      </c>
      <c r="L950">
        <f t="shared" si="102"/>
        <v>2.4282746053108655</v>
      </c>
      <c r="M950">
        <f t="shared" si="103"/>
        <v>4.5127580544585384E-2</v>
      </c>
      <c r="N950">
        <f t="shared" si="104"/>
        <v>3.3673877743864602</v>
      </c>
      <c r="O950">
        <f t="shared" si="105"/>
        <v>0.85286911529381026</v>
      </c>
    </row>
    <row r="951" spans="1:15" x14ac:dyDescent="0.25">
      <c r="A951">
        <f>'ARCH(5)'!A946</f>
        <v>4.7278963693146983</v>
      </c>
      <c r="C951">
        <v>940</v>
      </c>
      <c r="D951">
        <f t="shared" si="99"/>
        <v>4.7278963693146983</v>
      </c>
      <c r="E951">
        <v>0</v>
      </c>
      <c r="F951" s="18">
        <v>0</v>
      </c>
      <c r="G951" s="18">
        <v>0</v>
      </c>
      <c r="H951" s="18">
        <v>0</v>
      </c>
      <c r="I951" s="18">
        <v>0</v>
      </c>
      <c r="J951">
        <f t="shared" si="100"/>
        <v>4.5903699643088505</v>
      </c>
      <c r="K951">
        <f t="shared" si="101"/>
        <v>10.576260111211823</v>
      </c>
      <c r="L951">
        <f t="shared" si="102"/>
        <v>2.3586118772860729</v>
      </c>
      <c r="M951">
        <f t="shared" si="103"/>
        <v>1.9923390865634141</v>
      </c>
      <c r="N951">
        <f t="shared" si="104"/>
        <v>3.2521162511835002</v>
      </c>
      <c r="O951">
        <f t="shared" si="105"/>
        <v>4.7278963693146983</v>
      </c>
    </row>
    <row r="952" spans="1:15" x14ac:dyDescent="0.25">
      <c r="A952">
        <f>'ARCH(5)'!A947</f>
        <v>3.6059290272840889</v>
      </c>
      <c r="C952">
        <v>941</v>
      </c>
      <c r="D952">
        <f t="shared" si="99"/>
        <v>3.6059290272840889</v>
      </c>
      <c r="E952">
        <v>0</v>
      </c>
      <c r="F952" s="18">
        <v>0</v>
      </c>
      <c r="G952" s="18">
        <v>0</v>
      </c>
      <c r="H952" s="18">
        <v>0</v>
      </c>
      <c r="I952" s="18">
        <v>0</v>
      </c>
      <c r="J952">
        <f t="shared" si="100"/>
        <v>3.4684026222782411</v>
      </c>
      <c r="K952">
        <f t="shared" si="101"/>
        <v>12.443866847048277</v>
      </c>
      <c r="L952">
        <f t="shared" si="102"/>
        <v>2.5212278788052309</v>
      </c>
      <c r="M952">
        <f t="shared" si="103"/>
        <v>0.96672657286429331</v>
      </c>
      <c r="N952">
        <f t="shared" si="104"/>
        <v>3.527586547067028</v>
      </c>
      <c r="O952">
        <f t="shared" si="105"/>
        <v>3.6059290272840889</v>
      </c>
    </row>
    <row r="953" spans="1:15" x14ac:dyDescent="0.25">
      <c r="A953">
        <f>'ARCH(5)'!A948</f>
        <v>8.1354167556075677E-2</v>
      </c>
      <c r="C953">
        <v>942</v>
      </c>
      <c r="D953">
        <f t="shared" si="99"/>
        <v>8.1354167556075677E-2</v>
      </c>
      <c r="E953">
        <v>0</v>
      </c>
      <c r="F953" s="18">
        <v>0</v>
      </c>
      <c r="G953" s="18">
        <v>0</v>
      </c>
      <c r="H953" s="18">
        <v>0</v>
      </c>
      <c r="I953" s="18">
        <v>0</v>
      </c>
      <c r="J953">
        <f t="shared" si="100"/>
        <v>-5.6172237449772192E-2</v>
      </c>
      <c r="K953">
        <f t="shared" si="101"/>
        <v>12.835120109026375</v>
      </c>
      <c r="L953">
        <f t="shared" si="102"/>
        <v>2.5521851722089153</v>
      </c>
      <c r="M953">
        <f t="shared" si="103"/>
        <v>2.4583488376509946E-4</v>
      </c>
      <c r="N953">
        <f t="shared" si="104"/>
        <v>3.5826135863397792</v>
      </c>
      <c r="O953">
        <f t="shared" si="105"/>
        <v>8.1354167556075677E-2</v>
      </c>
    </row>
    <row r="954" spans="1:15" x14ac:dyDescent="0.25">
      <c r="A954">
        <f>'ARCH(5)'!A949</f>
        <v>3.8329391341233325</v>
      </c>
      <c r="C954">
        <v>943</v>
      </c>
      <c r="D954">
        <f t="shared" si="99"/>
        <v>3.8329391341233325</v>
      </c>
      <c r="E954">
        <v>0</v>
      </c>
      <c r="F954" s="18">
        <v>0</v>
      </c>
      <c r="G954" s="18">
        <v>0</v>
      </c>
      <c r="H954" s="18">
        <v>0</v>
      </c>
      <c r="I954" s="18">
        <v>0</v>
      </c>
      <c r="J954">
        <f t="shared" si="100"/>
        <v>3.6954127291174848</v>
      </c>
      <c r="K954">
        <f t="shared" si="101"/>
        <v>11.699036997291202</v>
      </c>
      <c r="L954">
        <f t="shared" si="102"/>
        <v>2.4595065304923986</v>
      </c>
      <c r="M954">
        <f t="shared" si="103"/>
        <v>1.1672819943800048</v>
      </c>
      <c r="N954">
        <f t="shared" si="104"/>
        <v>3.420385504192649</v>
      </c>
      <c r="O954">
        <f t="shared" si="105"/>
        <v>3.8329391341233325</v>
      </c>
    </row>
    <row r="955" spans="1:15" x14ac:dyDescent="0.25">
      <c r="A955">
        <f>'ARCH(5)'!A950</f>
        <v>1.2008547435920236</v>
      </c>
      <c r="C955">
        <v>944</v>
      </c>
      <c r="D955">
        <f t="shared" si="99"/>
        <v>1.2008547435920236</v>
      </c>
      <c r="E955">
        <v>0</v>
      </c>
      <c r="F955" s="18">
        <v>0</v>
      </c>
      <c r="G955" s="18">
        <v>0</v>
      </c>
      <c r="H955" s="18">
        <v>0</v>
      </c>
      <c r="I955" s="18">
        <v>0</v>
      </c>
      <c r="J955">
        <f t="shared" si="100"/>
        <v>1.0633283385861758</v>
      </c>
      <c r="K955">
        <f t="shared" si="101"/>
        <v>12.441098093166644</v>
      </c>
      <c r="L955">
        <f t="shared" si="102"/>
        <v>2.5210053545702391</v>
      </c>
      <c r="M955">
        <f t="shared" si="103"/>
        <v>9.0881620510770131E-2</v>
      </c>
      <c r="N955">
        <f t="shared" si="104"/>
        <v>3.5271940821517953</v>
      </c>
      <c r="O955">
        <f t="shared" si="105"/>
        <v>1.2008547435920236</v>
      </c>
    </row>
    <row r="956" spans="1:15" x14ac:dyDescent="0.25">
      <c r="A956">
        <f>'ARCH(5)'!A951</f>
        <v>6.7885276085718527</v>
      </c>
      <c r="C956">
        <v>945</v>
      </c>
      <c r="D956">
        <f t="shared" si="99"/>
        <v>6.7885276085718527</v>
      </c>
      <c r="E956">
        <v>0</v>
      </c>
      <c r="F956" s="18">
        <v>0</v>
      </c>
      <c r="G956" s="18">
        <v>0</v>
      </c>
      <c r="H956" s="18">
        <v>0</v>
      </c>
      <c r="I956" s="18">
        <v>0</v>
      </c>
      <c r="J956">
        <f t="shared" si="100"/>
        <v>6.6510012035660049</v>
      </c>
      <c r="K956">
        <f t="shared" si="101"/>
        <v>11.522717048162027</v>
      </c>
      <c r="L956">
        <f t="shared" si="102"/>
        <v>2.4443204823335325</v>
      </c>
      <c r="M956">
        <f t="shared" si="103"/>
        <v>3.8390092219519039</v>
      </c>
      <c r="N956">
        <f t="shared" si="104"/>
        <v>3.394512785093323</v>
      </c>
      <c r="O956">
        <f t="shared" si="105"/>
        <v>6.7885276085718527</v>
      </c>
    </row>
    <row r="957" spans="1:15" x14ac:dyDescent="0.25">
      <c r="A957">
        <f>'ARCH(5)'!A952</f>
        <v>-3.1433545513704684</v>
      </c>
      <c r="C957">
        <v>946</v>
      </c>
      <c r="D957">
        <f t="shared" si="99"/>
        <v>-3.1433545513704684</v>
      </c>
      <c r="E957">
        <v>0</v>
      </c>
      <c r="F957" s="18">
        <v>0</v>
      </c>
      <c r="G957" s="18">
        <v>0</v>
      </c>
      <c r="H957" s="18">
        <v>0</v>
      </c>
      <c r="I957" s="18">
        <v>0</v>
      </c>
      <c r="J957">
        <f t="shared" si="100"/>
        <v>-3.2808809563763162</v>
      </c>
      <c r="K957">
        <f t="shared" si="101"/>
        <v>15.977604847600084</v>
      </c>
      <c r="L957">
        <f t="shared" si="102"/>
        <v>2.7711880447238721</v>
      </c>
      <c r="M957">
        <f t="shared" si="103"/>
        <v>0.67370422241538941</v>
      </c>
      <c r="N957">
        <f t="shared" si="104"/>
        <v>3.9971996256879745</v>
      </c>
      <c r="O957">
        <f t="shared" si="105"/>
        <v>-3.1433545513704684</v>
      </c>
    </row>
    <row r="958" spans="1:15" x14ac:dyDescent="0.25">
      <c r="A958">
        <f>'ARCH(5)'!A953</f>
        <v>4.8476681431886739</v>
      </c>
      <c r="C958">
        <v>947</v>
      </c>
      <c r="D958">
        <f t="shared" si="99"/>
        <v>4.8476681431886739</v>
      </c>
      <c r="E958">
        <v>0</v>
      </c>
      <c r="F958" s="18">
        <v>0</v>
      </c>
      <c r="G958" s="18">
        <v>0</v>
      </c>
      <c r="H958" s="18">
        <v>0</v>
      </c>
      <c r="I958" s="18">
        <v>0</v>
      </c>
      <c r="J958">
        <f t="shared" si="100"/>
        <v>4.7101417381828261</v>
      </c>
      <c r="K958">
        <f t="shared" si="101"/>
        <v>15.479859530144331</v>
      </c>
      <c r="L958">
        <f t="shared" si="102"/>
        <v>2.7395397938403274</v>
      </c>
      <c r="M958">
        <f t="shared" si="103"/>
        <v>1.4331806532591371</v>
      </c>
      <c r="N958">
        <f t="shared" si="104"/>
        <v>3.9344452633305664</v>
      </c>
      <c r="O958">
        <f t="shared" si="105"/>
        <v>4.8476681431886739</v>
      </c>
    </row>
    <row r="959" spans="1:15" x14ac:dyDescent="0.25">
      <c r="A959">
        <f>'ARCH(5)'!A954</f>
        <v>-1.8360415964129417</v>
      </c>
      <c r="C959">
        <v>948</v>
      </c>
      <c r="D959">
        <f t="shared" si="99"/>
        <v>-1.8360415964129417</v>
      </c>
      <c r="E959">
        <v>0</v>
      </c>
      <c r="F959" s="18">
        <v>0</v>
      </c>
      <c r="G959" s="18">
        <v>0</v>
      </c>
      <c r="H959" s="18">
        <v>0</v>
      </c>
      <c r="I959" s="18">
        <v>0</v>
      </c>
      <c r="J959">
        <f t="shared" si="100"/>
        <v>-1.9735680014187895</v>
      </c>
      <c r="K959">
        <f t="shared" si="101"/>
        <v>16.458879015297363</v>
      </c>
      <c r="L959">
        <f t="shared" si="102"/>
        <v>2.8008650893633891</v>
      </c>
      <c r="M959">
        <f t="shared" si="103"/>
        <v>0.23664859876569089</v>
      </c>
      <c r="N959">
        <f t="shared" si="104"/>
        <v>4.056954401431863</v>
      </c>
      <c r="O959">
        <f t="shared" si="105"/>
        <v>-1.8360415964129417</v>
      </c>
    </row>
    <row r="960" spans="1:15" x14ac:dyDescent="0.25">
      <c r="A960">
        <f>'ARCH(5)'!A955</f>
        <v>1.6682874790179114</v>
      </c>
      <c r="C960">
        <v>949</v>
      </c>
      <c r="D960">
        <f t="shared" si="99"/>
        <v>1.6682874790179114</v>
      </c>
      <c r="E960">
        <v>0</v>
      </c>
      <c r="F960" s="18">
        <v>0</v>
      </c>
      <c r="G960" s="18">
        <v>0</v>
      </c>
      <c r="H960" s="18">
        <v>0</v>
      </c>
      <c r="I960" s="18">
        <v>0</v>
      </c>
      <c r="J960">
        <f t="shared" si="100"/>
        <v>1.5307610740120636</v>
      </c>
      <c r="K960">
        <f t="shared" si="101"/>
        <v>15.035015308255534</v>
      </c>
      <c r="L960">
        <f t="shared" si="102"/>
        <v>2.7103818346146022</v>
      </c>
      <c r="M960">
        <f t="shared" si="103"/>
        <v>0.1558514851942937</v>
      </c>
      <c r="N960">
        <f t="shared" si="104"/>
        <v>3.8775011680534068</v>
      </c>
      <c r="O960">
        <f t="shared" si="105"/>
        <v>1.6682874790179114</v>
      </c>
    </row>
    <row r="961" spans="1:15" x14ac:dyDescent="0.25">
      <c r="A961">
        <f>'ARCH(5)'!A956</f>
        <v>-5.2950829406251687</v>
      </c>
      <c r="C961">
        <v>950</v>
      </c>
      <c r="D961">
        <f t="shared" si="99"/>
        <v>-5.2950829406251687</v>
      </c>
      <c r="E961">
        <v>0</v>
      </c>
      <c r="F961" s="18">
        <v>0</v>
      </c>
      <c r="G961" s="18">
        <v>0</v>
      </c>
      <c r="H961" s="18">
        <v>0</v>
      </c>
      <c r="I961" s="18">
        <v>0</v>
      </c>
      <c r="J961">
        <f t="shared" si="100"/>
        <v>-5.4326093456310165</v>
      </c>
      <c r="K961">
        <f t="shared" si="101"/>
        <v>13.721516679535146</v>
      </c>
      <c r="L961">
        <f t="shared" si="102"/>
        <v>2.6189651613436964</v>
      </c>
      <c r="M961">
        <f t="shared" si="103"/>
        <v>2.1508733321189464</v>
      </c>
      <c r="N961">
        <f t="shared" si="104"/>
        <v>3.704256562325988</v>
      </c>
      <c r="O961">
        <f t="shared" si="105"/>
        <v>-5.2950829406251687</v>
      </c>
    </row>
    <row r="962" spans="1:15" x14ac:dyDescent="0.25">
      <c r="A962">
        <f>'ARCH(5)'!A957</f>
        <v>1.7644088991415563</v>
      </c>
      <c r="C962">
        <v>951</v>
      </c>
      <c r="D962">
        <f t="shared" si="99"/>
        <v>1.7644088991415563</v>
      </c>
      <c r="E962">
        <v>0</v>
      </c>
      <c r="F962" s="18">
        <v>0</v>
      </c>
      <c r="G962" s="18">
        <v>0</v>
      </c>
      <c r="H962" s="18">
        <v>0</v>
      </c>
      <c r="I962" s="18">
        <v>0</v>
      </c>
      <c r="J962">
        <f t="shared" si="100"/>
        <v>1.6268824941357085</v>
      </c>
      <c r="K962">
        <f t="shared" si="101"/>
        <v>15.948077691502462</v>
      </c>
      <c r="L962">
        <f t="shared" si="102"/>
        <v>2.7693383010586885</v>
      </c>
      <c r="M962">
        <f t="shared" si="103"/>
        <v>0.16596023050072531</v>
      </c>
      <c r="N962">
        <f t="shared" si="104"/>
        <v>3.993504437396115</v>
      </c>
      <c r="O962">
        <f t="shared" si="105"/>
        <v>1.7644088991415563</v>
      </c>
    </row>
    <row r="963" spans="1:15" x14ac:dyDescent="0.25">
      <c r="A963">
        <f>'ARCH(5)'!A958</f>
        <v>-0.97161239848580527</v>
      </c>
      <c r="C963">
        <v>952</v>
      </c>
      <c r="D963">
        <f t="shared" si="99"/>
        <v>-0.97161239848580527</v>
      </c>
      <c r="E963">
        <v>0</v>
      </c>
      <c r="F963" s="18">
        <v>0</v>
      </c>
      <c r="G963" s="18">
        <v>0</v>
      </c>
      <c r="H963" s="18">
        <v>0</v>
      </c>
      <c r="I963" s="18">
        <v>0</v>
      </c>
      <c r="J963">
        <f t="shared" si="100"/>
        <v>-1.1091388034916532</v>
      </c>
      <c r="K963">
        <f t="shared" si="101"/>
        <v>14.480674193294574</v>
      </c>
      <c r="L963">
        <f t="shared" si="102"/>
        <v>2.6728149461840713</v>
      </c>
      <c r="M963">
        <f t="shared" si="103"/>
        <v>8.4953840476609005E-2</v>
      </c>
      <c r="N963">
        <f t="shared" si="104"/>
        <v>3.8053481040891088</v>
      </c>
      <c r="O963">
        <f t="shared" si="105"/>
        <v>-0.97161239848580527</v>
      </c>
    </row>
    <row r="964" spans="1:15" x14ac:dyDescent="0.25">
      <c r="A964">
        <f>'ARCH(5)'!A959</f>
        <v>-4.6612386847022993</v>
      </c>
      <c r="C964">
        <v>953</v>
      </c>
      <c r="D964">
        <f t="shared" si="99"/>
        <v>-4.6612386847022993</v>
      </c>
      <c r="E964">
        <v>0</v>
      </c>
      <c r="F964" s="18">
        <v>0</v>
      </c>
      <c r="G964" s="18">
        <v>0</v>
      </c>
      <c r="H964" s="18">
        <v>0</v>
      </c>
      <c r="I964" s="18">
        <v>0</v>
      </c>
      <c r="J964">
        <f t="shared" si="100"/>
        <v>-4.7987650897081471</v>
      </c>
      <c r="K964">
        <f t="shared" si="101"/>
        <v>13.148965379507926</v>
      </c>
      <c r="L964">
        <f t="shared" si="102"/>
        <v>2.5763430771640525</v>
      </c>
      <c r="M964">
        <f t="shared" si="103"/>
        <v>1.7513276308484298</v>
      </c>
      <c r="N964">
        <f t="shared" si="104"/>
        <v>3.6261502146915987</v>
      </c>
      <c r="O964">
        <f t="shared" si="105"/>
        <v>-4.6612386847022993</v>
      </c>
    </row>
    <row r="965" spans="1:15" x14ac:dyDescent="0.25">
      <c r="A965">
        <f>'ARCH(5)'!A960</f>
        <v>-6.4696271327138826</v>
      </c>
      <c r="C965">
        <v>954</v>
      </c>
      <c r="D965">
        <f t="shared" si="99"/>
        <v>-6.4696271327138826</v>
      </c>
      <c r="E965">
        <v>0</v>
      </c>
      <c r="F965" s="18">
        <v>0</v>
      </c>
      <c r="G965" s="18">
        <v>0</v>
      </c>
      <c r="H965" s="18">
        <v>0</v>
      </c>
      <c r="I965" s="18">
        <v>0</v>
      </c>
      <c r="J965">
        <f t="shared" si="100"/>
        <v>-6.6071535377197304</v>
      </c>
      <c r="K965">
        <f t="shared" si="101"/>
        <v>14.715326113919671</v>
      </c>
      <c r="L965">
        <f t="shared" si="102"/>
        <v>2.6888895434459563</v>
      </c>
      <c r="M965">
        <f t="shared" si="103"/>
        <v>2.9665994170328487</v>
      </c>
      <c r="N965">
        <f t="shared" si="104"/>
        <v>3.8360560624057194</v>
      </c>
      <c r="O965">
        <f t="shared" si="105"/>
        <v>-6.4696271327138826</v>
      </c>
    </row>
    <row r="966" spans="1:15" x14ac:dyDescent="0.25">
      <c r="A966">
        <f>'ARCH(5)'!A961</f>
        <v>1.43868734845497</v>
      </c>
      <c r="C966">
        <v>955</v>
      </c>
      <c r="D966">
        <f t="shared" si="99"/>
        <v>1.43868734845497</v>
      </c>
      <c r="E966">
        <v>0</v>
      </c>
      <c r="F966" s="18">
        <v>0</v>
      </c>
      <c r="G966" s="18">
        <v>0</v>
      </c>
      <c r="H966" s="18">
        <v>0</v>
      </c>
      <c r="I966" s="18">
        <v>0</v>
      </c>
      <c r="J966">
        <f t="shared" si="100"/>
        <v>1.3011609434491223</v>
      </c>
      <c r="K966">
        <f t="shared" si="101"/>
        <v>18.434608383562825</v>
      </c>
      <c r="L966">
        <f t="shared" si="102"/>
        <v>2.9142297883665087</v>
      </c>
      <c r="M966">
        <f t="shared" si="103"/>
        <v>9.1839206211019223E-2</v>
      </c>
      <c r="N966">
        <f t="shared" si="104"/>
        <v>4.2935542832905726</v>
      </c>
      <c r="O966">
        <f t="shared" si="105"/>
        <v>1.43868734845497</v>
      </c>
    </row>
    <row r="967" spans="1:15" x14ac:dyDescent="0.25">
      <c r="A967">
        <f>'ARCH(5)'!A962</f>
        <v>1.0250895372879461</v>
      </c>
      <c r="C967">
        <v>956</v>
      </c>
      <c r="D967">
        <f t="shared" si="99"/>
        <v>1.0250895372879461</v>
      </c>
      <c r="E967">
        <v>0</v>
      </c>
      <c r="F967" s="18">
        <v>0</v>
      </c>
      <c r="G967" s="18">
        <v>0</v>
      </c>
      <c r="H967" s="18">
        <v>0</v>
      </c>
      <c r="I967" s="18">
        <v>0</v>
      </c>
      <c r="J967">
        <f t="shared" si="100"/>
        <v>0.88756313228209816</v>
      </c>
      <c r="K967">
        <f t="shared" si="101"/>
        <v>16.334064928137355</v>
      </c>
      <c r="L967">
        <f t="shared" si="102"/>
        <v>2.7932527999580206</v>
      </c>
      <c r="M967">
        <f t="shared" si="103"/>
        <v>4.8228552858840749E-2</v>
      </c>
      <c r="N967">
        <f t="shared" si="104"/>
        <v>4.0415423946975189</v>
      </c>
      <c r="O967">
        <f t="shared" si="105"/>
        <v>1.0250895372879461</v>
      </c>
    </row>
    <row r="968" spans="1:15" x14ac:dyDescent="0.25">
      <c r="A968">
        <f>'ARCH(5)'!A963</f>
        <v>-2.9590503865252198</v>
      </c>
      <c r="C968">
        <v>957</v>
      </c>
      <c r="D968">
        <f t="shared" si="99"/>
        <v>-2.9590503865252198</v>
      </c>
      <c r="E968">
        <v>0</v>
      </c>
      <c r="F968" s="18">
        <v>0</v>
      </c>
      <c r="G968" s="18">
        <v>0</v>
      </c>
      <c r="H968" s="18">
        <v>0</v>
      </c>
      <c r="I968" s="18">
        <v>0</v>
      </c>
      <c r="J968">
        <f t="shared" si="100"/>
        <v>-3.0965767915310676</v>
      </c>
      <c r="K968">
        <f t="shared" si="101"/>
        <v>14.562703514444268</v>
      </c>
      <c r="L968">
        <f t="shared" si="102"/>
        <v>2.6784637064690746</v>
      </c>
      <c r="M968">
        <f t="shared" si="103"/>
        <v>0.65844833113151247</v>
      </c>
      <c r="N968">
        <f t="shared" si="104"/>
        <v>3.8161110458743557</v>
      </c>
      <c r="O968">
        <f t="shared" si="105"/>
        <v>-2.9590503865252198</v>
      </c>
    </row>
    <row r="969" spans="1:15" x14ac:dyDescent="0.25">
      <c r="A969">
        <f>'ARCH(5)'!A964</f>
        <v>2.7384691779490464</v>
      </c>
      <c r="C969">
        <v>958</v>
      </c>
      <c r="D969">
        <f t="shared" si="99"/>
        <v>2.7384691779490464</v>
      </c>
      <c r="E969">
        <v>0</v>
      </c>
      <c r="F969" s="18">
        <v>0</v>
      </c>
      <c r="G969" s="18">
        <v>0</v>
      </c>
      <c r="H969" s="18">
        <v>0</v>
      </c>
      <c r="I969" s="18">
        <v>0</v>
      </c>
      <c r="J969">
        <f t="shared" si="100"/>
        <v>2.6009427729431986</v>
      </c>
      <c r="K969">
        <f t="shared" si="101"/>
        <v>14.21869623727161</v>
      </c>
      <c r="L969">
        <f t="shared" si="102"/>
        <v>2.6545577350291119</v>
      </c>
      <c r="M969">
        <f t="shared" si="103"/>
        <v>0.47577521843335724</v>
      </c>
      <c r="N969">
        <f t="shared" si="104"/>
        <v>3.7707686533744829</v>
      </c>
      <c r="O969">
        <f t="shared" si="105"/>
        <v>2.7384691779490464</v>
      </c>
    </row>
    <row r="970" spans="1:15" x14ac:dyDescent="0.25">
      <c r="A970">
        <f>'ARCH(5)'!A965</f>
        <v>2.8202159439084244</v>
      </c>
      <c r="C970">
        <v>959</v>
      </c>
      <c r="D970">
        <f t="shared" si="99"/>
        <v>2.8202159439084244</v>
      </c>
      <c r="E970">
        <v>0</v>
      </c>
      <c r="F970" s="18">
        <v>0</v>
      </c>
      <c r="G970" s="18">
        <v>0</v>
      </c>
      <c r="H970" s="18">
        <v>0</v>
      </c>
      <c r="I970" s="18">
        <v>0</v>
      </c>
      <c r="J970">
        <f t="shared" si="100"/>
        <v>2.6826895389025767</v>
      </c>
      <c r="K970">
        <f t="shared" si="101"/>
        <v>13.606955602414526</v>
      </c>
      <c r="L970">
        <f t="shared" si="102"/>
        <v>2.6105811033544621</v>
      </c>
      <c r="M970">
        <f t="shared" si="103"/>
        <v>0.52890766843247861</v>
      </c>
      <c r="N970">
        <f t="shared" si="104"/>
        <v>3.6887607136292435</v>
      </c>
      <c r="O970">
        <f t="shared" si="105"/>
        <v>2.8202159439084244</v>
      </c>
    </row>
    <row r="971" spans="1:15" x14ac:dyDescent="0.25">
      <c r="A971">
        <f>'ARCH(5)'!A966</f>
        <v>0.68210165818813084</v>
      </c>
      <c r="C971">
        <v>960</v>
      </c>
      <c r="D971">
        <f t="shared" ref="D971:D1034" si="106">A971</f>
        <v>0.68210165818813084</v>
      </c>
      <c r="E971">
        <v>0</v>
      </c>
      <c r="F971" s="18">
        <v>0</v>
      </c>
      <c r="G971" s="18">
        <v>0</v>
      </c>
      <c r="H971" s="18">
        <v>0</v>
      </c>
      <c r="I971" s="18">
        <v>0</v>
      </c>
      <c r="J971">
        <f t="shared" si="100"/>
        <v>0.54457525318228295</v>
      </c>
      <c r="K971">
        <f t="shared" si="101"/>
        <v>13.174696924548229</v>
      </c>
      <c r="L971">
        <f t="shared" si="102"/>
        <v>2.5782980903334773</v>
      </c>
      <c r="M971">
        <f t="shared" si="103"/>
        <v>2.2509983195588154E-2</v>
      </c>
      <c r="N971">
        <f t="shared" si="104"/>
        <v>3.6296965333961775</v>
      </c>
      <c r="O971">
        <f t="shared" si="105"/>
        <v>0.68210165818813084</v>
      </c>
    </row>
    <row r="972" spans="1:15" x14ac:dyDescent="0.25">
      <c r="A972">
        <f>'ARCH(5)'!A967</f>
        <v>-7.1184349091270356</v>
      </c>
      <c r="C972">
        <v>961</v>
      </c>
      <c r="D972">
        <f t="shared" si="106"/>
        <v>-7.1184349091270356</v>
      </c>
      <c r="E972">
        <v>0</v>
      </c>
      <c r="F972" s="18">
        <v>0</v>
      </c>
      <c r="G972" s="18">
        <v>0</v>
      </c>
      <c r="H972" s="18">
        <v>0</v>
      </c>
      <c r="I972" s="18">
        <v>0</v>
      </c>
      <c r="J972">
        <f t="shared" ref="J972:J1035" si="107">D972-$T$31-$T$32*E972-$T$33*F972-$T$34*G972-$T$35*H972-$T$36*I972</f>
        <v>-7.2559613141328834</v>
      </c>
      <c r="K972">
        <f t="shared" si="101"/>
        <v>12.003076517357039</v>
      </c>
      <c r="L972">
        <f t="shared" si="102"/>
        <v>2.485162993375595</v>
      </c>
      <c r="M972">
        <f t="shared" si="103"/>
        <v>4.3862900079042229</v>
      </c>
      <c r="N972">
        <f t="shared" si="104"/>
        <v>3.4645456437110247</v>
      </c>
      <c r="O972">
        <f t="shared" si="105"/>
        <v>-7.1184349091270356</v>
      </c>
    </row>
    <row r="973" spans="1:15" x14ac:dyDescent="0.25">
      <c r="A973">
        <f>'ARCH(5)'!A968</f>
        <v>0.86374589528557721</v>
      </c>
      <c r="C973">
        <v>962</v>
      </c>
      <c r="D973">
        <f t="shared" si="106"/>
        <v>0.86374589528557721</v>
      </c>
      <c r="E973">
        <v>0</v>
      </c>
      <c r="F973" s="18">
        <v>0</v>
      </c>
      <c r="G973" s="18">
        <v>0</v>
      </c>
      <c r="H973" s="18">
        <v>0</v>
      </c>
      <c r="I973" s="18">
        <v>0</v>
      </c>
      <c r="J973">
        <f t="shared" si="107"/>
        <v>0.72621949027972932</v>
      </c>
      <c r="K973">
        <f t="shared" ref="K973:K1036" si="108">$T$37+$T$38*J972^2+$T$39*K972</f>
        <v>17.369164846611611</v>
      </c>
      <c r="L973">
        <f t="shared" ref="L973:L1036" si="109">LN(K973)</f>
        <v>2.8546964988790231</v>
      </c>
      <c r="M973">
        <f t="shared" ref="M973:M1036" si="110">J973^2/K973</f>
        <v>3.0363851844323678E-2</v>
      </c>
      <c r="N973">
        <f t="shared" ref="N973:N1036" si="111">SQRT(K973)</f>
        <v>4.1676330028700477</v>
      </c>
      <c r="O973">
        <f t="shared" ref="O973:O1036" si="112">D973</f>
        <v>0.86374589528557721</v>
      </c>
    </row>
    <row r="974" spans="1:15" x14ac:dyDescent="0.25">
      <c r="A974">
        <f>'ARCH(5)'!A969</f>
        <v>2.7459440754179156</v>
      </c>
      <c r="C974">
        <v>963</v>
      </c>
      <c r="D974">
        <f t="shared" si="106"/>
        <v>2.7459440754179156</v>
      </c>
      <c r="E974">
        <v>0</v>
      </c>
      <c r="F974" s="18">
        <v>0</v>
      </c>
      <c r="G974" s="18">
        <v>0</v>
      </c>
      <c r="H974" s="18">
        <v>0</v>
      </c>
      <c r="I974" s="18">
        <v>0</v>
      </c>
      <c r="J974">
        <f t="shared" si="107"/>
        <v>2.6084176704120678</v>
      </c>
      <c r="K974">
        <f t="shared" si="108"/>
        <v>15.350664756845067</v>
      </c>
      <c r="L974">
        <f t="shared" si="109"/>
        <v>2.7311587797303587</v>
      </c>
      <c r="M974">
        <f t="shared" si="110"/>
        <v>0.44322788954686759</v>
      </c>
      <c r="N974">
        <f t="shared" si="111"/>
        <v>3.9179924396105039</v>
      </c>
      <c r="O974">
        <f t="shared" si="112"/>
        <v>2.7459440754179156</v>
      </c>
    </row>
    <row r="975" spans="1:15" x14ac:dyDescent="0.25">
      <c r="A975">
        <f>'ARCH(5)'!A970</f>
        <v>-3.3917132716770029</v>
      </c>
      <c r="C975">
        <v>964</v>
      </c>
      <c r="D975">
        <f t="shared" si="106"/>
        <v>-3.3917132716770029</v>
      </c>
      <c r="E975">
        <v>0</v>
      </c>
      <c r="F975" s="18">
        <v>0</v>
      </c>
      <c r="G975" s="18">
        <v>0</v>
      </c>
      <c r="H975" s="18">
        <v>0</v>
      </c>
      <c r="I975" s="18">
        <v>0</v>
      </c>
      <c r="J975">
        <f t="shared" si="107"/>
        <v>-3.5292396766828507</v>
      </c>
      <c r="K975">
        <f t="shared" si="108"/>
        <v>14.507567547131611</v>
      </c>
      <c r="L975">
        <f t="shared" si="109"/>
        <v>2.6746704130863734</v>
      </c>
      <c r="M975">
        <f t="shared" si="110"/>
        <v>0.85855417560576097</v>
      </c>
      <c r="N975">
        <f t="shared" si="111"/>
        <v>3.8088800909363911</v>
      </c>
      <c r="O975">
        <f t="shared" si="112"/>
        <v>-3.3917132716770029</v>
      </c>
    </row>
    <row r="976" spans="1:15" x14ac:dyDescent="0.25">
      <c r="A976">
        <f>'ARCH(5)'!A971</f>
        <v>-0.72371266298817338</v>
      </c>
      <c r="C976">
        <v>965</v>
      </c>
      <c r="D976">
        <f t="shared" si="106"/>
        <v>-0.72371266298817338</v>
      </c>
      <c r="E976">
        <v>0</v>
      </c>
      <c r="F976" s="18">
        <v>0</v>
      </c>
      <c r="G976" s="18">
        <v>0</v>
      </c>
      <c r="H976" s="18">
        <v>0</v>
      </c>
      <c r="I976" s="18">
        <v>0</v>
      </c>
      <c r="J976">
        <f t="shared" si="107"/>
        <v>-0.86123906799402128</v>
      </c>
      <c r="K976">
        <f t="shared" si="108"/>
        <v>14.519675140521795</v>
      </c>
      <c r="L976">
        <f t="shared" si="109"/>
        <v>2.6755046359040646</v>
      </c>
      <c r="M976">
        <f t="shared" si="110"/>
        <v>5.1084664433653074E-2</v>
      </c>
      <c r="N976">
        <f t="shared" si="111"/>
        <v>3.8104691496614684</v>
      </c>
      <c r="O976">
        <f t="shared" si="112"/>
        <v>-0.72371266298817338</v>
      </c>
    </row>
    <row r="977" spans="1:15" x14ac:dyDescent="0.25">
      <c r="A977">
        <f>'ARCH(5)'!A972</f>
        <v>2.6273206382227938</v>
      </c>
      <c r="C977">
        <v>966</v>
      </c>
      <c r="D977">
        <f t="shared" si="106"/>
        <v>2.6273206382227938</v>
      </c>
      <c r="E977">
        <v>0</v>
      </c>
      <c r="F977" s="18">
        <v>0</v>
      </c>
      <c r="G977" s="18">
        <v>0</v>
      </c>
      <c r="H977" s="18">
        <v>0</v>
      </c>
      <c r="I977" s="18">
        <v>0</v>
      </c>
      <c r="J977">
        <f t="shared" si="107"/>
        <v>2.489794233216946</v>
      </c>
      <c r="K977">
        <f t="shared" si="108"/>
        <v>13.121115437626255</v>
      </c>
      <c r="L977">
        <f t="shared" si="109"/>
        <v>2.5742227980138654</v>
      </c>
      <c r="M977">
        <f t="shared" si="110"/>
        <v>0.4724503304028424</v>
      </c>
      <c r="N977">
        <f t="shared" si="111"/>
        <v>3.6223080263315897</v>
      </c>
      <c r="O977">
        <f t="shared" si="112"/>
        <v>2.6273206382227938</v>
      </c>
    </row>
    <row r="978" spans="1:15" x14ac:dyDescent="0.25">
      <c r="A978">
        <f>'ARCH(5)'!A973</f>
        <v>-1.2330921727575499</v>
      </c>
      <c r="C978">
        <v>967</v>
      </c>
      <c r="D978">
        <f t="shared" si="106"/>
        <v>-1.2330921727575499</v>
      </c>
      <c r="E978">
        <v>0</v>
      </c>
      <c r="F978" s="18">
        <v>0</v>
      </c>
      <c r="G978" s="18">
        <v>0</v>
      </c>
      <c r="H978" s="18">
        <v>0</v>
      </c>
      <c r="I978" s="18">
        <v>0</v>
      </c>
      <c r="J978">
        <f t="shared" si="107"/>
        <v>-1.3706185777633977</v>
      </c>
      <c r="K978">
        <f t="shared" si="108"/>
        <v>12.670222390593324</v>
      </c>
      <c r="L978">
        <f t="shared" si="109"/>
        <v>2.5392545467120207</v>
      </c>
      <c r="M978">
        <f t="shared" si="110"/>
        <v>0.14826853292684691</v>
      </c>
      <c r="N978">
        <f t="shared" si="111"/>
        <v>3.5595255850454741</v>
      </c>
      <c r="O978">
        <f t="shared" si="112"/>
        <v>-1.2330921727575499</v>
      </c>
    </row>
    <row r="979" spans="1:15" x14ac:dyDescent="0.25">
      <c r="A979">
        <f>'ARCH(5)'!A974</f>
        <v>-4.1802893212415126</v>
      </c>
      <c r="C979">
        <v>968</v>
      </c>
      <c r="D979">
        <f t="shared" si="106"/>
        <v>-4.1802893212415126</v>
      </c>
      <c r="E979">
        <v>0</v>
      </c>
      <c r="F979" s="18">
        <v>0</v>
      </c>
      <c r="G979" s="18">
        <v>0</v>
      </c>
      <c r="H979" s="18">
        <v>0</v>
      </c>
      <c r="I979" s="18">
        <v>0</v>
      </c>
      <c r="J979">
        <f t="shared" si="107"/>
        <v>-4.3178157262473604</v>
      </c>
      <c r="K979">
        <f t="shared" si="108"/>
        <v>11.793974596199892</v>
      </c>
      <c r="L979">
        <f t="shared" si="109"/>
        <v>2.4675887736163431</v>
      </c>
      <c r="M979">
        <f t="shared" si="110"/>
        <v>1.5807675770164968</v>
      </c>
      <c r="N979">
        <f t="shared" si="111"/>
        <v>3.4342356640451879</v>
      </c>
      <c r="O979">
        <f t="shared" si="112"/>
        <v>-4.1802893212415126</v>
      </c>
    </row>
    <row r="980" spans="1:15" x14ac:dyDescent="0.25">
      <c r="A980">
        <f>'ARCH(5)'!A975</f>
        <v>-2.1737840512960007</v>
      </c>
      <c r="C980">
        <v>969</v>
      </c>
      <c r="D980">
        <f t="shared" si="106"/>
        <v>-2.1737840512960007</v>
      </c>
      <c r="E980">
        <v>0</v>
      </c>
      <c r="F980" s="18">
        <v>0</v>
      </c>
      <c r="G980" s="18">
        <v>0</v>
      </c>
      <c r="H980" s="18">
        <v>0</v>
      </c>
      <c r="I980" s="18">
        <v>0</v>
      </c>
      <c r="J980">
        <f t="shared" si="107"/>
        <v>-2.3113104563018485</v>
      </c>
      <c r="K980">
        <f t="shared" si="108"/>
        <v>13.115792983175844</v>
      </c>
      <c r="L980">
        <f t="shared" si="109"/>
        <v>2.5738170753244343</v>
      </c>
      <c r="M980">
        <f t="shared" si="110"/>
        <v>0.40730713211643838</v>
      </c>
      <c r="N980">
        <f t="shared" si="111"/>
        <v>3.6215732745832776</v>
      </c>
      <c r="O980">
        <f t="shared" si="112"/>
        <v>-2.1737840512960007</v>
      </c>
    </row>
    <row r="981" spans="1:15" x14ac:dyDescent="0.25">
      <c r="A981">
        <f>'ARCH(5)'!A976</f>
        <v>0.82696757272418242</v>
      </c>
      <c r="C981">
        <v>970</v>
      </c>
      <c r="D981">
        <f t="shared" si="106"/>
        <v>0.82696757272418242</v>
      </c>
      <c r="E981">
        <v>0</v>
      </c>
      <c r="F981" s="18">
        <v>0</v>
      </c>
      <c r="G981" s="18">
        <v>0</v>
      </c>
      <c r="H981" s="18">
        <v>0</v>
      </c>
      <c r="I981" s="18">
        <v>0</v>
      </c>
      <c r="J981">
        <f t="shared" si="107"/>
        <v>0.68944116771833452</v>
      </c>
      <c r="K981">
        <f t="shared" si="108"/>
        <v>12.562997547505043</v>
      </c>
      <c r="L981">
        <f t="shared" si="109"/>
        <v>2.5307557908065523</v>
      </c>
      <c r="M981">
        <f t="shared" si="110"/>
        <v>3.7835645668753554E-2</v>
      </c>
      <c r="N981">
        <f t="shared" si="111"/>
        <v>3.5444319075847743</v>
      </c>
      <c r="O981">
        <f t="shared" si="112"/>
        <v>0.82696757272418242</v>
      </c>
    </row>
    <row r="982" spans="1:15" x14ac:dyDescent="0.25">
      <c r="A982">
        <f>'ARCH(5)'!A977</f>
        <v>0.80602754008658861</v>
      </c>
      <c r="C982">
        <v>971</v>
      </c>
      <c r="D982">
        <f t="shared" si="106"/>
        <v>0.80602754008658861</v>
      </c>
      <c r="E982">
        <v>0</v>
      </c>
      <c r="F982" s="18">
        <v>0</v>
      </c>
      <c r="G982" s="18">
        <v>0</v>
      </c>
      <c r="H982" s="18">
        <v>0</v>
      </c>
      <c r="I982" s="18">
        <v>0</v>
      </c>
      <c r="J982">
        <f t="shared" si="107"/>
        <v>0.66850113508074072</v>
      </c>
      <c r="K982">
        <f t="shared" si="108"/>
        <v>11.540418401995213</v>
      </c>
      <c r="L982">
        <f t="shared" si="109"/>
        <v>2.4458555170947252</v>
      </c>
      <c r="M982">
        <f t="shared" si="110"/>
        <v>3.8724225763510936E-2</v>
      </c>
      <c r="N982">
        <f t="shared" si="111"/>
        <v>3.3971191327351491</v>
      </c>
      <c r="O982">
        <f t="shared" si="112"/>
        <v>0.80602754008658861</v>
      </c>
    </row>
    <row r="983" spans="1:15" x14ac:dyDescent="0.25">
      <c r="A983">
        <f>'ARCH(5)'!A978</f>
        <v>0.36836747559675254</v>
      </c>
      <c r="C983">
        <v>972</v>
      </c>
      <c r="D983">
        <f t="shared" si="106"/>
        <v>0.36836747559675254</v>
      </c>
      <c r="E983">
        <v>0</v>
      </c>
      <c r="F983" s="18">
        <v>0</v>
      </c>
      <c r="G983" s="18">
        <v>0</v>
      </c>
      <c r="H983" s="18">
        <v>0</v>
      </c>
      <c r="I983" s="18">
        <v>0</v>
      </c>
      <c r="J983">
        <f t="shared" si="107"/>
        <v>0.23084107059090467</v>
      </c>
      <c r="K983">
        <f t="shared" si="108"/>
        <v>10.727648726934127</v>
      </c>
      <c r="L983">
        <f t="shared" si="109"/>
        <v>2.3728244018689217</v>
      </c>
      <c r="M983">
        <f t="shared" si="110"/>
        <v>4.967314015210506E-3</v>
      </c>
      <c r="N983">
        <f t="shared" si="111"/>
        <v>3.2753089513714775</v>
      </c>
      <c r="O983">
        <f t="shared" si="112"/>
        <v>0.36836747559675254</v>
      </c>
    </row>
    <row r="984" spans="1:15" x14ac:dyDescent="0.25">
      <c r="A984">
        <f>'ARCH(5)'!A979</f>
        <v>6.8314785366695467</v>
      </c>
      <c r="C984">
        <v>973</v>
      </c>
      <c r="D984">
        <f t="shared" si="106"/>
        <v>6.8314785366695467</v>
      </c>
      <c r="E984">
        <v>0</v>
      </c>
      <c r="F984" s="18">
        <v>0</v>
      </c>
      <c r="G984" s="18">
        <v>0</v>
      </c>
      <c r="H984" s="18">
        <v>0</v>
      </c>
      <c r="I984" s="18">
        <v>0</v>
      </c>
      <c r="J984">
        <f t="shared" si="107"/>
        <v>6.693952131663699</v>
      </c>
      <c r="K984">
        <f t="shared" si="108"/>
        <v>10.037041128039265</v>
      </c>
      <c r="L984">
        <f t="shared" si="109"/>
        <v>2.3062823624659168</v>
      </c>
      <c r="M984">
        <f t="shared" si="110"/>
        <v>4.4643630099140994</v>
      </c>
      <c r="N984">
        <f t="shared" si="111"/>
        <v>3.168128963290362</v>
      </c>
      <c r="O984">
        <f t="shared" si="112"/>
        <v>6.8314785366695467</v>
      </c>
    </row>
    <row r="985" spans="1:15" x14ac:dyDescent="0.25">
      <c r="A985">
        <f>'ARCH(5)'!A980</f>
        <v>2.8449052805399715</v>
      </c>
      <c r="C985">
        <v>974</v>
      </c>
      <c r="D985">
        <f t="shared" si="106"/>
        <v>2.8449052805399715</v>
      </c>
      <c r="E985">
        <v>0</v>
      </c>
      <c r="F985" s="18">
        <v>0</v>
      </c>
      <c r="G985" s="18">
        <v>0</v>
      </c>
      <c r="H985" s="18">
        <v>0</v>
      </c>
      <c r="I985" s="18">
        <v>0</v>
      </c>
      <c r="J985">
        <f t="shared" si="107"/>
        <v>2.7073788755341237</v>
      </c>
      <c r="K985">
        <f t="shared" si="108"/>
        <v>14.870624462086781</v>
      </c>
      <c r="L985">
        <f t="shared" si="109"/>
        <v>2.6993877543506839</v>
      </c>
      <c r="M985">
        <f t="shared" si="110"/>
        <v>0.4929114035779919</v>
      </c>
      <c r="N985">
        <f t="shared" si="111"/>
        <v>3.8562448654211239</v>
      </c>
      <c r="O985">
        <f t="shared" si="112"/>
        <v>2.8449052805399715</v>
      </c>
    </row>
    <row r="986" spans="1:15" x14ac:dyDescent="0.25">
      <c r="A986">
        <f>'ARCH(5)'!A981</f>
        <v>-0.29795539423088985</v>
      </c>
      <c r="C986">
        <v>975</v>
      </c>
      <c r="D986">
        <f t="shared" si="106"/>
        <v>-0.29795539423088985</v>
      </c>
      <c r="E986">
        <v>0</v>
      </c>
      <c r="F986" s="18">
        <v>0</v>
      </c>
      <c r="G986" s="18">
        <v>0</v>
      </c>
      <c r="H986" s="18">
        <v>0</v>
      </c>
      <c r="I986" s="18">
        <v>0</v>
      </c>
      <c r="J986">
        <f t="shared" si="107"/>
        <v>-0.43548179923673769</v>
      </c>
      <c r="K986">
        <f t="shared" si="108"/>
        <v>14.190863630081274</v>
      </c>
      <c r="L986">
        <f t="shared" si="109"/>
        <v>2.6525983512002291</v>
      </c>
      <c r="M986">
        <f t="shared" si="110"/>
        <v>1.336383763596072E-2</v>
      </c>
      <c r="N986">
        <f t="shared" si="111"/>
        <v>3.7670762708075443</v>
      </c>
      <c r="O986">
        <f t="shared" si="112"/>
        <v>-0.29795539423088985</v>
      </c>
    </row>
    <row r="987" spans="1:15" x14ac:dyDescent="0.25">
      <c r="A987">
        <f>'ARCH(5)'!A982</f>
        <v>-1.0094938145242678</v>
      </c>
      <c r="C987">
        <v>976</v>
      </c>
      <c r="D987">
        <f t="shared" si="106"/>
        <v>-1.0094938145242678</v>
      </c>
      <c r="E987">
        <v>0</v>
      </c>
      <c r="F987" s="18">
        <v>0</v>
      </c>
      <c r="G987" s="18">
        <v>0</v>
      </c>
      <c r="H987" s="18">
        <v>0</v>
      </c>
      <c r="I987" s="18">
        <v>0</v>
      </c>
      <c r="J987">
        <f t="shared" si="107"/>
        <v>-1.1470202195301156</v>
      </c>
      <c r="K987">
        <f t="shared" si="108"/>
        <v>12.79449975871098</v>
      </c>
      <c r="L987">
        <f t="shared" si="109"/>
        <v>2.5490153722246363</v>
      </c>
      <c r="M987">
        <f t="shared" si="110"/>
        <v>0.10282976347826076</v>
      </c>
      <c r="N987">
        <f t="shared" si="111"/>
        <v>3.576939999316592</v>
      </c>
      <c r="O987">
        <f t="shared" si="112"/>
        <v>-1.0094938145242678</v>
      </c>
    </row>
    <row r="988" spans="1:15" x14ac:dyDescent="0.25">
      <c r="A988">
        <f>'ARCH(5)'!A983</f>
        <v>-1.269799033321692</v>
      </c>
      <c r="C988">
        <v>977</v>
      </c>
      <c r="D988">
        <f t="shared" si="106"/>
        <v>-1.269799033321692</v>
      </c>
      <c r="E988">
        <v>0</v>
      </c>
      <c r="F988" s="18">
        <v>0</v>
      </c>
      <c r="G988" s="18">
        <v>0</v>
      </c>
      <c r="H988" s="18">
        <v>0</v>
      </c>
      <c r="I988" s="18">
        <v>0</v>
      </c>
      <c r="J988">
        <f t="shared" si="107"/>
        <v>-1.4073254383275398</v>
      </c>
      <c r="K988">
        <f t="shared" si="108"/>
        <v>11.82466541238438</v>
      </c>
      <c r="L988">
        <f t="shared" si="109"/>
        <v>2.4701876390419057</v>
      </c>
      <c r="M988">
        <f t="shared" si="110"/>
        <v>0.16749437047829599</v>
      </c>
      <c r="N988">
        <f t="shared" si="111"/>
        <v>3.438701122863745</v>
      </c>
      <c r="O988">
        <f t="shared" si="112"/>
        <v>-1.269799033321692</v>
      </c>
    </row>
    <row r="989" spans="1:15" x14ac:dyDescent="0.25">
      <c r="A989">
        <f>'ARCH(5)'!A984</f>
        <v>1.0023902907276112</v>
      </c>
      <c r="C989">
        <v>978</v>
      </c>
      <c r="D989">
        <f t="shared" si="106"/>
        <v>1.0023902907276112</v>
      </c>
      <c r="E989">
        <v>0</v>
      </c>
      <c r="F989" s="18">
        <v>0</v>
      </c>
      <c r="G989" s="18">
        <v>0</v>
      </c>
      <c r="H989" s="18">
        <v>0</v>
      </c>
      <c r="I989" s="18">
        <v>0</v>
      </c>
      <c r="J989">
        <f t="shared" si="107"/>
        <v>0.86486388572176331</v>
      </c>
      <c r="K989">
        <f t="shared" si="108"/>
        <v>11.13699078251449</v>
      </c>
      <c r="L989">
        <f t="shared" si="109"/>
        <v>2.410272070765338</v>
      </c>
      <c r="M989">
        <f t="shared" si="110"/>
        <v>6.7162625473311879E-2</v>
      </c>
      <c r="N989">
        <f t="shared" si="111"/>
        <v>3.3372130262412809</v>
      </c>
      <c r="O989">
        <f t="shared" si="112"/>
        <v>1.0023902907276112</v>
      </c>
    </row>
    <row r="990" spans="1:15" x14ac:dyDescent="0.25">
      <c r="A990">
        <f>'ARCH(5)'!A985</f>
        <v>-1.0304956582224416</v>
      </c>
      <c r="C990">
        <v>979</v>
      </c>
      <c r="D990">
        <f t="shared" si="106"/>
        <v>-1.0304956582224416</v>
      </c>
      <c r="E990">
        <v>0</v>
      </c>
      <c r="F990" s="18">
        <v>0</v>
      </c>
      <c r="G990" s="18">
        <v>0</v>
      </c>
      <c r="H990" s="18">
        <v>0</v>
      </c>
      <c r="I990" s="18">
        <v>0</v>
      </c>
      <c r="J990">
        <f t="shared" si="107"/>
        <v>-1.1680220632282894</v>
      </c>
      <c r="K990">
        <f t="shared" si="108"/>
        <v>10.444539065634318</v>
      </c>
      <c r="L990">
        <f t="shared" si="109"/>
        <v>2.3460792643683739</v>
      </c>
      <c r="M990">
        <f t="shared" si="110"/>
        <v>0.13062094283097161</v>
      </c>
      <c r="N990">
        <f t="shared" si="111"/>
        <v>3.2318012107235679</v>
      </c>
      <c r="O990">
        <f t="shared" si="112"/>
        <v>-1.0304956582224416</v>
      </c>
    </row>
    <row r="991" spans="1:15" x14ac:dyDescent="0.25">
      <c r="A991">
        <f>'ARCH(5)'!A986</f>
        <v>-1.2975733406807168</v>
      </c>
      <c r="C991">
        <v>980</v>
      </c>
      <c r="D991">
        <f t="shared" si="106"/>
        <v>-1.2975733406807168</v>
      </c>
      <c r="E991">
        <v>0</v>
      </c>
      <c r="F991" s="18">
        <v>0</v>
      </c>
      <c r="G991" s="18">
        <v>0</v>
      </c>
      <c r="H991" s="18">
        <v>0</v>
      </c>
      <c r="I991" s="18">
        <v>0</v>
      </c>
      <c r="J991">
        <f t="shared" si="107"/>
        <v>-1.4350997456865646</v>
      </c>
      <c r="K991">
        <f t="shared" si="108"/>
        <v>9.9705622198258546</v>
      </c>
      <c r="L991">
        <f t="shared" si="109"/>
        <v>2.2996369735398789</v>
      </c>
      <c r="M991">
        <f t="shared" si="110"/>
        <v>0.20655919241689599</v>
      </c>
      <c r="N991">
        <f t="shared" si="111"/>
        <v>3.1576197079170023</v>
      </c>
      <c r="O991">
        <f t="shared" si="112"/>
        <v>-1.2975733406807168</v>
      </c>
    </row>
    <row r="992" spans="1:15" x14ac:dyDescent="0.25">
      <c r="A992">
        <f>'ARCH(5)'!A987</f>
        <v>-1.7929855218915776</v>
      </c>
      <c r="C992">
        <v>981</v>
      </c>
      <c r="D992">
        <f t="shared" si="106"/>
        <v>-1.7929855218915776</v>
      </c>
      <c r="E992">
        <v>0</v>
      </c>
      <c r="F992" s="18">
        <v>0</v>
      </c>
      <c r="G992" s="18">
        <v>0</v>
      </c>
      <c r="H992" s="18">
        <v>0</v>
      </c>
      <c r="I992" s="18">
        <v>0</v>
      </c>
      <c r="J992">
        <f t="shared" si="107"/>
        <v>-1.9305119268974253</v>
      </c>
      <c r="K992">
        <f t="shared" si="108"/>
        <v>9.6789946904364115</v>
      </c>
      <c r="L992">
        <f t="shared" si="109"/>
        <v>2.2699580416014959</v>
      </c>
      <c r="M992">
        <f t="shared" si="110"/>
        <v>0.38504787109508898</v>
      </c>
      <c r="N992">
        <f t="shared" si="111"/>
        <v>3.1111082736601134</v>
      </c>
      <c r="O992">
        <f t="shared" si="112"/>
        <v>-1.7929855218915776</v>
      </c>
    </row>
    <row r="993" spans="1:15" x14ac:dyDescent="0.25">
      <c r="A993">
        <f>'ARCH(5)'!A988</f>
        <v>0.6758967967462528</v>
      </c>
      <c r="C993">
        <v>982</v>
      </c>
      <c r="D993">
        <f t="shared" si="106"/>
        <v>0.6758967967462528</v>
      </c>
      <c r="E993">
        <v>0</v>
      </c>
      <c r="F993" s="18">
        <v>0</v>
      </c>
      <c r="G993" s="18">
        <v>0</v>
      </c>
      <c r="H993" s="18">
        <v>0</v>
      </c>
      <c r="I993" s="18">
        <v>0</v>
      </c>
      <c r="J993">
        <f t="shared" si="107"/>
        <v>0.53837039174040491</v>
      </c>
      <c r="K993">
        <f t="shared" si="108"/>
        <v>9.6486624470682614</v>
      </c>
      <c r="L993">
        <f t="shared" si="109"/>
        <v>2.2668192992226994</v>
      </c>
      <c r="M993">
        <f t="shared" si="110"/>
        <v>3.0039674441174537E-2</v>
      </c>
      <c r="N993">
        <f t="shared" si="111"/>
        <v>3.1062296191795387</v>
      </c>
      <c r="O993">
        <f t="shared" si="112"/>
        <v>0.6758967967462528</v>
      </c>
    </row>
    <row r="994" spans="1:15" x14ac:dyDescent="0.25">
      <c r="A994">
        <f>'ARCH(5)'!A989</f>
        <v>2.3694658862928386</v>
      </c>
      <c r="C994">
        <v>983</v>
      </c>
      <c r="D994">
        <f t="shared" si="106"/>
        <v>2.3694658862928386</v>
      </c>
      <c r="E994">
        <v>0</v>
      </c>
      <c r="F994" s="18">
        <v>0</v>
      </c>
      <c r="G994" s="18">
        <v>0</v>
      </c>
      <c r="H994" s="18">
        <v>0</v>
      </c>
      <c r="I994" s="18">
        <v>0</v>
      </c>
      <c r="J994">
        <f t="shared" si="107"/>
        <v>2.2319394812869908</v>
      </c>
      <c r="K994">
        <f t="shared" si="108"/>
        <v>9.2114814141764167</v>
      </c>
      <c r="L994">
        <f t="shared" si="109"/>
        <v>2.2204506857772706</v>
      </c>
      <c r="M994">
        <f t="shared" si="110"/>
        <v>0.54079833895784224</v>
      </c>
      <c r="N994">
        <f t="shared" si="111"/>
        <v>3.0350422425686956</v>
      </c>
      <c r="O994">
        <f t="shared" si="112"/>
        <v>2.3694658862928386</v>
      </c>
    </row>
    <row r="995" spans="1:15" x14ac:dyDescent="0.25">
      <c r="A995">
        <f>'ARCH(5)'!A990</f>
        <v>-1.0690521108965501</v>
      </c>
      <c r="C995">
        <v>984</v>
      </c>
      <c r="D995">
        <f t="shared" si="106"/>
        <v>-1.0690521108965501</v>
      </c>
      <c r="E995">
        <v>0</v>
      </c>
      <c r="F995" s="18">
        <v>0</v>
      </c>
      <c r="G995" s="18">
        <v>0</v>
      </c>
      <c r="H995" s="18">
        <v>0</v>
      </c>
      <c r="I995" s="18">
        <v>0</v>
      </c>
      <c r="J995">
        <f t="shared" si="107"/>
        <v>-1.2065785159023978</v>
      </c>
      <c r="K995">
        <f t="shared" si="108"/>
        <v>9.4294624830891571</v>
      </c>
      <c r="L995">
        <f t="shared" si="109"/>
        <v>2.2438390942879054</v>
      </c>
      <c r="M995">
        <f t="shared" si="110"/>
        <v>0.15439180310098571</v>
      </c>
      <c r="N995">
        <f t="shared" si="111"/>
        <v>3.070742985514932</v>
      </c>
      <c r="O995">
        <f t="shared" si="112"/>
        <v>-1.0690521108965501</v>
      </c>
    </row>
    <row r="996" spans="1:15" x14ac:dyDescent="0.25">
      <c r="A996">
        <f>'ARCH(5)'!A991</f>
        <v>0.8770045847305169</v>
      </c>
      <c r="C996">
        <v>985</v>
      </c>
      <c r="D996">
        <f t="shared" si="106"/>
        <v>0.8770045847305169</v>
      </c>
      <c r="E996">
        <v>0</v>
      </c>
      <c r="F996" s="18">
        <v>0</v>
      </c>
      <c r="G996" s="18">
        <v>0</v>
      </c>
      <c r="H996" s="18">
        <v>0</v>
      </c>
      <c r="I996" s="18">
        <v>0</v>
      </c>
      <c r="J996">
        <f t="shared" si="107"/>
        <v>0.739478179724669</v>
      </c>
      <c r="K996">
        <f t="shared" si="108"/>
        <v>9.1781551324099322</v>
      </c>
      <c r="L996">
        <f t="shared" si="109"/>
        <v>2.2168262184676162</v>
      </c>
      <c r="M996">
        <f t="shared" si="110"/>
        <v>5.9579291306370387E-2</v>
      </c>
      <c r="N996">
        <f t="shared" si="111"/>
        <v>3.0295470176925678</v>
      </c>
      <c r="O996">
        <f t="shared" si="112"/>
        <v>0.8770045847305169</v>
      </c>
    </row>
    <row r="997" spans="1:15" x14ac:dyDescent="0.25">
      <c r="A997">
        <f>'ARCH(5)'!A992</f>
        <v>-0.90358918212072092</v>
      </c>
      <c r="C997">
        <v>986</v>
      </c>
      <c r="D997">
        <f t="shared" si="106"/>
        <v>-0.90358918212072092</v>
      </c>
      <c r="E997">
        <v>0</v>
      </c>
      <c r="F997" s="18">
        <v>0</v>
      </c>
      <c r="G997" s="18">
        <v>0</v>
      </c>
      <c r="H997" s="18">
        <v>0</v>
      </c>
      <c r="I997" s="18">
        <v>0</v>
      </c>
      <c r="J997">
        <f t="shared" si="107"/>
        <v>-1.0411155871265687</v>
      </c>
      <c r="K997">
        <f t="shared" si="108"/>
        <v>8.8699768652584829</v>
      </c>
      <c r="L997">
        <f t="shared" si="109"/>
        <v>2.1826721881172393</v>
      </c>
      <c r="M997">
        <f t="shared" si="110"/>
        <v>0.12220118295949049</v>
      </c>
      <c r="N997">
        <f t="shared" si="111"/>
        <v>2.978250638421569</v>
      </c>
      <c r="O997">
        <f t="shared" si="112"/>
        <v>-0.90358918212072092</v>
      </c>
    </row>
    <row r="998" spans="1:15" x14ac:dyDescent="0.25">
      <c r="A998">
        <f>'ARCH(5)'!A993</f>
        <v>0.11405042147962913</v>
      </c>
      <c r="C998">
        <v>987</v>
      </c>
      <c r="D998">
        <f t="shared" si="106"/>
        <v>0.11405042147962913</v>
      </c>
      <c r="E998">
        <v>0</v>
      </c>
      <c r="F998" s="18">
        <v>0</v>
      </c>
      <c r="G998" s="18">
        <v>0</v>
      </c>
      <c r="H998" s="18">
        <v>0</v>
      </c>
      <c r="I998" s="18">
        <v>0</v>
      </c>
      <c r="J998">
        <f t="shared" si="107"/>
        <v>-2.3475983526218741E-2</v>
      </c>
      <c r="K998">
        <f t="shared" si="108"/>
        <v>8.6906250514764167</v>
      </c>
      <c r="L998">
        <f t="shared" si="109"/>
        <v>2.1622448643634047</v>
      </c>
      <c r="M998">
        <f t="shared" si="110"/>
        <v>6.3415669098469015E-5</v>
      </c>
      <c r="N998">
        <f t="shared" si="111"/>
        <v>2.947986609785807</v>
      </c>
      <c r="O998">
        <f t="shared" si="112"/>
        <v>0.11405042147962913</v>
      </c>
    </row>
    <row r="999" spans="1:15" x14ac:dyDescent="0.25">
      <c r="A999">
        <f>'ARCH(5)'!A994</f>
        <v>-0.89298390647753745</v>
      </c>
      <c r="C999">
        <v>988</v>
      </c>
      <c r="D999">
        <f t="shared" si="106"/>
        <v>-0.89298390647753745</v>
      </c>
      <c r="E999">
        <v>0</v>
      </c>
      <c r="F999" s="18">
        <v>0</v>
      </c>
      <c r="G999" s="18">
        <v>0</v>
      </c>
      <c r="H999" s="18">
        <v>0</v>
      </c>
      <c r="I999" s="18">
        <v>0</v>
      </c>
      <c r="J999">
        <f t="shared" si="107"/>
        <v>-1.0305103114833853</v>
      </c>
      <c r="K999">
        <f t="shared" si="108"/>
        <v>8.4184371527825821</v>
      </c>
      <c r="L999">
        <f t="shared" si="109"/>
        <v>2.1304241997178428</v>
      </c>
      <c r="M999">
        <f t="shared" si="110"/>
        <v>0.12614592029383656</v>
      </c>
      <c r="N999">
        <f t="shared" si="111"/>
        <v>2.901454316852599</v>
      </c>
      <c r="O999">
        <f t="shared" si="112"/>
        <v>-0.89298390647753745</v>
      </c>
    </row>
    <row r="1000" spans="1:15" x14ac:dyDescent="0.25">
      <c r="A1000">
        <f>'ARCH(5)'!A995</f>
        <v>-0.23312327558363044</v>
      </c>
      <c r="C1000">
        <v>989</v>
      </c>
      <c r="D1000">
        <f t="shared" si="106"/>
        <v>-0.23312327558363044</v>
      </c>
      <c r="E1000">
        <v>0</v>
      </c>
      <c r="F1000" s="18">
        <v>0</v>
      </c>
      <c r="G1000" s="18">
        <v>0</v>
      </c>
      <c r="H1000" s="18">
        <v>0</v>
      </c>
      <c r="I1000" s="18">
        <v>0</v>
      </c>
      <c r="J1000">
        <f t="shared" si="107"/>
        <v>-0.37064968058947834</v>
      </c>
      <c r="K1000">
        <f t="shared" si="108"/>
        <v>8.3305991158941168</v>
      </c>
      <c r="L1000">
        <f t="shared" si="109"/>
        <v>2.119935376268804</v>
      </c>
      <c r="M1000">
        <f t="shared" si="110"/>
        <v>1.6491153134349006E-2</v>
      </c>
      <c r="N1000">
        <f t="shared" si="111"/>
        <v>2.8862777267432387</v>
      </c>
      <c r="O1000">
        <f t="shared" si="112"/>
        <v>-0.23312327558363044</v>
      </c>
    </row>
    <row r="1001" spans="1:15" x14ac:dyDescent="0.25">
      <c r="A1001">
        <f>'ARCH(5)'!A996</f>
        <v>0.73200441515823644</v>
      </c>
      <c r="C1001">
        <v>990</v>
      </c>
      <c r="D1001">
        <f t="shared" si="106"/>
        <v>0.73200441515823644</v>
      </c>
      <c r="E1001">
        <v>0</v>
      </c>
      <c r="F1001" s="18">
        <v>0</v>
      </c>
      <c r="G1001" s="18">
        <v>0</v>
      </c>
      <c r="H1001" s="18">
        <v>0</v>
      </c>
      <c r="I1001" s="18">
        <v>0</v>
      </c>
      <c r="J1001">
        <f t="shared" si="107"/>
        <v>0.59447801015238855</v>
      </c>
      <c r="K1001">
        <f t="shared" si="108"/>
        <v>8.1499323197253677</v>
      </c>
      <c r="L1001">
        <f t="shared" si="109"/>
        <v>2.0980096228901144</v>
      </c>
      <c r="M1001">
        <f t="shared" si="110"/>
        <v>4.3362826915678263E-2</v>
      </c>
      <c r="N1001">
        <f t="shared" si="111"/>
        <v>2.8548086310163363</v>
      </c>
      <c r="O1001">
        <f t="shared" si="112"/>
        <v>0.73200441515823644</v>
      </c>
    </row>
    <row r="1002" spans="1:15" x14ac:dyDescent="0.25">
      <c r="A1002">
        <f>'ARCH(5)'!A997</f>
        <v>-1.5367765427006881</v>
      </c>
      <c r="C1002">
        <v>991</v>
      </c>
      <c r="D1002">
        <f t="shared" si="106"/>
        <v>-1.5367765427006881</v>
      </c>
      <c r="E1002">
        <v>0</v>
      </c>
      <c r="F1002" s="18">
        <v>0</v>
      </c>
      <c r="G1002" s="18">
        <v>0</v>
      </c>
      <c r="H1002" s="18">
        <v>0</v>
      </c>
      <c r="I1002" s="18">
        <v>0</v>
      </c>
      <c r="J1002">
        <f t="shared" si="107"/>
        <v>-1.6743029477065359</v>
      </c>
      <c r="K1002">
        <f t="shared" si="108"/>
        <v>8.0329066917674634</v>
      </c>
      <c r="L1002">
        <f t="shared" si="109"/>
        <v>2.083546441509557</v>
      </c>
      <c r="M1002">
        <f t="shared" si="110"/>
        <v>0.34897584003705051</v>
      </c>
      <c r="N1002">
        <f t="shared" si="111"/>
        <v>2.8342382912817095</v>
      </c>
      <c r="O1002">
        <f t="shared" si="112"/>
        <v>-1.5367765427006881</v>
      </c>
    </row>
    <row r="1003" spans="1:15" x14ac:dyDescent="0.25">
      <c r="A1003">
        <f>'ARCH(5)'!A998</f>
        <v>-1.2735136485257286</v>
      </c>
      <c r="C1003">
        <v>992</v>
      </c>
      <c r="D1003">
        <f t="shared" si="106"/>
        <v>-1.2735136485257286</v>
      </c>
      <c r="E1003">
        <v>0</v>
      </c>
      <c r="F1003" s="18">
        <v>0</v>
      </c>
      <c r="G1003" s="18">
        <v>0</v>
      </c>
      <c r="H1003" s="18">
        <v>0</v>
      </c>
      <c r="I1003" s="18">
        <v>0</v>
      </c>
      <c r="J1003">
        <f t="shared" si="107"/>
        <v>-1.4110400535315764</v>
      </c>
      <c r="K1003">
        <f t="shared" si="108"/>
        <v>8.2347896136753409</v>
      </c>
      <c r="L1003">
        <f t="shared" si="109"/>
        <v>2.1083678154799785</v>
      </c>
      <c r="M1003">
        <f t="shared" si="110"/>
        <v>0.24178323018282408</v>
      </c>
      <c r="N1003">
        <f t="shared" si="111"/>
        <v>2.869632313324364</v>
      </c>
      <c r="O1003">
        <f t="shared" si="112"/>
        <v>-1.2735136485257286</v>
      </c>
    </row>
    <row r="1004" spans="1:15" x14ac:dyDescent="0.25">
      <c r="A1004">
        <f>'ARCH(5)'!A999</f>
        <v>0.73947148304699839</v>
      </c>
      <c r="C1004">
        <v>993</v>
      </c>
      <c r="D1004">
        <f t="shared" si="106"/>
        <v>0.73947148304699839</v>
      </c>
      <c r="E1004">
        <v>0</v>
      </c>
      <c r="F1004" s="18">
        <v>0</v>
      </c>
      <c r="G1004" s="18">
        <v>0</v>
      </c>
      <c r="H1004" s="18">
        <v>0</v>
      </c>
      <c r="I1004" s="18">
        <v>0</v>
      </c>
      <c r="J1004">
        <f t="shared" si="107"/>
        <v>0.60194507804115049</v>
      </c>
      <c r="K1004">
        <f t="shared" si="108"/>
        <v>8.296932811434667</v>
      </c>
      <c r="L1004">
        <f t="shared" si="109"/>
        <v>2.1158859057145238</v>
      </c>
      <c r="M1004">
        <f t="shared" si="110"/>
        <v>4.367130422926891E-2</v>
      </c>
      <c r="N1004">
        <f t="shared" si="111"/>
        <v>2.8804396906435423</v>
      </c>
      <c r="O1004">
        <f t="shared" si="112"/>
        <v>0.73947148304699839</v>
      </c>
    </row>
    <row r="1005" spans="1:15" x14ac:dyDescent="0.25">
      <c r="A1005">
        <f>'ARCH(5)'!A1000</f>
        <v>-3.1164366686063967</v>
      </c>
      <c r="C1005">
        <v>994</v>
      </c>
      <c r="D1005">
        <f t="shared" si="106"/>
        <v>-3.1164366686063967</v>
      </c>
      <c r="E1005">
        <v>0</v>
      </c>
      <c r="F1005" s="18">
        <v>0</v>
      </c>
      <c r="G1005" s="18">
        <v>0</v>
      </c>
      <c r="H1005" s="18">
        <v>0</v>
      </c>
      <c r="I1005" s="18">
        <v>0</v>
      </c>
      <c r="J1005">
        <f t="shared" si="107"/>
        <v>-3.2539630736122445</v>
      </c>
      <c r="K1005">
        <f t="shared" si="108"/>
        <v>8.1503286553695204</v>
      </c>
      <c r="L1005">
        <f t="shared" si="109"/>
        <v>2.0980582522519189</v>
      </c>
      <c r="M1005">
        <f t="shared" si="110"/>
        <v>1.2991225424334736</v>
      </c>
      <c r="N1005">
        <f t="shared" si="111"/>
        <v>2.8548780456211298</v>
      </c>
      <c r="O1005">
        <f t="shared" si="112"/>
        <v>-3.1164366686063967</v>
      </c>
    </row>
    <row r="1006" spans="1:15" x14ac:dyDescent="0.25">
      <c r="A1006">
        <f>'ARCH(5)'!A1001</f>
        <v>-11.795408046189088</v>
      </c>
      <c r="C1006">
        <v>995</v>
      </c>
      <c r="D1006">
        <f t="shared" si="106"/>
        <v>-11.795408046189088</v>
      </c>
      <c r="E1006">
        <v>0</v>
      </c>
      <c r="F1006" s="18">
        <v>0</v>
      </c>
      <c r="G1006" s="18">
        <v>0</v>
      </c>
      <c r="H1006" s="18">
        <v>0</v>
      </c>
      <c r="I1006" s="18">
        <v>0</v>
      </c>
      <c r="J1006">
        <f t="shared" si="107"/>
        <v>-11.932934451194937</v>
      </c>
      <c r="K1006">
        <f t="shared" si="108"/>
        <v>9.2635776538586168</v>
      </c>
      <c r="L1006">
        <f t="shared" si="109"/>
        <v>2.2260903297502135</v>
      </c>
      <c r="M1006">
        <f t="shared" si="110"/>
        <v>15.371482804724192</v>
      </c>
      <c r="N1006">
        <f t="shared" si="111"/>
        <v>3.0436125991752987</v>
      </c>
      <c r="O1006">
        <f t="shared" si="112"/>
        <v>-11.795408046189088</v>
      </c>
    </row>
    <row r="1007" spans="1:15" x14ac:dyDescent="0.25">
      <c r="A1007">
        <f>'ARCH(5)'!A1002</f>
        <v>-0.81924248808953293</v>
      </c>
      <c r="C1007">
        <v>996</v>
      </c>
      <c r="D1007">
        <f t="shared" si="106"/>
        <v>-0.81924248808953293</v>
      </c>
      <c r="E1007">
        <v>0</v>
      </c>
      <c r="F1007" s="18">
        <v>0</v>
      </c>
      <c r="G1007" s="18">
        <v>0</v>
      </c>
      <c r="H1007" s="18">
        <v>0</v>
      </c>
      <c r="I1007" s="18">
        <v>0</v>
      </c>
      <c r="J1007">
        <f t="shared" si="107"/>
        <v>-0.95676889309538082</v>
      </c>
      <c r="K1007">
        <f t="shared" si="108"/>
        <v>25.989470536666182</v>
      </c>
      <c r="L1007">
        <f t="shared" si="109"/>
        <v>3.257691476636202</v>
      </c>
      <c r="M1007">
        <f t="shared" si="110"/>
        <v>3.5222214839024754E-2</v>
      </c>
      <c r="N1007">
        <f t="shared" si="111"/>
        <v>5.0979869102093804</v>
      </c>
      <c r="O1007">
        <f t="shared" si="112"/>
        <v>-0.81924248808953293</v>
      </c>
    </row>
    <row r="1008" spans="1:15" x14ac:dyDescent="0.25">
      <c r="A1008">
        <f>'ARCH(5)'!A1003</f>
        <v>-6.1055420818587951</v>
      </c>
      <c r="C1008">
        <v>997</v>
      </c>
      <c r="D1008">
        <f t="shared" si="106"/>
        <v>-6.1055420818587951</v>
      </c>
      <c r="E1008">
        <v>0</v>
      </c>
      <c r="F1008" s="18">
        <v>0</v>
      </c>
      <c r="G1008" s="18">
        <v>0</v>
      </c>
      <c r="H1008" s="18">
        <v>0</v>
      </c>
      <c r="I1008" s="18">
        <v>0</v>
      </c>
      <c r="J1008">
        <f t="shared" si="107"/>
        <v>-6.2430684868646429</v>
      </c>
      <c r="K1008">
        <f t="shared" si="108"/>
        <v>22.22011193494146</v>
      </c>
      <c r="L1008">
        <f t="shared" si="109"/>
        <v>3.1009978217749188</v>
      </c>
      <c r="M1008">
        <f t="shared" si="110"/>
        <v>1.7540822587123059</v>
      </c>
      <c r="N1008">
        <f t="shared" si="111"/>
        <v>4.7138213728292104</v>
      </c>
      <c r="O1008">
        <f t="shared" si="112"/>
        <v>-6.1055420818587951</v>
      </c>
    </row>
    <row r="1009" spans="1:15" x14ac:dyDescent="0.25">
      <c r="A1009">
        <f>'ARCH(5)'!A1004</f>
        <v>1.8581033444234876</v>
      </c>
      <c r="C1009">
        <v>998</v>
      </c>
      <c r="D1009">
        <f t="shared" si="106"/>
        <v>1.8581033444234876</v>
      </c>
      <c r="E1009">
        <v>0</v>
      </c>
      <c r="F1009" s="18">
        <v>0</v>
      </c>
      <c r="G1009" s="18">
        <v>0</v>
      </c>
      <c r="H1009" s="18">
        <v>0</v>
      </c>
      <c r="I1009" s="18">
        <v>0</v>
      </c>
      <c r="J1009">
        <f t="shared" si="107"/>
        <v>1.7205769394176398</v>
      </c>
      <c r="K1009">
        <f t="shared" si="108"/>
        <v>23.812077570085741</v>
      </c>
      <c r="L1009">
        <f t="shared" si="109"/>
        <v>3.1701929128906481</v>
      </c>
      <c r="M1009">
        <f t="shared" si="110"/>
        <v>0.12432283557545597</v>
      </c>
      <c r="N1009">
        <f t="shared" si="111"/>
        <v>4.8797620403136195</v>
      </c>
      <c r="O1009">
        <f t="shared" si="112"/>
        <v>1.8581033444234876</v>
      </c>
    </row>
    <row r="1010" spans="1:15" x14ac:dyDescent="0.25">
      <c r="A1010">
        <f>'ARCH(5)'!A1005</f>
        <v>-1.0454750157022255</v>
      </c>
      <c r="C1010">
        <v>999</v>
      </c>
      <c r="D1010">
        <f t="shared" si="106"/>
        <v>-1.0454750157022255</v>
      </c>
      <c r="E1010">
        <v>0</v>
      </c>
      <c r="F1010" s="18">
        <v>0</v>
      </c>
      <c r="G1010" s="18">
        <v>0</v>
      </c>
      <c r="H1010" s="18">
        <v>0</v>
      </c>
      <c r="I1010" s="18">
        <v>0</v>
      </c>
      <c r="J1010">
        <f t="shared" si="107"/>
        <v>-1.1830014207080732</v>
      </c>
      <c r="K1010">
        <f t="shared" si="108"/>
        <v>20.742579490376663</v>
      </c>
      <c r="L1010">
        <f t="shared" si="109"/>
        <v>3.0321885677956355</v>
      </c>
      <c r="M1010">
        <f t="shared" si="110"/>
        <v>6.7469543122474315E-2</v>
      </c>
      <c r="N1010">
        <f t="shared" si="111"/>
        <v>4.5544022099916317</v>
      </c>
      <c r="O1010">
        <f t="shared" si="112"/>
        <v>-1.0454750157022255</v>
      </c>
    </row>
    <row r="1011" spans="1:15" x14ac:dyDescent="0.25">
      <c r="A1011">
        <f>'ARCH(5)'!A1006</f>
        <v>-1.1941349669319954</v>
      </c>
      <c r="C1011">
        <v>1000</v>
      </c>
      <c r="D1011">
        <f t="shared" si="106"/>
        <v>-1.1941349669319954</v>
      </c>
      <c r="E1011">
        <v>0</v>
      </c>
      <c r="F1011" s="18">
        <v>0</v>
      </c>
      <c r="G1011" s="18">
        <v>0</v>
      </c>
      <c r="H1011" s="18">
        <v>0</v>
      </c>
      <c r="I1011" s="18">
        <v>0</v>
      </c>
      <c r="J1011">
        <f t="shared" si="107"/>
        <v>-1.3316613719378432</v>
      </c>
      <c r="K1011">
        <f t="shared" si="108"/>
        <v>18.125493320893845</v>
      </c>
      <c r="L1011">
        <f t="shared" si="109"/>
        <v>2.8973194180748316</v>
      </c>
      <c r="M1011">
        <f t="shared" si="110"/>
        <v>9.7835792831481874E-2</v>
      </c>
      <c r="N1011">
        <f t="shared" si="111"/>
        <v>4.2574045286880882</v>
      </c>
      <c r="O1011">
        <f t="shared" si="112"/>
        <v>-1.1941349669319954</v>
      </c>
    </row>
    <row r="1012" spans="1:15" x14ac:dyDescent="0.25">
      <c r="A1012">
        <f>'ARCH(5)'!A1007</f>
        <v>2.5489681239755169</v>
      </c>
      <c r="C1012">
        <v>1001</v>
      </c>
      <c r="D1012">
        <f t="shared" si="106"/>
        <v>2.5489681239755169</v>
      </c>
      <c r="E1012">
        <v>0</v>
      </c>
      <c r="F1012" s="18">
        <v>0</v>
      </c>
      <c r="G1012" s="18">
        <v>0</v>
      </c>
      <c r="H1012" s="18">
        <v>0</v>
      </c>
      <c r="I1012" s="18">
        <v>0</v>
      </c>
      <c r="J1012">
        <f t="shared" si="107"/>
        <v>2.4114417189696691</v>
      </c>
      <c r="K1012">
        <f t="shared" si="108"/>
        <v>16.099059712897983</v>
      </c>
      <c r="L1012">
        <f t="shared" si="109"/>
        <v>2.7787608673593089</v>
      </c>
      <c r="M1012">
        <f t="shared" si="110"/>
        <v>0.36120439750456879</v>
      </c>
      <c r="N1012">
        <f t="shared" si="111"/>
        <v>4.012363357536052</v>
      </c>
      <c r="O1012">
        <f t="shared" si="112"/>
        <v>2.5489681239755169</v>
      </c>
    </row>
    <row r="1013" spans="1:15" x14ac:dyDescent="0.25">
      <c r="A1013">
        <f>'ARCH(5)'!A1008</f>
        <v>0.69876163641337463</v>
      </c>
      <c r="C1013">
        <v>1002</v>
      </c>
      <c r="D1013">
        <f t="shared" si="106"/>
        <v>0.69876163641337463</v>
      </c>
      <c r="E1013">
        <v>0</v>
      </c>
      <c r="F1013" s="18">
        <v>0</v>
      </c>
      <c r="G1013" s="18">
        <v>0</v>
      </c>
      <c r="H1013" s="18">
        <v>0</v>
      </c>
      <c r="I1013" s="18">
        <v>0</v>
      </c>
      <c r="J1013">
        <f t="shared" si="107"/>
        <v>0.56123523140752674</v>
      </c>
      <c r="K1013">
        <f t="shared" si="108"/>
        <v>14.981042626830005</v>
      </c>
      <c r="L1013">
        <f t="shared" si="109"/>
        <v>2.7067855769240281</v>
      </c>
      <c r="M1013">
        <f t="shared" si="110"/>
        <v>2.1025571638715178E-2</v>
      </c>
      <c r="N1013">
        <f t="shared" si="111"/>
        <v>3.8705351860989463</v>
      </c>
      <c r="O1013">
        <f t="shared" si="112"/>
        <v>0.69876163641337463</v>
      </c>
    </row>
    <row r="1014" spans="1:15" x14ac:dyDescent="0.25">
      <c r="A1014">
        <f>'ARCH(5)'!A1009</f>
        <v>-0.53671280142418265</v>
      </c>
      <c r="C1014">
        <v>1003</v>
      </c>
      <c r="D1014">
        <f t="shared" si="106"/>
        <v>-0.53671280142418265</v>
      </c>
      <c r="E1014">
        <v>0</v>
      </c>
      <c r="F1014" s="18">
        <v>0</v>
      </c>
      <c r="G1014" s="18">
        <v>0</v>
      </c>
      <c r="H1014" s="18">
        <v>0</v>
      </c>
      <c r="I1014" s="18">
        <v>0</v>
      </c>
      <c r="J1014">
        <f t="shared" si="107"/>
        <v>-0.67423920643003055</v>
      </c>
      <c r="K1014">
        <f t="shared" si="108"/>
        <v>13.434978459884704</v>
      </c>
      <c r="L1014">
        <f t="shared" si="109"/>
        <v>2.5978616387825597</v>
      </c>
      <c r="M1014">
        <f t="shared" si="110"/>
        <v>3.3836936087748563E-2</v>
      </c>
      <c r="N1014">
        <f t="shared" si="111"/>
        <v>3.6653756233003874</v>
      </c>
      <c r="O1014">
        <f t="shared" si="112"/>
        <v>-0.53671280142418265</v>
      </c>
    </row>
    <row r="1015" spans="1:15" x14ac:dyDescent="0.25">
      <c r="A1015">
        <f>'ARCH(5)'!A1010</f>
        <v>-1.0412645458514733</v>
      </c>
      <c r="C1015">
        <v>1004</v>
      </c>
      <c r="D1015">
        <f t="shared" si="106"/>
        <v>-1.0412645458514733</v>
      </c>
      <c r="E1015">
        <v>0</v>
      </c>
      <c r="F1015" s="18">
        <v>0</v>
      </c>
      <c r="G1015" s="18">
        <v>0</v>
      </c>
      <c r="H1015" s="18">
        <v>0</v>
      </c>
      <c r="I1015" s="18">
        <v>0</v>
      </c>
      <c r="J1015">
        <f t="shared" si="107"/>
        <v>-1.1787909508573211</v>
      </c>
      <c r="K1015">
        <f t="shared" si="108"/>
        <v>12.228082166902352</v>
      </c>
      <c r="L1015">
        <f t="shared" si="109"/>
        <v>2.5037351235760439</v>
      </c>
      <c r="M1015">
        <f t="shared" si="110"/>
        <v>0.11363581687275422</v>
      </c>
      <c r="N1015">
        <f t="shared" si="111"/>
        <v>3.4968674791736607</v>
      </c>
      <c r="O1015">
        <f t="shared" si="112"/>
        <v>-1.0412645458514733</v>
      </c>
    </row>
    <row r="1016" spans="1:15" x14ac:dyDescent="0.25">
      <c r="A1016">
        <f>'ARCH(5)'!A1011</f>
        <v>-2.5868990789947918E-2</v>
      </c>
      <c r="C1016">
        <v>1005</v>
      </c>
      <c r="D1016">
        <f t="shared" si="106"/>
        <v>-2.5868990789947918E-2</v>
      </c>
      <c r="E1016">
        <v>0</v>
      </c>
      <c r="F1016" s="18">
        <v>0</v>
      </c>
      <c r="G1016" s="18">
        <v>0</v>
      </c>
      <c r="H1016" s="18">
        <v>0</v>
      </c>
      <c r="I1016" s="18">
        <v>0</v>
      </c>
      <c r="J1016">
        <f t="shared" si="107"/>
        <v>-0.16339539579579579</v>
      </c>
      <c r="K1016">
        <f t="shared" si="108"/>
        <v>11.385239778113627</v>
      </c>
      <c r="L1016">
        <f t="shared" si="109"/>
        <v>2.4323177601734716</v>
      </c>
      <c r="M1016">
        <f t="shared" si="110"/>
        <v>2.3449708471303052E-3</v>
      </c>
      <c r="N1016">
        <f t="shared" si="111"/>
        <v>3.3742020950313019</v>
      </c>
      <c r="O1016">
        <f t="shared" si="112"/>
        <v>-2.5868990789947918E-2</v>
      </c>
    </row>
    <row r="1017" spans="1:15" x14ac:dyDescent="0.25">
      <c r="A1017">
        <f>'ARCH(5)'!A1012</f>
        <v>-0.28904032525493634</v>
      </c>
      <c r="C1017">
        <v>1006</v>
      </c>
      <c r="D1017">
        <f t="shared" si="106"/>
        <v>-0.28904032525493634</v>
      </c>
      <c r="E1017">
        <v>0</v>
      </c>
      <c r="F1017" s="18">
        <v>0</v>
      </c>
      <c r="G1017" s="18">
        <v>0</v>
      </c>
      <c r="H1017" s="18">
        <v>0</v>
      </c>
      <c r="I1017" s="18">
        <v>0</v>
      </c>
      <c r="J1017">
        <f t="shared" si="107"/>
        <v>-0.42656673026078418</v>
      </c>
      <c r="K1017">
        <f t="shared" si="108"/>
        <v>10.554315195301649</v>
      </c>
      <c r="L1017">
        <f t="shared" si="109"/>
        <v>2.3565347995462096</v>
      </c>
      <c r="M1017">
        <f t="shared" si="110"/>
        <v>1.7240263531865849E-2</v>
      </c>
      <c r="N1017">
        <f t="shared" si="111"/>
        <v>3.2487405552462403</v>
      </c>
      <c r="O1017">
        <f t="shared" si="112"/>
        <v>-0.28904032525493634</v>
      </c>
    </row>
    <row r="1018" spans="1:15" x14ac:dyDescent="0.25">
      <c r="A1018">
        <f>'ARCH(5)'!A1013</f>
        <v>-2.8391662581422241</v>
      </c>
      <c r="C1018">
        <v>1007</v>
      </c>
      <c r="D1018">
        <f t="shared" si="106"/>
        <v>-2.8391662581422241</v>
      </c>
      <c r="E1018">
        <v>0</v>
      </c>
      <c r="F1018" s="18">
        <v>0</v>
      </c>
      <c r="G1018" s="18">
        <v>0</v>
      </c>
      <c r="H1018" s="18">
        <v>0</v>
      </c>
      <c r="I1018" s="18">
        <v>0</v>
      </c>
      <c r="J1018">
        <f t="shared" si="107"/>
        <v>-2.9766926631480719</v>
      </c>
      <c r="K1018">
        <f t="shared" si="108"/>
        <v>9.9153189312195451</v>
      </c>
      <c r="L1018">
        <f t="shared" si="109"/>
        <v>2.294080927991951</v>
      </c>
      <c r="M1018">
        <f t="shared" si="110"/>
        <v>0.8936373375686999</v>
      </c>
      <c r="N1018">
        <f t="shared" si="111"/>
        <v>3.1488599415057421</v>
      </c>
      <c r="O1018">
        <f t="shared" si="112"/>
        <v>-2.8391662581422241</v>
      </c>
    </row>
    <row r="1019" spans="1:15" x14ac:dyDescent="0.25">
      <c r="A1019">
        <f>'ARCH(5)'!A1014</f>
        <v>3.368944246370245</v>
      </c>
      <c r="C1019">
        <v>1008</v>
      </c>
      <c r="D1019">
        <f t="shared" si="106"/>
        <v>3.368944246370245</v>
      </c>
      <c r="E1019">
        <v>0</v>
      </c>
      <c r="F1019" s="18">
        <v>0</v>
      </c>
      <c r="G1019" s="18">
        <v>0</v>
      </c>
      <c r="H1019" s="18">
        <v>0</v>
      </c>
      <c r="I1019" s="18">
        <v>0</v>
      </c>
      <c r="J1019">
        <f t="shared" si="107"/>
        <v>3.2314178413643972</v>
      </c>
      <c r="K1019">
        <f t="shared" si="108"/>
        <v>10.452857030370442</v>
      </c>
      <c r="L1019">
        <f t="shared" si="109"/>
        <v>2.34687534107929</v>
      </c>
      <c r="M1019">
        <f t="shared" si="110"/>
        <v>0.99896719482042717</v>
      </c>
      <c r="N1019">
        <f t="shared" si="111"/>
        <v>3.2330878476110794</v>
      </c>
      <c r="O1019">
        <f t="shared" si="112"/>
        <v>3.368944246370245</v>
      </c>
    </row>
    <row r="1020" spans="1:15" x14ac:dyDescent="0.25">
      <c r="A1020">
        <f>'ARCH(5)'!A1015</f>
        <v>-0.4796096172317964</v>
      </c>
      <c r="C1020">
        <v>1009</v>
      </c>
      <c r="D1020">
        <f t="shared" si="106"/>
        <v>-0.4796096172317964</v>
      </c>
      <c r="E1020">
        <v>0</v>
      </c>
      <c r="F1020" s="18">
        <v>0</v>
      </c>
      <c r="G1020" s="18">
        <v>0</v>
      </c>
      <c r="H1020" s="18">
        <v>0</v>
      </c>
      <c r="I1020" s="18">
        <v>0</v>
      </c>
      <c r="J1020">
        <f t="shared" si="107"/>
        <v>-0.6171360222376443</v>
      </c>
      <c r="K1020">
        <f t="shared" si="108"/>
        <v>11.068407065199185</v>
      </c>
      <c r="L1020">
        <f t="shared" si="109"/>
        <v>2.4040948398171382</v>
      </c>
      <c r="M1020">
        <f t="shared" si="110"/>
        <v>3.4409366018058385E-2</v>
      </c>
      <c r="N1020">
        <f t="shared" si="111"/>
        <v>3.3269215598206077</v>
      </c>
      <c r="O1020">
        <f t="shared" si="112"/>
        <v>-0.4796096172317964</v>
      </c>
    </row>
    <row r="1021" spans="1:15" x14ac:dyDescent="0.25">
      <c r="A1021">
        <f>'ARCH(5)'!A1016</f>
        <v>4.7022781636710604</v>
      </c>
      <c r="C1021">
        <v>1010</v>
      </c>
      <c r="D1021">
        <f t="shared" si="106"/>
        <v>4.7022781636710604</v>
      </c>
      <c r="E1021">
        <v>0</v>
      </c>
      <c r="F1021" s="18">
        <v>0</v>
      </c>
      <c r="G1021" s="18">
        <v>0</v>
      </c>
      <c r="H1021" s="18">
        <v>0</v>
      </c>
      <c r="I1021" s="18">
        <v>0</v>
      </c>
      <c r="J1021">
        <f t="shared" si="107"/>
        <v>4.5647517586652127</v>
      </c>
      <c r="K1021">
        <f t="shared" si="108"/>
        <v>10.346122538389245</v>
      </c>
      <c r="L1021">
        <f t="shared" si="109"/>
        <v>2.3366118155464863</v>
      </c>
      <c r="M1021">
        <f t="shared" si="110"/>
        <v>2.0139872247715704</v>
      </c>
      <c r="N1021">
        <f t="shared" si="111"/>
        <v>3.2165389067115675</v>
      </c>
      <c r="O1021">
        <f t="shared" si="112"/>
        <v>4.7022781636710604</v>
      </c>
    </row>
    <row r="1022" spans="1:15" x14ac:dyDescent="0.25">
      <c r="A1022">
        <f>'ARCH(5)'!A1017</f>
        <v>9.4258850161553082E-2</v>
      </c>
      <c r="C1022">
        <v>1011</v>
      </c>
      <c r="D1022">
        <f t="shared" si="106"/>
        <v>9.4258850161553082E-2</v>
      </c>
      <c r="E1022">
        <v>0</v>
      </c>
      <c r="F1022" s="18">
        <v>0</v>
      </c>
      <c r="G1022" s="18">
        <v>0</v>
      </c>
      <c r="H1022" s="18">
        <v>0</v>
      </c>
      <c r="I1022" s="18">
        <v>0</v>
      </c>
      <c r="J1022">
        <f t="shared" si="107"/>
        <v>-4.3267554844294787E-2</v>
      </c>
      <c r="K1022">
        <f t="shared" si="108"/>
        <v>12.23352313564714</v>
      </c>
      <c r="L1022">
        <f t="shared" si="109"/>
        <v>2.5041799814475714</v>
      </c>
      <c r="M1022">
        <f t="shared" si="110"/>
        <v>1.5302879484888686E-4</v>
      </c>
      <c r="N1022">
        <f t="shared" si="111"/>
        <v>3.4976453701950887</v>
      </c>
      <c r="O1022">
        <f t="shared" si="112"/>
        <v>9.4258850161553082E-2</v>
      </c>
    </row>
    <row r="1023" spans="1:15" x14ac:dyDescent="0.25">
      <c r="A1023">
        <f>'ARCH(5)'!A1018</f>
        <v>-2.9428904356711252</v>
      </c>
      <c r="C1023">
        <v>1012</v>
      </c>
      <c r="D1023">
        <f t="shared" si="106"/>
        <v>-2.9428904356711252</v>
      </c>
      <c r="E1023">
        <v>0</v>
      </c>
      <c r="F1023" s="18">
        <v>0</v>
      </c>
      <c r="G1023" s="18">
        <v>0</v>
      </c>
      <c r="H1023" s="18">
        <v>0</v>
      </c>
      <c r="I1023" s="18">
        <v>0</v>
      </c>
      <c r="J1023">
        <f t="shared" si="107"/>
        <v>-3.080416840676973</v>
      </c>
      <c r="K1023">
        <f t="shared" si="108"/>
        <v>11.222730496671645</v>
      </c>
      <c r="L1023">
        <f t="shared" si="109"/>
        <v>2.41794123026202</v>
      </c>
      <c r="M1023">
        <f t="shared" si="110"/>
        <v>0.84551330134324021</v>
      </c>
      <c r="N1023">
        <f t="shared" si="111"/>
        <v>3.3500344023116604</v>
      </c>
      <c r="O1023">
        <f t="shared" si="112"/>
        <v>-2.9428904356711252</v>
      </c>
    </row>
    <row r="1024" spans="1:15" x14ac:dyDescent="0.25">
      <c r="A1024">
        <f>'ARCH(5)'!A1019</f>
        <v>0.3933426932733089</v>
      </c>
      <c r="C1024">
        <v>1013</v>
      </c>
      <c r="D1024">
        <f t="shared" si="106"/>
        <v>0.3933426932733089</v>
      </c>
      <c r="E1024">
        <v>0</v>
      </c>
      <c r="F1024" s="18">
        <v>0</v>
      </c>
      <c r="G1024" s="18">
        <v>0</v>
      </c>
      <c r="H1024" s="18">
        <v>0</v>
      </c>
      <c r="I1024" s="18">
        <v>0</v>
      </c>
      <c r="J1024">
        <f t="shared" si="107"/>
        <v>0.25581628826746106</v>
      </c>
      <c r="K1024">
        <f t="shared" si="108"/>
        <v>11.56317333095971</v>
      </c>
      <c r="L1024">
        <f t="shared" si="109"/>
        <v>2.4478253351719563</v>
      </c>
      <c r="M1024">
        <f t="shared" si="110"/>
        <v>5.6595167667100287E-3</v>
      </c>
      <c r="N1024">
        <f t="shared" si="111"/>
        <v>3.4004666342959036</v>
      </c>
      <c r="O1024">
        <f t="shared" si="112"/>
        <v>0.3933426932733089</v>
      </c>
    </row>
    <row r="1025" spans="1:15" x14ac:dyDescent="0.25">
      <c r="A1025">
        <f>'ARCH(5)'!A1020</f>
        <v>1.2257868644251713</v>
      </c>
      <c r="C1025">
        <v>1014</v>
      </c>
      <c r="D1025">
        <f t="shared" si="106"/>
        <v>1.2257868644251713</v>
      </c>
      <c r="E1025">
        <v>0</v>
      </c>
      <c r="F1025" s="18">
        <v>0</v>
      </c>
      <c r="G1025" s="18">
        <v>0</v>
      </c>
      <c r="H1025" s="18">
        <v>0</v>
      </c>
      <c r="I1025" s="18">
        <v>0</v>
      </c>
      <c r="J1025">
        <f t="shared" si="107"/>
        <v>1.0882604594193235</v>
      </c>
      <c r="K1025">
        <f t="shared" si="108"/>
        <v>10.699803617491499</v>
      </c>
      <c r="L1025">
        <f t="shared" si="109"/>
        <v>2.3702253877939654</v>
      </c>
      <c r="M1025">
        <f t="shared" si="110"/>
        <v>0.11068528637287374</v>
      </c>
      <c r="N1025">
        <f t="shared" si="111"/>
        <v>3.2710554286791744</v>
      </c>
      <c r="O1025">
        <f t="shared" si="112"/>
        <v>1.2257868644251713</v>
      </c>
    </row>
    <row r="1026" spans="1:15" x14ac:dyDescent="0.25">
      <c r="A1026">
        <f>'ARCH(5)'!A1021</f>
        <v>-1.6627297315887655</v>
      </c>
      <c r="C1026">
        <v>1015</v>
      </c>
      <c r="D1026">
        <f t="shared" si="106"/>
        <v>-1.6627297315887655</v>
      </c>
      <c r="E1026">
        <v>0</v>
      </c>
      <c r="F1026" s="18">
        <v>0</v>
      </c>
      <c r="G1026" s="18">
        <v>0</v>
      </c>
      <c r="H1026" s="18">
        <v>0</v>
      </c>
      <c r="I1026" s="18">
        <v>0</v>
      </c>
      <c r="J1026">
        <f t="shared" si="107"/>
        <v>-1.8002561365946133</v>
      </c>
      <c r="K1026">
        <f t="shared" si="108"/>
        <v>10.150965151825034</v>
      </c>
      <c r="L1026">
        <f t="shared" si="109"/>
        <v>2.3175687898168951</v>
      </c>
      <c r="M1026">
        <f t="shared" si="110"/>
        <v>0.31927231636332432</v>
      </c>
      <c r="N1026">
        <f t="shared" si="111"/>
        <v>3.1860579329047098</v>
      </c>
      <c r="O1026">
        <f t="shared" si="112"/>
        <v>-1.6627297315887655</v>
      </c>
    </row>
    <row r="1027" spans="1:15" x14ac:dyDescent="0.25">
      <c r="A1027">
        <f>'ARCH(5)'!A1022</f>
        <v>-1.9382092559388857</v>
      </c>
      <c r="C1027">
        <v>1016</v>
      </c>
      <c r="D1027">
        <f t="shared" si="106"/>
        <v>-1.9382092559388857</v>
      </c>
      <c r="E1027">
        <v>0</v>
      </c>
      <c r="F1027" s="18">
        <v>0</v>
      </c>
      <c r="G1027" s="18">
        <v>0</v>
      </c>
      <c r="H1027" s="18">
        <v>0</v>
      </c>
      <c r="I1027" s="18">
        <v>0</v>
      </c>
      <c r="J1027">
        <f t="shared" si="107"/>
        <v>-2.0757356609447335</v>
      </c>
      <c r="K1027">
        <f t="shared" si="108"/>
        <v>9.9638001808551238</v>
      </c>
      <c r="L1027">
        <f t="shared" si="109"/>
        <v>2.2989585430895665</v>
      </c>
      <c r="M1027">
        <f t="shared" si="110"/>
        <v>0.4324332539703627</v>
      </c>
      <c r="N1027">
        <f t="shared" si="111"/>
        <v>3.1565487768851481</v>
      </c>
      <c r="O1027">
        <f t="shared" si="112"/>
        <v>-1.9382092559388857</v>
      </c>
    </row>
    <row r="1028" spans="1:15" x14ac:dyDescent="0.25">
      <c r="A1028">
        <f>'ARCH(5)'!A1023</f>
        <v>-2.1619672895333979</v>
      </c>
      <c r="C1028">
        <v>1017</v>
      </c>
      <c r="D1028">
        <f t="shared" si="106"/>
        <v>-2.1619672895333979</v>
      </c>
      <c r="E1028">
        <v>0</v>
      </c>
      <c r="F1028" s="18">
        <v>0</v>
      </c>
      <c r="G1028" s="18">
        <v>0</v>
      </c>
      <c r="H1028" s="18">
        <v>0</v>
      </c>
      <c r="I1028" s="18">
        <v>0</v>
      </c>
      <c r="J1028">
        <f t="shared" si="107"/>
        <v>-2.2994936945392457</v>
      </c>
      <c r="K1028">
        <f t="shared" si="108"/>
        <v>9.944020197387454</v>
      </c>
      <c r="L1028">
        <f t="shared" si="109"/>
        <v>2.2969713853193254</v>
      </c>
      <c r="M1028">
        <f t="shared" si="110"/>
        <v>0.53174381651145031</v>
      </c>
      <c r="N1028">
        <f t="shared" si="111"/>
        <v>3.1534140542255873</v>
      </c>
      <c r="O1028">
        <f t="shared" si="112"/>
        <v>-2.1619672895333979</v>
      </c>
    </row>
    <row r="1029" spans="1:15" x14ac:dyDescent="0.25">
      <c r="A1029">
        <f>'ARCH(5)'!A1024</f>
        <v>1.2104998459734446</v>
      </c>
      <c r="C1029">
        <v>1018</v>
      </c>
      <c r="D1029">
        <f t="shared" si="106"/>
        <v>1.2104998459734446</v>
      </c>
      <c r="E1029">
        <v>0</v>
      </c>
      <c r="F1029" s="18">
        <v>0</v>
      </c>
      <c r="G1029" s="18">
        <v>0</v>
      </c>
      <c r="H1029" s="18">
        <v>0</v>
      </c>
      <c r="I1029" s="18">
        <v>0</v>
      </c>
      <c r="J1029">
        <f t="shared" si="107"/>
        <v>1.0729734409675968</v>
      </c>
      <c r="K1029">
        <f t="shared" si="108"/>
        <v>10.046051676028842</v>
      </c>
      <c r="L1029">
        <f t="shared" si="109"/>
        <v>2.3071796892553795</v>
      </c>
      <c r="M1029">
        <f t="shared" si="110"/>
        <v>0.11459945082394177</v>
      </c>
      <c r="N1029">
        <f t="shared" si="111"/>
        <v>3.1695507057040184</v>
      </c>
      <c r="O1029">
        <f t="shared" si="112"/>
        <v>1.2104998459734446</v>
      </c>
    </row>
    <row r="1030" spans="1:15" x14ac:dyDescent="0.25">
      <c r="A1030">
        <f>'ARCH(5)'!A1025</f>
        <v>-1.5192575586954966</v>
      </c>
      <c r="C1030">
        <v>1019</v>
      </c>
      <c r="D1030">
        <f t="shared" si="106"/>
        <v>-1.5192575586954966</v>
      </c>
      <c r="E1030">
        <v>0</v>
      </c>
      <c r="F1030" s="18">
        <v>0</v>
      </c>
      <c r="G1030" s="18">
        <v>0</v>
      </c>
      <c r="H1030" s="18">
        <v>0</v>
      </c>
      <c r="I1030" s="18">
        <v>0</v>
      </c>
      <c r="J1030">
        <f t="shared" si="107"/>
        <v>-1.6567839637013444</v>
      </c>
      <c r="K1030">
        <f t="shared" si="108"/>
        <v>9.6295616027450919</v>
      </c>
      <c r="L1030">
        <f t="shared" si="109"/>
        <v>2.2648377006559288</v>
      </c>
      <c r="M1030">
        <f t="shared" si="110"/>
        <v>0.28505275895378684</v>
      </c>
      <c r="N1030">
        <f t="shared" si="111"/>
        <v>3.1031534932621514</v>
      </c>
      <c r="O1030">
        <f t="shared" si="112"/>
        <v>-1.5192575586954966</v>
      </c>
    </row>
    <row r="1031" spans="1:15" x14ac:dyDescent="0.25">
      <c r="A1031">
        <f>'ARCH(5)'!A1026</f>
        <v>0.12447020219805231</v>
      </c>
      <c r="C1031">
        <v>1020</v>
      </c>
      <c r="D1031">
        <f t="shared" si="106"/>
        <v>0.12447020219805231</v>
      </c>
      <c r="E1031">
        <v>0</v>
      </c>
      <c r="F1031" s="18">
        <v>0</v>
      </c>
      <c r="G1031" s="18">
        <v>0</v>
      </c>
      <c r="H1031" s="18">
        <v>0</v>
      </c>
      <c r="I1031" s="18">
        <v>0</v>
      </c>
      <c r="J1031">
        <f t="shared" si="107"/>
        <v>-1.3056202807795556E-2</v>
      </c>
      <c r="K1031">
        <f t="shared" si="108"/>
        <v>9.4914954921594425</v>
      </c>
      <c r="L1031">
        <f t="shared" si="109"/>
        <v>2.2503961863138731</v>
      </c>
      <c r="M1031">
        <f t="shared" si="110"/>
        <v>1.7959702124823494E-5</v>
      </c>
      <c r="N1031">
        <f t="shared" si="111"/>
        <v>3.0808270792369119</v>
      </c>
      <c r="O1031">
        <f t="shared" si="112"/>
        <v>0.12447020219805231</v>
      </c>
    </row>
    <row r="1032" spans="1:15" x14ac:dyDescent="0.25">
      <c r="A1032">
        <f>'ARCH(5)'!A1027</f>
        <v>3.0429839324865258</v>
      </c>
      <c r="C1032">
        <v>1021</v>
      </c>
      <c r="D1032">
        <f t="shared" si="106"/>
        <v>3.0429839324865258</v>
      </c>
      <c r="E1032">
        <v>0</v>
      </c>
      <c r="F1032" s="18">
        <v>0</v>
      </c>
      <c r="G1032" s="18">
        <v>0</v>
      </c>
      <c r="H1032" s="18">
        <v>0</v>
      </c>
      <c r="I1032" s="18">
        <v>0</v>
      </c>
      <c r="J1032">
        <f t="shared" si="107"/>
        <v>2.905457527480678</v>
      </c>
      <c r="K1032">
        <f t="shared" si="108"/>
        <v>9.0522646849852322</v>
      </c>
      <c r="L1032">
        <f t="shared" si="109"/>
        <v>2.2030149678415016</v>
      </c>
      <c r="M1032">
        <f t="shared" si="110"/>
        <v>0.93254933850930666</v>
      </c>
      <c r="N1032">
        <f t="shared" si="111"/>
        <v>3.0086981711340259</v>
      </c>
      <c r="O1032">
        <f t="shared" si="112"/>
        <v>3.0429839324865258</v>
      </c>
    </row>
    <row r="1033" spans="1:15" x14ac:dyDescent="0.25">
      <c r="A1033">
        <f>'ARCH(5)'!A1028</f>
        <v>9.5804546615036665E-2</v>
      </c>
      <c r="C1033">
        <v>1022</v>
      </c>
      <c r="D1033">
        <f t="shared" si="106"/>
        <v>9.5804546615036665E-2</v>
      </c>
      <c r="E1033">
        <v>0</v>
      </c>
      <c r="F1033" s="18">
        <v>0</v>
      </c>
      <c r="G1033" s="18">
        <v>0</v>
      </c>
      <c r="H1033" s="18">
        <v>0</v>
      </c>
      <c r="I1033" s="18">
        <v>0</v>
      </c>
      <c r="J1033">
        <f t="shared" si="107"/>
        <v>-4.1721858390811203E-2</v>
      </c>
      <c r="K1033">
        <f t="shared" si="108"/>
        <v>9.7193956308643585</v>
      </c>
      <c r="L1033">
        <f t="shared" si="109"/>
        <v>2.274123438644609</v>
      </c>
      <c r="M1033">
        <f t="shared" si="110"/>
        <v>1.7909688356086595E-4</v>
      </c>
      <c r="N1033">
        <f t="shared" si="111"/>
        <v>3.1175945263719527</v>
      </c>
      <c r="O1033">
        <f t="shared" si="112"/>
        <v>9.5804546615036665E-2</v>
      </c>
    </row>
    <row r="1034" spans="1:15" x14ac:dyDescent="0.25">
      <c r="A1034">
        <f>'ARCH(5)'!A1029</f>
        <v>-1.4022972845752344</v>
      </c>
      <c r="C1034">
        <v>1023</v>
      </c>
      <c r="D1034">
        <f t="shared" si="106"/>
        <v>-1.4022972845752344</v>
      </c>
      <c r="E1034">
        <v>0</v>
      </c>
      <c r="F1034" s="18">
        <v>0</v>
      </c>
      <c r="G1034" s="18">
        <v>0</v>
      </c>
      <c r="H1034" s="18">
        <v>0</v>
      </c>
      <c r="I1034" s="18">
        <v>0</v>
      </c>
      <c r="J1034">
        <f t="shared" si="107"/>
        <v>-1.5398236895810822</v>
      </c>
      <c r="K1034">
        <f t="shared" si="108"/>
        <v>9.2328319511512014</v>
      </c>
      <c r="L1034">
        <f t="shared" si="109"/>
        <v>2.2227658217314485</v>
      </c>
      <c r="M1034">
        <f t="shared" si="110"/>
        <v>0.25680712131876937</v>
      </c>
      <c r="N1034">
        <f t="shared" si="111"/>
        <v>3.0385575444857387</v>
      </c>
      <c r="O1034">
        <f t="shared" si="112"/>
        <v>-1.4022972845752344</v>
      </c>
    </row>
    <row r="1035" spans="1:15" x14ac:dyDescent="0.25">
      <c r="A1035">
        <f>'ARCH(5)'!A1030</f>
        <v>-8.582463457211043</v>
      </c>
      <c r="C1035">
        <v>1024</v>
      </c>
      <c r="D1035">
        <f t="shared" ref="D1035:D1098" si="113">A1035</f>
        <v>-8.582463457211043</v>
      </c>
      <c r="E1035">
        <v>0</v>
      </c>
      <c r="F1035" s="18">
        <v>0</v>
      </c>
      <c r="G1035" s="18">
        <v>0</v>
      </c>
      <c r="H1035" s="18">
        <v>0</v>
      </c>
      <c r="I1035" s="18">
        <v>0</v>
      </c>
      <c r="J1035">
        <f t="shared" si="107"/>
        <v>-8.7199898622168917</v>
      </c>
      <c r="K1035">
        <f t="shared" si="108"/>
        <v>9.132547231298048</v>
      </c>
      <c r="L1035">
        <f t="shared" si="109"/>
        <v>2.2118446514558099</v>
      </c>
      <c r="M1035">
        <f t="shared" si="110"/>
        <v>8.3260695259889417</v>
      </c>
      <c r="N1035">
        <f t="shared" si="111"/>
        <v>3.0220104618114823</v>
      </c>
      <c r="O1035">
        <f t="shared" si="112"/>
        <v>-8.582463457211043</v>
      </c>
    </row>
    <row r="1036" spans="1:15" x14ac:dyDescent="0.25">
      <c r="A1036">
        <f>'ARCH(5)'!A1031</f>
        <v>0.22265868929381896</v>
      </c>
      <c r="C1036">
        <v>1025</v>
      </c>
      <c r="D1036">
        <f t="shared" si="113"/>
        <v>0.22265868929381896</v>
      </c>
      <c r="E1036">
        <v>0</v>
      </c>
      <c r="F1036" s="18">
        <v>0</v>
      </c>
      <c r="G1036" s="18">
        <v>0</v>
      </c>
      <c r="H1036" s="18">
        <v>0</v>
      </c>
      <c r="I1036" s="18">
        <v>0</v>
      </c>
      <c r="J1036">
        <f t="shared" ref="J1036:J1099" si="114">D1036-$T$31-$T$32*E1036-$T$33*F1036-$T$34*G1036-$T$35*H1036-$T$36*I1036</f>
        <v>8.5132284287971094E-2</v>
      </c>
      <c r="K1036">
        <f t="shared" si="108"/>
        <v>17.908872005761552</v>
      </c>
      <c r="L1036">
        <f t="shared" si="109"/>
        <v>2.8852962328363732</v>
      </c>
      <c r="M1036">
        <f t="shared" si="110"/>
        <v>4.0468801305611538E-4</v>
      </c>
      <c r="N1036">
        <f t="shared" si="111"/>
        <v>4.2318875228155051</v>
      </c>
      <c r="O1036">
        <f t="shared" si="112"/>
        <v>0.22265868929381896</v>
      </c>
    </row>
    <row r="1037" spans="1:15" x14ac:dyDescent="0.25">
      <c r="A1037">
        <f>'ARCH(5)'!A1032</f>
        <v>14.25659316893714</v>
      </c>
      <c r="C1037">
        <v>1026</v>
      </c>
      <c r="D1037">
        <f t="shared" si="113"/>
        <v>14.25659316893714</v>
      </c>
      <c r="E1037">
        <v>0</v>
      </c>
      <c r="F1037" s="18">
        <v>0</v>
      </c>
      <c r="G1037" s="18">
        <v>0</v>
      </c>
      <c r="H1037" s="18">
        <v>0</v>
      </c>
      <c r="I1037" s="18">
        <v>0</v>
      </c>
      <c r="J1037">
        <f t="shared" si="114"/>
        <v>14.119066763931292</v>
      </c>
      <c r="K1037">
        <f t="shared" ref="K1037:K1099" si="115">$T$37+$T$38*J1036^2+$T$39*K1036</f>
        <v>15.715304331696641</v>
      </c>
      <c r="L1037">
        <f t="shared" ref="L1037:L1099" si="116">LN(K1037)</f>
        <v>2.7546350357442737</v>
      </c>
      <c r="M1037">
        <f t="shared" ref="M1037:M1099" si="117">J1037^2/K1037</f>
        <v>12.68496251022505</v>
      </c>
      <c r="N1037">
        <f t="shared" ref="N1037:N1099" si="118">SQRT(K1037)</f>
        <v>3.9642533132604734</v>
      </c>
      <c r="O1037">
        <f t="shared" ref="O1037:O1099" si="119">D1037</f>
        <v>14.25659316893714</v>
      </c>
    </row>
    <row r="1038" spans="1:15" x14ac:dyDescent="0.25">
      <c r="A1038">
        <f>'ARCH(5)'!A1033</f>
        <v>7.2225740458047696</v>
      </c>
      <c r="C1038">
        <v>1027</v>
      </c>
      <c r="D1038">
        <f t="shared" si="113"/>
        <v>7.2225740458047696</v>
      </c>
      <c r="E1038">
        <v>0</v>
      </c>
      <c r="F1038" s="18">
        <v>0</v>
      </c>
      <c r="G1038" s="18">
        <v>0</v>
      </c>
      <c r="H1038" s="18">
        <v>0</v>
      </c>
      <c r="I1038" s="18">
        <v>0</v>
      </c>
      <c r="J1038">
        <f t="shared" si="114"/>
        <v>7.0850476407989218</v>
      </c>
      <c r="K1038">
        <f t="shared" si="115"/>
        <v>37.942350763065633</v>
      </c>
      <c r="L1038">
        <f t="shared" si="116"/>
        <v>3.6360679226049699</v>
      </c>
      <c r="M1038">
        <f t="shared" si="117"/>
        <v>1.3230044808202739</v>
      </c>
      <c r="N1038">
        <f t="shared" si="118"/>
        <v>6.1597362575897385</v>
      </c>
      <c r="O1038">
        <f t="shared" si="119"/>
        <v>7.2225740458047696</v>
      </c>
    </row>
    <row r="1039" spans="1:15" x14ac:dyDescent="0.25">
      <c r="A1039">
        <f>'ARCH(5)'!A1034</f>
        <v>3.4141435510950564</v>
      </c>
      <c r="C1039">
        <v>1028</v>
      </c>
      <c r="D1039">
        <f t="shared" si="113"/>
        <v>3.4141435510950564</v>
      </c>
      <c r="E1039">
        <v>0</v>
      </c>
      <c r="F1039" s="18">
        <v>0</v>
      </c>
      <c r="G1039" s="18">
        <v>0</v>
      </c>
      <c r="H1039" s="18">
        <v>0</v>
      </c>
      <c r="I1039" s="18">
        <v>0</v>
      </c>
      <c r="J1039">
        <f t="shared" si="114"/>
        <v>3.2766171460892086</v>
      </c>
      <c r="K1039">
        <f t="shared" si="115"/>
        <v>37.604943879153019</v>
      </c>
      <c r="L1039">
        <f t="shared" si="116"/>
        <v>3.6271355278999895</v>
      </c>
      <c r="M1039">
        <f t="shared" si="117"/>
        <v>0.28550022455950558</v>
      </c>
      <c r="N1039">
        <f t="shared" si="118"/>
        <v>6.1322870023469234</v>
      </c>
      <c r="O1039">
        <f t="shared" si="119"/>
        <v>3.4141435510950564</v>
      </c>
    </row>
    <row r="1040" spans="1:15" x14ac:dyDescent="0.25">
      <c r="A1040">
        <f>'ARCH(5)'!A1035</f>
        <v>-1.1243007588592515</v>
      </c>
      <c r="C1040">
        <v>1029</v>
      </c>
      <c r="D1040">
        <f t="shared" si="113"/>
        <v>-1.1243007588592515</v>
      </c>
      <c r="E1040">
        <v>0</v>
      </c>
      <c r="F1040" s="18">
        <v>0</v>
      </c>
      <c r="G1040" s="18">
        <v>0</v>
      </c>
      <c r="H1040" s="18">
        <v>0</v>
      </c>
      <c r="I1040" s="18">
        <v>0</v>
      </c>
      <c r="J1040">
        <f t="shared" si="114"/>
        <v>-1.2618271638650993</v>
      </c>
      <c r="K1040">
        <f t="shared" si="115"/>
        <v>32.594114300360296</v>
      </c>
      <c r="L1040">
        <f t="shared" si="116"/>
        <v>3.4841317291390914</v>
      </c>
      <c r="M1040">
        <f t="shared" si="117"/>
        <v>4.8849549240558433E-2</v>
      </c>
      <c r="N1040">
        <f t="shared" si="118"/>
        <v>5.7091255285166307</v>
      </c>
      <c r="O1040">
        <f t="shared" si="119"/>
        <v>-1.1243007588592515</v>
      </c>
    </row>
    <row r="1041" spans="1:15" x14ac:dyDescent="0.25">
      <c r="A1041">
        <f>'ARCH(5)'!A1036</f>
        <v>-3.3804769011198921E-3</v>
      </c>
      <c r="C1041">
        <v>1030</v>
      </c>
      <c r="D1041">
        <f t="shared" si="113"/>
        <v>-3.3804769011198921E-3</v>
      </c>
      <c r="E1041">
        <v>0</v>
      </c>
      <c r="F1041" s="18">
        <v>0</v>
      </c>
      <c r="G1041" s="18">
        <v>0</v>
      </c>
      <c r="H1041" s="18">
        <v>0</v>
      </c>
      <c r="I1041" s="18">
        <v>0</v>
      </c>
      <c r="J1041">
        <f t="shared" si="114"/>
        <v>-0.14090688190696776</v>
      </c>
      <c r="K1041">
        <f t="shared" si="115"/>
        <v>27.528918114787903</v>
      </c>
      <c r="L1041">
        <f t="shared" si="116"/>
        <v>3.3152370199728654</v>
      </c>
      <c r="M1041">
        <f t="shared" si="117"/>
        <v>7.2123246129598691E-4</v>
      </c>
      <c r="N1041">
        <f t="shared" si="118"/>
        <v>5.2468007504371563</v>
      </c>
      <c r="O1041">
        <f t="shared" si="119"/>
        <v>-3.3804769011198921E-3</v>
      </c>
    </row>
    <row r="1042" spans="1:15" x14ac:dyDescent="0.25">
      <c r="A1042">
        <f>'ARCH(5)'!A1037</f>
        <v>-2.4849951852508747</v>
      </c>
      <c r="C1042">
        <v>1031</v>
      </c>
      <c r="D1042">
        <f t="shared" si="113"/>
        <v>-2.4849951852508747</v>
      </c>
      <c r="E1042">
        <v>0</v>
      </c>
      <c r="F1042" s="18">
        <v>0</v>
      </c>
      <c r="G1042" s="18">
        <v>0</v>
      </c>
      <c r="H1042" s="18">
        <v>0</v>
      </c>
      <c r="I1042" s="18">
        <v>0</v>
      </c>
      <c r="J1042">
        <f t="shared" si="114"/>
        <v>-2.6225215902567225</v>
      </c>
      <c r="K1042">
        <f t="shared" si="115"/>
        <v>23.330898241873584</v>
      </c>
      <c r="L1042">
        <f t="shared" si="116"/>
        <v>3.149778586872694</v>
      </c>
      <c r="M1042">
        <f t="shared" si="117"/>
        <v>0.29478588522660937</v>
      </c>
      <c r="N1042">
        <f t="shared" si="118"/>
        <v>4.8302068529073976</v>
      </c>
      <c r="O1042">
        <f t="shared" si="119"/>
        <v>-2.4849951852508747</v>
      </c>
    </row>
    <row r="1043" spans="1:15" x14ac:dyDescent="0.25">
      <c r="A1043">
        <f>'ARCH(5)'!A1038</f>
        <v>-1.0724833264466933</v>
      </c>
      <c r="C1043">
        <v>1032</v>
      </c>
      <c r="D1043">
        <f t="shared" si="113"/>
        <v>-1.0724833264466933</v>
      </c>
      <c r="E1043">
        <v>0</v>
      </c>
      <c r="F1043" s="18">
        <v>0</v>
      </c>
      <c r="G1043" s="18">
        <v>0</v>
      </c>
      <c r="H1043" s="18">
        <v>0</v>
      </c>
      <c r="I1043" s="18">
        <v>0</v>
      </c>
      <c r="J1043">
        <f t="shared" si="114"/>
        <v>-1.2100097314525411</v>
      </c>
      <c r="K1043">
        <f t="shared" si="115"/>
        <v>20.832635159497407</v>
      </c>
      <c r="L1043">
        <f t="shared" si="116"/>
        <v>3.0365207551685707</v>
      </c>
      <c r="M1043">
        <f t="shared" si="117"/>
        <v>7.0280285667191272E-2</v>
      </c>
      <c r="N1043">
        <f t="shared" si="118"/>
        <v>4.5642781641238086</v>
      </c>
      <c r="O1043">
        <f t="shared" si="119"/>
        <v>-1.0724833264466933</v>
      </c>
    </row>
    <row r="1044" spans="1:15" x14ac:dyDescent="0.25">
      <c r="A1044">
        <f>'ARCH(5)'!A1039</f>
        <v>1.0697757955576641</v>
      </c>
      <c r="C1044">
        <v>1033</v>
      </c>
      <c r="D1044">
        <f t="shared" si="113"/>
        <v>1.0697757955576641</v>
      </c>
      <c r="E1044">
        <v>0</v>
      </c>
      <c r="F1044" s="18">
        <v>0</v>
      </c>
      <c r="G1044" s="18">
        <v>0</v>
      </c>
      <c r="H1044" s="18">
        <v>0</v>
      </c>
      <c r="I1044" s="18">
        <v>0</v>
      </c>
      <c r="J1044">
        <f t="shared" si="114"/>
        <v>0.93224939055181621</v>
      </c>
      <c r="K1044">
        <f t="shared" si="115"/>
        <v>18.204540084570301</v>
      </c>
      <c r="L1044">
        <f t="shared" si="116"/>
        <v>2.9016710181701462</v>
      </c>
      <c r="M1044">
        <f t="shared" si="117"/>
        <v>4.774022975295323E-2</v>
      </c>
      <c r="N1044">
        <f t="shared" si="118"/>
        <v>4.2666778744791953</v>
      </c>
      <c r="O1044">
        <f t="shared" si="119"/>
        <v>1.0697757955576641</v>
      </c>
    </row>
    <row r="1045" spans="1:15" x14ac:dyDescent="0.25">
      <c r="A1045">
        <f>'ARCH(5)'!A1040</f>
        <v>0.88319574867648298</v>
      </c>
      <c r="C1045">
        <v>1034</v>
      </c>
      <c r="D1045">
        <f t="shared" si="113"/>
        <v>0.88319574867648298</v>
      </c>
      <c r="E1045">
        <v>0</v>
      </c>
      <c r="F1045" s="18">
        <v>0</v>
      </c>
      <c r="G1045" s="18">
        <v>0</v>
      </c>
      <c r="H1045" s="18">
        <v>0</v>
      </c>
      <c r="I1045" s="18">
        <v>0</v>
      </c>
      <c r="J1045">
        <f t="shared" si="114"/>
        <v>0.74566934367063509</v>
      </c>
      <c r="K1045">
        <f t="shared" si="115"/>
        <v>16.052923757954321</v>
      </c>
      <c r="L1045">
        <f t="shared" si="116"/>
        <v>2.7758909985905165</v>
      </c>
      <c r="M1045">
        <f t="shared" si="117"/>
        <v>3.463685360211613E-2</v>
      </c>
      <c r="N1045">
        <f t="shared" si="118"/>
        <v>4.0066100082182095</v>
      </c>
      <c r="O1045">
        <f t="shared" si="119"/>
        <v>0.88319574867648298</v>
      </c>
    </row>
    <row r="1046" spans="1:15" x14ac:dyDescent="0.25">
      <c r="A1046">
        <f>'ARCH(5)'!A1041</f>
        <v>-0.87929692741961463</v>
      </c>
      <c r="C1046">
        <v>1035</v>
      </c>
      <c r="D1046">
        <f t="shared" si="113"/>
        <v>-0.87929692741961463</v>
      </c>
      <c r="E1046">
        <v>0</v>
      </c>
      <c r="F1046" s="18">
        <v>0</v>
      </c>
      <c r="G1046" s="18">
        <v>0</v>
      </c>
      <c r="H1046" s="18">
        <v>0</v>
      </c>
      <c r="I1046" s="18">
        <v>0</v>
      </c>
      <c r="J1046">
        <f t="shared" si="114"/>
        <v>-1.0168233324254625</v>
      </c>
      <c r="K1046">
        <f t="shared" si="115"/>
        <v>14.312327115583784</v>
      </c>
      <c r="L1046">
        <f t="shared" si="116"/>
        <v>2.6611212019809818</v>
      </c>
      <c r="M1046">
        <f t="shared" si="117"/>
        <v>7.2240501563092585E-2</v>
      </c>
      <c r="N1046">
        <f t="shared" si="118"/>
        <v>3.7831636384887957</v>
      </c>
      <c r="O1046">
        <f t="shared" si="119"/>
        <v>-0.87929692741961463</v>
      </c>
    </row>
    <row r="1047" spans="1:15" x14ac:dyDescent="0.25">
      <c r="A1047">
        <f>'ARCH(5)'!A1042</f>
        <v>1.7883819538349783</v>
      </c>
      <c r="C1047">
        <v>1036</v>
      </c>
      <c r="D1047">
        <f t="shared" si="113"/>
        <v>1.7883819538349783</v>
      </c>
      <c r="E1047">
        <v>0</v>
      </c>
      <c r="F1047" s="18">
        <v>0</v>
      </c>
      <c r="G1047" s="18">
        <v>0</v>
      </c>
      <c r="H1047" s="18">
        <v>0</v>
      </c>
      <c r="I1047" s="18">
        <v>0</v>
      </c>
      <c r="J1047">
        <f t="shared" si="114"/>
        <v>1.6508555488291305</v>
      </c>
      <c r="K1047">
        <f t="shared" si="115"/>
        <v>12.992129193862432</v>
      </c>
      <c r="L1047">
        <f t="shared" si="116"/>
        <v>2.5643437274787493</v>
      </c>
      <c r="M1047">
        <f t="shared" si="117"/>
        <v>0.20976731392013798</v>
      </c>
      <c r="N1047">
        <f t="shared" si="118"/>
        <v>3.6044596257778267</v>
      </c>
      <c r="O1047">
        <f t="shared" si="119"/>
        <v>1.7883819538349783</v>
      </c>
    </row>
    <row r="1048" spans="1:15" x14ac:dyDescent="0.25">
      <c r="A1048">
        <f>'ARCH(5)'!A1043</f>
        <v>-0.58840738498051104</v>
      </c>
      <c r="C1048">
        <v>1037</v>
      </c>
      <c r="D1048">
        <f t="shared" si="113"/>
        <v>-0.58840738498051104</v>
      </c>
      <c r="E1048">
        <v>0</v>
      </c>
      <c r="F1048" s="18">
        <v>0</v>
      </c>
      <c r="G1048" s="18">
        <v>0</v>
      </c>
      <c r="H1048" s="18">
        <v>0</v>
      </c>
      <c r="I1048" s="18">
        <v>0</v>
      </c>
      <c r="J1048">
        <f t="shared" si="114"/>
        <v>-0.72593378998635893</v>
      </c>
      <c r="K1048">
        <f t="shared" si="115"/>
        <v>12.150544732036058</v>
      </c>
      <c r="L1048">
        <f t="shared" si="116"/>
        <v>2.4973740026939804</v>
      </c>
      <c r="M1048">
        <f t="shared" si="117"/>
        <v>4.3370884109790314E-2</v>
      </c>
      <c r="N1048">
        <f t="shared" si="118"/>
        <v>3.4857631491591707</v>
      </c>
      <c r="O1048">
        <f t="shared" si="119"/>
        <v>-0.58840738498051104</v>
      </c>
    </row>
    <row r="1049" spans="1:15" x14ac:dyDescent="0.25">
      <c r="A1049">
        <f>'ARCH(5)'!A1044</f>
        <v>4.8783150240687925E-2</v>
      </c>
      <c r="C1049">
        <v>1038</v>
      </c>
      <c r="D1049">
        <f t="shared" si="113"/>
        <v>4.8783150240687925E-2</v>
      </c>
      <c r="E1049">
        <v>0</v>
      </c>
      <c r="F1049" s="18">
        <v>0</v>
      </c>
      <c r="G1049" s="18">
        <v>0</v>
      </c>
      <c r="H1049" s="18">
        <v>0</v>
      </c>
      <c r="I1049" s="18">
        <v>0</v>
      </c>
      <c r="J1049">
        <f t="shared" si="114"/>
        <v>-8.8743254765159943E-2</v>
      </c>
      <c r="K1049">
        <f t="shared" si="115"/>
        <v>11.220179118297294</v>
      </c>
      <c r="L1049">
        <f t="shared" si="116"/>
        <v>2.4177138641647438</v>
      </c>
      <c r="M1049">
        <f t="shared" si="117"/>
        <v>7.0189300752528452E-4</v>
      </c>
      <c r="N1049">
        <f t="shared" si="118"/>
        <v>3.3496535818345894</v>
      </c>
      <c r="O1049">
        <f t="shared" si="119"/>
        <v>4.8783150240687925E-2</v>
      </c>
    </row>
    <row r="1050" spans="1:15" x14ac:dyDescent="0.25">
      <c r="A1050">
        <f>'ARCH(5)'!A1045</f>
        <v>-1.1990610679405456</v>
      </c>
      <c r="C1050">
        <v>1039</v>
      </c>
      <c r="D1050">
        <f t="shared" si="113"/>
        <v>-1.1990610679405456</v>
      </c>
      <c r="E1050">
        <v>0</v>
      </c>
      <c r="F1050" s="18">
        <v>0</v>
      </c>
      <c r="G1050" s="18">
        <v>0</v>
      </c>
      <c r="H1050" s="18">
        <v>0</v>
      </c>
      <c r="I1050" s="18">
        <v>0</v>
      </c>
      <c r="J1050">
        <f t="shared" si="114"/>
        <v>-1.3365874729463934</v>
      </c>
      <c r="K1050">
        <f t="shared" si="115"/>
        <v>10.421410192467343</v>
      </c>
      <c r="L1050">
        <f t="shared" si="116"/>
        <v>2.3438623623378536</v>
      </c>
      <c r="M1050">
        <f t="shared" si="117"/>
        <v>0.171422680793094</v>
      </c>
      <c r="N1050">
        <f t="shared" si="118"/>
        <v>3.2282209020553942</v>
      </c>
      <c r="O1050">
        <f t="shared" si="119"/>
        <v>-1.1990610679405456</v>
      </c>
    </row>
    <row r="1051" spans="1:15" x14ac:dyDescent="0.25">
      <c r="A1051">
        <f>'ARCH(5)'!A1046</f>
        <v>-4.6801955428927693</v>
      </c>
      <c r="C1051">
        <v>1040</v>
      </c>
      <c r="D1051">
        <f t="shared" si="113"/>
        <v>-4.6801955428927693</v>
      </c>
      <c r="E1051">
        <v>0</v>
      </c>
      <c r="F1051" s="18">
        <v>0</v>
      </c>
      <c r="G1051" s="18">
        <v>0</v>
      </c>
      <c r="H1051" s="18">
        <v>0</v>
      </c>
      <c r="I1051" s="18">
        <v>0</v>
      </c>
      <c r="J1051">
        <f t="shared" si="114"/>
        <v>-4.8177219478986171</v>
      </c>
      <c r="K1051">
        <f t="shared" si="115"/>
        <v>10.00300865645883</v>
      </c>
      <c r="L1051">
        <f t="shared" si="116"/>
        <v>2.3028859133889363</v>
      </c>
      <c r="M1051">
        <f t="shared" si="117"/>
        <v>2.3203463642188615</v>
      </c>
      <c r="N1051">
        <f t="shared" si="118"/>
        <v>3.1627533347478791</v>
      </c>
      <c r="O1051">
        <f t="shared" si="119"/>
        <v>-4.6801955428927693</v>
      </c>
    </row>
    <row r="1052" spans="1:15" x14ac:dyDescent="0.25">
      <c r="A1052">
        <f>'ARCH(5)'!A1047</f>
        <v>0.15629935352100482</v>
      </c>
      <c r="C1052">
        <v>1041</v>
      </c>
      <c r="D1052">
        <f t="shared" si="113"/>
        <v>0.15629935352100482</v>
      </c>
      <c r="E1052">
        <v>0</v>
      </c>
      <c r="F1052" s="18">
        <v>0</v>
      </c>
      <c r="G1052" s="18">
        <v>0</v>
      </c>
      <c r="H1052" s="18">
        <v>0</v>
      </c>
      <c r="I1052" s="18">
        <v>0</v>
      </c>
      <c r="J1052">
        <f t="shared" si="114"/>
        <v>1.8772948515156956E-2</v>
      </c>
      <c r="K1052">
        <f t="shared" si="115"/>
        <v>12.247277394708053</v>
      </c>
      <c r="L1052">
        <f t="shared" si="116"/>
        <v>2.5053036587955479</v>
      </c>
      <c r="M1052">
        <f t="shared" si="117"/>
        <v>2.8775668631871853E-5</v>
      </c>
      <c r="N1052">
        <f t="shared" si="118"/>
        <v>3.4996110347734435</v>
      </c>
      <c r="O1052">
        <f t="shared" si="119"/>
        <v>0.15629935352100482</v>
      </c>
    </row>
    <row r="1053" spans="1:15" x14ac:dyDescent="0.25">
      <c r="A1053">
        <f>'ARCH(5)'!A1048</f>
        <v>3.005443504762277</v>
      </c>
      <c r="C1053">
        <v>1042</v>
      </c>
      <c r="D1053">
        <f t="shared" si="113"/>
        <v>3.005443504762277</v>
      </c>
      <c r="E1053">
        <v>0</v>
      </c>
      <c r="F1053" s="18">
        <v>0</v>
      </c>
      <c r="G1053" s="18">
        <v>0</v>
      </c>
      <c r="H1053" s="18">
        <v>0</v>
      </c>
      <c r="I1053" s="18">
        <v>0</v>
      </c>
      <c r="J1053">
        <f t="shared" si="114"/>
        <v>2.8679170997564292</v>
      </c>
      <c r="K1053">
        <f t="shared" si="115"/>
        <v>11.233434042217656</v>
      </c>
      <c r="L1053">
        <f t="shared" si="116"/>
        <v>2.4188945138325999</v>
      </c>
      <c r="M1053">
        <f t="shared" si="117"/>
        <v>0.73218469616363135</v>
      </c>
      <c r="N1053">
        <f t="shared" si="118"/>
        <v>3.3516315492932178</v>
      </c>
      <c r="O1053">
        <f t="shared" si="119"/>
        <v>3.005443504762277</v>
      </c>
    </row>
    <row r="1054" spans="1:15" x14ac:dyDescent="0.25">
      <c r="A1054">
        <f>'ARCH(5)'!A1049</f>
        <v>-4.2269566003616648</v>
      </c>
      <c r="C1054">
        <v>1043</v>
      </c>
      <c r="D1054">
        <f t="shared" si="113"/>
        <v>-4.2269566003616648</v>
      </c>
      <c r="E1054">
        <v>0</v>
      </c>
      <c r="F1054" s="18">
        <v>0</v>
      </c>
      <c r="G1054" s="18">
        <v>0</v>
      </c>
      <c r="H1054" s="18">
        <v>0</v>
      </c>
      <c r="I1054" s="18">
        <v>0</v>
      </c>
      <c r="J1054">
        <f t="shared" si="114"/>
        <v>-4.3644830053675125</v>
      </c>
      <c r="K1054">
        <f t="shared" si="115"/>
        <v>11.419694318622989</v>
      </c>
      <c r="L1054">
        <f t="shared" si="116"/>
        <v>2.4353394366737309</v>
      </c>
      <c r="M1054">
        <f t="shared" si="117"/>
        <v>1.66805795082252</v>
      </c>
      <c r="N1054">
        <f t="shared" si="118"/>
        <v>3.3793038215915105</v>
      </c>
      <c r="O1054">
        <f t="shared" si="119"/>
        <v>-4.2269566003616648</v>
      </c>
    </row>
    <row r="1055" spans="1:15" x14ac:dyDescent="0.25">
      <c r="A1055">
        <f>'ARCH(5)'!A1050</f>
        <v>0.64634389471439846</v>
      </c>
      <c r="C1055">
        <v>1044</v>
      </c>
      <c r="D1055">
        <f t="shared" si="113"/>
        <v>0.64634389471439846</v>
      </c>
      <c r="E1055">
        <v>0</v>
      </c>
      <c r="F1055" s="18">
        <v>0</v>
      </c>
      <c r="G1055" s="18">
        <v>0</v>
      </c>
      <c r="H1055" s="18">
        <v>0</v>
      </c>
      <c r="I1055" s="18">
        <v>0</v>
      </c>
      <c r="J1055">
        <f t="shared" si="114"/>
        <v>0.50881748970855056</v>
      </c>
      <c r="K1055">
        <f t="shared" si="115"/>
        <v>12.868264986261883</v>
      </c>
      <c r="L1055">
        <f t="shared" si="116"/>
        <v>2.5547642018179935</v>
      </c>
      <c r="M1055">
        <f t="shared" si="117"/>
        <v>2.0118892337833164E-2</v>
      </c>
      <c r="N1055">
        <f t="shared" si="118"/>
        <v>3.5872363995507577</v>
      </c>
      <c r="O1055">
        <f t="shared" si="119"/>
        <v>0.64634389471439846</v>
      </c>
    </row>
    <row r="1056" spans="1:15" x14ac:dyDescent="0.25">
      <c r="A1056">
        <f>'ARCH(5)'!A1051</f>
        <v>-0.15012852656468809</v>
      </c>
      <c r="C1056">
        <v>1045</v>
      </c>
      <c r="D1056">
        <f t="shared" si="113"/>
        <v>-0.15012852656468809</v>
      </c>
      <c r="E1056">
        <v>0</v>
      </c>
      <c r="F1056" s="18">
        <v>0</v>
      </c>
      <c r="G1056" s="18">
        <v>0</v>
      </c>
      <c r="H1056" s="18">
        <v>0</v>
      </c>
      <c r="I1056" s="18">
        <v>0</v>
      </c>
      <c r="J1056">
        <f t="shared" si="114"/>
        <v>-0.28765493157053595</v>
      </c>
      <c r="K1056">
        <f t="shared" si="115"/>
        <v>11.756013598567982</v>
      </c>
      <c r="L1056">
        <f t="shared" si="116"/>
        <v>2.4643649052902639</v>
      </c>
      <c r="M1056">
        <f t="shared" si="117"/>
        <v>7.038555966533507E-3</v>
      </c>
      <c r="N1056">
        <f t="shared" si="118"/>
        <v>3.4287043614998338</v>
      </c>
      <c r="O1056">
        <f t="shared" si="119"/>
        <v>-0.15012852656468809</v>
      </c>
    </row>
    <row r="1057" spans="1:15" x14ac:dyDescent="0.25">
      <c r="A1057">
        <f>'ARCH(5)'!A1052</f>
        <v>-1.2079416725562608</v>
      </c>
      <c r="C1057">
        <v>1046</v>
      </c>
      <c r="D1057">
        <f t="shared" si="113"/>
        <v>-1.2079416725562608</v>
      </c>
      <c r="E1057">
        <v>0</v>
      </c>
      <c r="F1057" s="18">
        <v>0</v>
      </c>
      <c r="G1057" s="18">
        <v>0</v>
      </c>
      <c r="H1057" s="18">
        <v>0</v>
      </c>
      <c r="I1057" s="18">
        <v>0</v>
      </c>
      <c r="J1057">
        <f t="shared" si="114"/>
        <v>-1.3454680775621086</v>
      </c>
      <c r="K1057">
        <f t="shared" si="115"/>
        <v>10.854512997656661</v>
      </c>
      <c r="L1057">
        <f t="shared" si="116"/>
        <v>2.3845809379900262</v>
      </c>
      <c r="M1057">
        <f t="shared" si="117"/>
        <v>0.1667771136419931</v>
      </c>
      <c r="N1057">
        <f t="shared" si="118"/>
        <v>3.294618793981583</v>
      </c>
      <c r="O1057">
        <f t="shared" si="119"/>
        <v>-1.2079416725562608</v>
      </c>
    </row>
    <row r="1058" spans="1:15" x14ac:dyDescent="0.25">
      <c r="A1058">
        <f>'ARCH(5)'!A1053</f>
        <v>-1.7053245135371837</v>
      </c>
      <c r="C1058">
        <v>1047</v>
      </c>
      <c r="D1058">
        <f t="shared" si="113"/>
        <v>-1.7053245135371837</v>
      </c>
      <c r="E1058">
        <v>0</v>
      </c>
      <c r="F1058" s="18">
        <v>0</v>
      </c>
      <c r="G1058" s="18">
        <v>0</v>
      </c>
      <c r="H1058" s="18">
        <v>0</v>
      </c>
      <c r="I1058" s="18">
        <v>0</v>
      </c>
      <c r="J1058">
        <f t="shared" si="114"/>
        <v>-1.8428509185430315</v>
      </c>
      <c r="K1058">
        <f t="shared" si="115"/>
        <v>10.34866430614499</v>
      </c>
      <c r="L1058">
        <f t="shared" si="116"/>
        <v>2.3368574588370037</v>
      </c>
      <c r="M1058">
        <f t="shared" si="117"/>
        <v>0.32816790723014433</v>
      </c>
      <c r="N1058">
        <f t="shared" si="118"/>
        <v>3.2169339915741184</v>
      </c>
      <c r="O1058">
        <f t="shared" si="119"/>
        <v>-1.7053245135371837</v>
      </c>
    </row>
    <row r="1059" spans="1:15" x14ac:dyDescent="0.25">
      <c r="A1059">
        <f>'ARCH(5)'!A1054</f>
        <v>-0.21822645648648659</v>
      </c>
      <c r="C1059">
        <v>1048</v>
      </c>
      <c r="D1059">
        <f t="shared" si="113"/>
        <v>-0.21822645648648659</v>
      </c>
      <c r="E1059">
        <v>0</v>
      </c>
      <c r="F1059" s="18">
        <v>0</v>
      </c>
      <c r="G1059" s="18">
        <v>0</v>
      </c>
      <c r="H1059" s="18">
        <v>0</v>
      </c>
      <c r="I1059" s="18">
        <v>0</v>
      </c>
      <c r="J1059">
        <f t="shared" si="114"/>
        <v>-0.35575286149233443</v>
      </c>
      <c r="K1059">
        <f t="shared" si="115"/>
        <v>10.138929418731667</v>
      </c>
      <c r="L1059">
        <f t="shared" si="116"/>
        <v>2.3163824125823371</v>
      </c>
      <c r="M1059">
        <f t="shared" si="117"/>
        <v>1.2482589949404753E-2</v>
      </c>
      <c r="N1059">
        <f t="shared" si="118"/>
        <v>3.18416856003756</v>
      </c>
      <c r="O1059">
        <f t="shared" si="119"/>
        <v>-0.21822645648648659</v>
      </c>
    </row>
    <row r="1060" spans="1:15" x14ac:dyDescent="0.25">
      <c r="A1060">
        <f>'ARCH(5)'!A1055</f>
        <v>0.70574853365608625</v>
      </c>
      <c r="C1060">
        <v>1049</v>
      </c>
      <c r="D1060">
        <f t="shared" si="113"/>
        <v>0.70574853365608625</v>
      </c>
      <c r="E1060">
        <v>0</v>
      </c>
      <c r="F1060" s="18">
        <v>0</v>
      </c>
      <c r="G1060" s="18">
        <v>0</v>
      </c>
      <c r="H1060" s="18">
        <v>0</v>
      </c>
      <c r="I1060" s="18">
        <v>0</v>
      </c>
      <c r="J1060">
        <f t="shared" si="114"/>
        <v>0.56822212865023836</v>
      </c>
      <c r="K1060">
        <f t="shared" si="115"/>
        <v>9.5798895629283365</v>
      </c>
      <c r="L1060">
        <f t="shared" si="116"/>
        <v>2.2596660640382784</v>
      </c>
      <c r="M1060">
        <f t="shared" si="117"/>
        <v>3.3703560502122601E-2</v>
      </c>
      <c r="N1060">
        <f t="shared" si="118"/>
        <v>3.0951396677578762</v>
      </c>
      <c r="O1060">
        <f t="shared" si="119"/>
        <v>0.70574853365608625</v>
      </c>
    </row>
    <row r="1061" spans="1:15" x14ac:dyDescent="0.25">
      <c r="A1061">
        <f>'ARCH(5)'!A1056</f>
        <v>-4.018997356920714</v>
      </c>
      <c r="C1061">
        <v>1050</v>
      </c>
      <c r="D1061">
        <f t="shared" si="113"/>
        <v>-4.018997356920714</v>
      </c>
      <c r="E1061">
        <v>0</v>
      </c>
      <c r="F1061" s="18">
        <v>0</v>
      </c>
      <c r="G1061" s="18">
        <v>0</v>
      </c>
      <c r="H1061" s="18">
        <v>0</v>
      </c>
      <c r="I1061" s="18">
        <v>0</v>
      </c>
      <c r="J1061">
        <f t="shared" si="114"/>
        <v>-4.1565237619265618</v>
      </c>
      <c r="K1061">
        <f t="shared" si="115"/>
        <v>9.1610200788305303</v>
      </c>
      <c r="L1061">
        <f t="shared" si="116"/>
        <v>2.2149575348034598</v>
      </c>
      <c r="M1061">
        <f t="shared" si="117"/>
        <v>1.8858914874974961</v>
      </c>
      <c r="N1061">
        <f t="shared" si="118"/>
        <v>3.0267177071591149</v>
      </c>
      <c r="O1061">
        <f t="shared" si="119"/>
        <v>-4.018997356920714</v>
      </c>
    </row>
    <row r="1062" spans="1:15" x14ac:dyDescent="0.25">
      <c r="A1062">
        <f>'ARCH(5)'!A1057</f>
        <v>-0.93257495180333883</v>
      </c>
      <c r="C1062">
        <v>1051</v>
      </c>
      <c r="D1062">
        <f t="shared" si="113"/>
        <v>-0.93257495180333883</v>
      </c>
      <c r="E1062">
        <v>0</v>
      </c>
      <c r="F1062" s="18">
        <v>0</v>
      </c>
      <c r="G1062" s="18">
        <v>0</v>
      </c>
      <c r="H1062" s="18">
        <v>0</v>
      </c>
      <c r="I1062" s="18">
        <v>0</v>
      </c>
      <c r="J1062">
        <f t="shared" si="114"/>
        <v>-1.0701013568091866</v>
      </c>
      <c r="K1062">
        <f t="shared" si="115"/>
        <v>10.867549673181374</v>
      </c>
      <c r="L1062">
        <f t="shared" si="116"/>
        <v>2.3857812546715027</v>
      </c>
      <c r="M1062">
        <f t="shared" si="117"/>
        <v>0.10537029489460246</v>
      </c>
      <c r="N1062">
        <f t="shared" si="118"/>
        <v>3.2965966803934892</v>
      </c>
      <c r="O1062">
        <f t="shared" si="119"/>
        <v>-0.93257495180333883</v>
      </c>
    </row>
    <row r="1063" spans="1:15" x14ac:dyDescent="0.25">
      <c r="A1063">
        <f>'ARCH(5)'!A1058</f>
        <v>-0.54221098976093707</v>
      </c>
      <c r="C1063">
        <v>1052</v>
      </c>
      <c r="D1063">
        <f t="shared" si="113"/>
        <v>-0.54221098976093707</v>
      </c>
      <c r="E1063">
        <v>0</v>
      </c>
      <c r="F1063" s="18">
        <v>0</v>
      </c>
      <c r="G1063" s="18">
        <v>0</v>
      </c>
      <c r="H1063" s="18">
        <v>0</v>
      </c>
      <c r="I1063" s="18">
        <v>0</v>
      </c>
      <c r="J1063">
        <f t="shared" si="114"/>
        <v>-0.67973739476678496</v>
      </c>
      <c r="K1063">
        <f t="shared" si="115"/>
        <v>10.279021284632691</v>
      </c>
      <c r="L1063">
        <f t="shared" si="116"/>
        <v>2.3301050497196316</v>
      </c>
      <c r="M1063">
        <f t="shared" si="117"/>
        <v>4.4950089415137021E-2</v>
      </c>
      <c r="N1063">
        <f t="shared" si="118"/>
        <v>3.20609127827526</v>
      </c>
      <c r="O1063">
        <f t="shared" si="119"/>
        <v>-0.54221098976093707</v>
      </c>
    </row>
    <row r="1064" spans="1:15" x14ac:dyDescent="0.25">
      <c r="A1064">
        <f>'ARCH(5)'!A1059</f>
        <v>-5.9418330072765668</v>
      </c>
      <c r="C1064">
        <v>1053</v>
      </c>
      <c r="D1064">
        <f t="shared" si="113"/>
        <v>-5.9418330072765668</v>
      </c>
      <c r="E1064">
        <v>0</v>
      </c>
      <c r="F1064" s="18">
        <v>0</v>
      </c>
      <c r="G1064" s="18">
        <v>0</v>
      </c>
      <c r="H1064" s="18">
        <v>0</v>
      </c>
      <c r="I1064" s="18">
        <v>0</v>
      </c>
      <c r="J1064">
        <f t="shared" si="114"/>
        <v>-6.0793594122824146</v>
      </c>
      <c r="K1064">
        <f t="shared" si="115"/>
        <v>9.7310986914413675</v>
      </c>
      <c r="L1064">
        <f t="shared" si="116"/>
        <v>2.2753268077513624</v>
      </c>
      <c r="M1064">
        <f t="shared" si="117"/>
        <v>3.7979895215955812</v>
      </c>
      <c r="N1064">
        <f t="shared" si="118"/>
        <v>3.1194708992778515</v>
      </c>
      <c r="O1064">
        <f t="shared" si="119"/>
        <v>-5.9418330072765668</v>
      </c>
    </row>
    <row r="1065" spans="1:15" x14ac:dyDescent="0.25">
      <c r="A1065">
        <f>'ARCH(5)'!A1060</f>
        <v>-4.6736067139116546</v>
      </c>
      <c r="C1065">
        <v>1054</v>
      </c>
      <c r="D1065">
        <f t="shared" si="113"/>
        <v>-4.6736067139116546</v>
      </c>
      <c r="E1065">
        <v>0</v>
      </c>
      <c r="F1065" s="18">
        <v>0</v>
      </c>
      <c r="G1065" s="18">
        <v>0</v>
      </c>
      <c r="H1065" s="18">
        <v>0</v>
      </c>
      <c r="I1065" s="18">
        <v>0</v>
      </c>
      <c r="J1065">
        <f t="shared" si="114"/>
        <v>-4.8111331189175024</v>
      </c>
      <c r="K1065">
        <f t="shared" si="115"/>
        <v>13.68476439679494</v>
      </c>
      <c r="L1065">
        <f t="shared" si="116"/>
        <v>2.6162831261803898</v>
      </c>
      <c r="M1065">
        <f t="shared" si="117"/>
        <v>1.6914432150082197</v>
      </c>
      <c r="N1065">
        <f t="shared" si="118"/>
        <v>3.6992924183950286</v>
      </c>
      <c r="O1065">
        <f t="shared" si="119"/>
        <v>-4.6736067139116546</v>
      </c>
    </row>
    <row r="1066" spans="1:15" x14ac:dyDescent="0.25">
      <c r="A1066">
        <f>'ARCH(5)'!A1061</f>
        <v>0.60493618702713781</v>
      </c>
      <c r="C1066">
        <v>1055</v>
      </c>
      <c r="D1066">
        <f t="shared" si="113"/>
        <v>0.60493618702713781</v>
      </c>
      <c r="E1066">
        <v>0</v>
      </c>
      <c r="F1066" s="18">
        <v>0</v>
      </c>
      <c r="G1066" s="18">
        <v>0</v>
      </c>
      <c r="H1066" s="18">
        <v>0</v>
      </c>
      <c r="I1066" s="18">
        <v>0</v>
      </c>
      <c r="J1066">
        <f t="shared" si="114"/>
        <v>0.46740978202128991</v>
      </c>
      <c r="K1066">
        <f t="shared" si="115"/>
        <v>15.153688449071536</v>
      </c>
      <c r="L1066">
        <f t="shared" si="116"/>
        <v>2.7182439643082383</v>
      </c>
      <c r="M1066">
        <f t="shared" si="117"/>
        <v>1.4417077734139076E-2</v>
      </c>
      <c r="N1066">
        <f t="shared" si="118"/>
        <v>3.8927738759233801</v>
      </c>
      <c r="O1066">
        <f t="shared" si="119"/>
        <v>0.60493618702713781</v>
      </c>
    </row>
    <row r="1067" spans="1:15" x14ac:dyDescent="0.25">
      <c r="A1067">
        <f>'ARCH(5)'!A1062</f>
        <v>-3.7429829119530607</v>
      </c>
      <c r="C1067">
        <v>1056</v>
      </c>
      <c r="D1067">
        <f t="shared" si="113"/>
        <v>-3.7429829119530607</v>
      </c>
      <c r="E1067">
        <v>0</v>
      </c>
      <c r="F1067" s="18">
        <v>0</v>
      </c>
      <c r="G1067" s="18">
        <v>0</v>
      </c>
      <c r="H1067" s="18">
        <v>0</v>
      </c>
      <c r="I1067" s="18">
        <v>0</v>
      </c>
      <c r="J1067">
        <f t="shared" si="114"/>
        <v>-3.8805093169589084</v>
      </c>
      <c r="K1067">
        <f t="shared" si="115"/>
        <v>13.560022194226988</v>
      </c>
      <c r="L1067">
        <f t="shared" si="116"/>
        <v>2.6071259192533134</v>
      </c>
      <c r="M1067">
        <f t="shared" si="117"/>
        <v>1.1104961587316429</v>
      </c>
      <c r="N1067">
        <f t="shared" si="118"/>
        <v>3.682393541465522</v>
      </c>
      <c r="O1067">
        <f t="shared" si="119"/>
        <v>-3.7429829119530607</v>
      </c>
    </row>
    <row r="1068" spans="1:15" x14ac:dyDescent="0.25">
      <c r="A1068">
        <f>'ARCH(5)'!A1063</f>
        <v>2.3333435036151671</v>
      </c>
      <c r="C1068">
        <v>1057</v>
      </c>
      <c r="D1068">
        <f t="shared" si="113"/>
        <v>2.3333435036151671</v>
      </c>
      <c r="E1068">
        <v>0</v>
      </c>
      <c r="F1068" s="18">
        <v>0</v>
      </c>
      <c r="G1068" s="18">
        <v>0</v>
      </c>
      <c r="H1068" s="18">
        <v>0</v>
      </c>
      <c r="I1068" s="18">
        <v>0</v>
      </c>
      <c r="J1068">
        <f t="shared" si="114"/>
        <v>2.1958170986093193</v>
      </c>
      <c r="K1068">
        <f t="shared" si="115"/>
        <v>14.082602439827916</v>
      </c>
      <c r="L1068">
        <f t="shared" si="116"/>
        <v>2.6449401660246394</v>
      </c>
      <c r="M1068">
        <f t="shared" si="117"/>
        <v>0.3423808029195467</v>
      </c>
      <c r="N1068">
        <f t="shared" si="118"/>
        <v>3.7526793681085939</v>
      </c>
      <c r="O1068">
        <f t="shared" si="119"/>
        <v>2.3333435036151671</v>
      </c>
    </row>
    <row r="1069" spans="1:15" x14ac:dyDescent="0.25">
      <c r="A1069">
        <f>'ARCH(5)'!A1064</f>
        <v>-0.92069530299493252</v>
      </c>
      <c r="C1069">
        <v>1058</v>
      </c>
      <c r="D1069">
        <f t="shared" si="113"/>
        <v>-0.92069530299493252</v>
      </c>
      <c r="E1069">
        <v>0</v>
      </c>
      <c r="F1069" s="18">
        <v>0</v>
      </c>
      <c r="G1069" s="18">
        <v>0</v>
      </c>
      <c r="H1069" s="18">
        <v>0</v>
      </c>
      <c r="I1069" s="18">
        <v>0</v>
      </c>
      <c r="J1069">
        <f t="shared" si="114"/>
        <v>-1.0582217080007803</v>
      </c>
      <c r="K1069">
        <f t="shared" si="115"/>
        <v>13.265632627981388</v>
      </c>
      <c r="L1069">
        <f t="shared" si="116"/>
        <v>2.5851766779701308</v>
      </c>
      <c r="M1069">
        <f t="shared" si="117"/>
        <v>8.4416116041236403E-2</v>
      </c>
      <c r="N1069">
        <f t="shared" si="118"/>
        <v>3.6422016182497901</v>
      </c>
      <c r="O1069">
        <f t="shared" si="119"/>
        <v>-0.92069530299493252</v>
      </c>
    </row>
    <row r="1070" spans="1:15" x14ac:dyDescent="0.25">
      <c r="A1070">
        <f>'ARCH(5)'!A1065</f>
        <v>5.3746818199445707</v>
      </c>
      <c r="C1070">
        <v>1059</v>
      </c>
      <c r="D1070">
        <f t="shared" si="113"/>
        <v>5.3746818199445707</v>
      </c>
      <c r="E1070">
        <v>0</v>
      </c>
      <c r="F1070" s="18">
        <v>0</v>
      </c>
      <c r="G1070" s="18">
        <v>0</v>
      </c>
      <c r="H1070" s="18">
        <v>0</v>
      </c>
      <c r="I1070" s="18">
        <v>0</v>
      </c>
      <c r="J1070">
        <f t="shared" si="114"/>
        <v>5.2371554149387229</v>
      </c>
      <c r="K1070">
        <f t="shared" si="115"/>
        <v>12.174017631241915</v>
      </c>
      <c r="L1070">
        <f t="shared" si="116"/>
        <v>2.499303978340925</v>
      </c>
      <c r="M1070">
        <f t="shared" si="117"/>
        <v>2.2529782419432869</v>
      </c>
      <c r="N1070">
        <f t="shared" si="118"/>
        <v>3.4891284916497294</v>
      </c>
      <c r="O1070">
        <f t="shared" si="119"/>
        <v>5.3746818199445707</v>
      </c>
    </row>
    <row r="1071" spans="1:15" x14ac:dyDescent="0.25">
      <c r="A1071">
        <f>'ARCH(5)'!A1066</f>
        <v>-2.0025727281316046</v>
      </c>
      <c r="C1071">
        <v>1060</v>
      </c>
      <c r="D1071">
        <f t="shared" si="113"/>
        <v>-2.0025727281316046</v>
      </c>
      <c r="E1071">
        <v>0</v>
      </c>
      <c r="F1071" s="18">
        <v>0</v>
      </c>
      <c r="G1071" s="18">
        <v>0</v>
      </c>
      <c r="H1071" s="18">
        <v>0</v>
      </c>
      <c r="I1071" s="18">
        <v>0</v>
      </c>
      <c r="J1071">
        <f t="shared" si="114"/>
        <v>-2.1400991331374524</v>
      </c>
      <c r="K1071">
        <f t="shared" si="115"/>
        <v>14.472566059109711</v>
      </c>
      <c r="L1071">
        <f t="shared" si="116"/>
        <v>2.6722548614180046</v>
      </c>
      <c r="M1071">
        <f t="shared" si="117"/>
        <v>0.31646249054588305</v>
      </c>
      <c r="N1071">
        <f t="shared" si="118"/>
        <v>3.8042825945386487</v>
      </c>
      <c r="O1071">
        <f t="shared" si="119"/>
        <v>-2.0025727281316046</v>
      </c>
    </row>
    <row r="1072" spans="1:15" x14ac:dyDescent="0.25">
      <c r="A1072">
        <f>'ARCH(5)'!A1067</f>
        <v>4.5906194758884116</v>
      </c>
      <c r="C1072">
        <v>1061</v>
      </c>
      <c r="D1072">
        <f t="shared" si="113"/>
        <v>4.5906194758884116</v>
      </c>
      <c r="E1072">
        <v>0</v>
      </c>
      <c r="F1072" s="18">
        <v>0</v>
      </c>
      <c r="G1072" s="18">
        <v>0</v>
      </c>
      <c r="H1072" s="18">
        <v>0</v>
      </c>
      <c r="I1072" s="18">
        <v>0</v>
      </c>
      <c r="J1072">
        <f t="shared" si="114"/>
        <v>4.4530930708825638</v>
      </c>
      <c r="K1072">
        <f t="shared" si="115"/>
        <v>13.545239309853871</v>
      </c>
      <c r="L1072">
        <f t="shared" si="116"/>
        <v>2.6060351431442834</v>
      </c>
      <c r="M1072">
        <f t="shared" si="117"/>
        <v>1.4639857919318098</v>
      </c>
      <c r="N1072">
        <f t="shared" si="118"/>
        <v>3.680385755576971</v>
      </c>
      <c r="O1072">
        <f t="shared" si="119"/>
        <v>4.5906194758884116</v>
      </c>
    </row>
    <row r="1073" spans="1:15" x14ac:dyDescent="0.25">
      <c r="A1073">
        <f>'ARCH(5)'!A1068</f>
        <v>-2.4071026944729614</v>
      </c>
      <c r="C1073">
        <v>1062</v>
      </c>
      <c r="D1073">
        <f t="shared" si="113"/>
        <v>-2.4071026944729614</v>
      </c>
      <c r="E1073">
        <v>0</v>
      </c>
      <c r="F1073" s="18">
        <v>0</v>
      </c>
      <c r="G1073" s="18">
        <v>0</v>
      </c>
      <c r="H1073" s="18">
        <v>0</v>
      </c>
      <c r="I1073" s="18">
        <v>0</v>
      </c>
      <c r="J1073">
        <f t="shared" si="114"/>
        <v>-2.5446290994788092</v>
      </c>
      <c r="K1073">
        <f t="shared" si="115"/>
        <v>14.644517260261079</v>
      </c>
      <c r="L1073">
        <f t="shared" si="116"/>
        <v>2.6840660169683064</v>
      </c>
      <c r="M1073">
        <f t="shared" si="117"/>
        <v>0.44215436663693064</v>
      </c>
      <c r="N1073">
        <f t="shared" si="118"/>
        <v>3.8268155508544019</v>
      </c>
      <c r="O1073">
        <f t="shared" si="119"/>
        <v>-2.4071026944729614</v>
      </c>
    </row>
    <row r="1074" spans="1:15" x14ac:dyDescent="0.25">
      <c r="A1074">
        <f>'ARCH(5)'!A1069</f>
        <v>-2.1778441413672334</v>
      </c>
      <c r="C1074">
        <v>1063</v>
      </c>
      <c r="D1074">
        <f t="shared" si="113"/>
        <v>-2.1778441413672334</v>
      </c>
      <c r="E1074">
        <v>0</v>
      </c>
      <c r="F1074" s="18">
        <v>0</v>
      </c>
      <c r="G1074" s="18">
        <v>0</v>
      </c>
      <c r="H1074" s="18">
        <v>0</v>
      </c>
      <c r="I1074" s="18">
        <v>0</v>
      </c>
      <c r="J1074">
        <f t="shared" si="114"/>
        <v>-2.3153705463730812</v>
      </c>
      <c r="K1074">
        <f t="shared" si="115"/>
        <v>13.909151176042164</v>
      </c>
      <c r="L1074">
        <f t="shared" si="116"/>
        <v>2.6325469815027418</v>
      </c>
      <c r="M1074">
        <f t="shared" si="117"/>
        <v>0.38542544395131317</v>
      </c>
      <c r="N1074">
        <f t="shared" si="118"/>
        <v>3.7294974428255294</v>
      </c>
      <c r="O1074">
        <f t="shared" si="119"/>
        <v>-2.1778441413672334</v>
      </c>
    </row>
    <row r="1075" spans="1:15" x14ac:dyDescent="0.25">
      <c r="A1075">
        <f>'ARCH(5)'!A1070</f>
        <v>-0.72818191691212497</v>
      </c>
      <c r="C1075">
        <v>1064</v>
      </c>
      <c r="D1075">
        <f t="shared" si="113"/>
        <v>-0.72818191691212497</v>
      </c>
      <c r="E1075">
        <v>0</v>
      </c>
      <c r="F1075" s="18">
        <v>0</v>
      </c>
      <c r="G1075" s="18">
        <v>0</v>
      </c>
      <c r="H1075" s="18">
        <v>0</v>
      </c>
      <c r="I1075" s="18">
        <v>0</v>
      </c>
      <c r="J1075">
        <f t="shared" si="114"/>
        <v>-0.86570832191797287</v>
      </c>
      <c r="K1075">
        <f t="shared" si="115"/>
        <v>13.193183198819973</v>
      </c>
      <c r="L1075">
        <f t="shared" si="116"/>
        <v>2.5797002718675328</v>
      </c>
      <c r="M1075">
        <f t="shared" si="117"/>
        <v>5.6805919189014599E-2</v>
      </c>
      <c r="N1075">
        <f t="shared" si="118"/>
        <v>3.6322421723805771</v>
      </c>
      <c r="O1075">
        <f t="shared" si="119"/>
        <v>-0.72818191691212497</v>
      </c>
    </row>
    <row r="1076" spans="1:15" x14ac:dyDescent="0.25">
      <c r="A1076">
        <f>'ARCH(5)'!A1071</f>
        <v>-0.29006240529771221</v>
      </c>
      <c r="C1076">
        <v>1065</v>
      </c>
      <c r="D1076">
        <f t="shared" si="113"/>
        <v>-0.29006240529771221</v>
      </c>
      <c r="E1076">
        <v>0</v>
      </c>
      <c r="F1076" s="18">
        <v>0</v>
      </c>
      <c r="G1076" s="18">
        <v>0</v>
      </c>
      <c r="H1076" s="18">
        <v>0</v>
      </c>
      <c r="I1076" s="18">
        <v>0</v>
      </c>
      <c r="J1076">
        <f t="shared" si="114"/>
        <v>-0.42758881030356011</v>
      </c>
      <c r="K1076">
        <f t="shared" si="115"/>
        <v>12.072150825182268</v>
      </c>
      <c r="L1076">
        <f t="shared" si="116"/>
        <v>2.4909012151898757</v>
      </c>
      <c r="M1076">
        <f t="shared" si="117"/>
        <v>1.5144955803188739E-2</v>
      </c>
      <c r="N1076">
        <f t="shared" si="118"/>
        <v>3.474500082771947</v>
      </c>
      <c r="O1076">
        <f t="shared" si="119"/>
        <v>-0.29006240529771221</v>
      </c>
    </row>
    <row r="1077" spans="1:15" x14ac:dyDescent="0.25">
      <c r="A1077">
        <f>'ARCH(5)'!A1072</f>
        <v>-1.4205725138514111</v>
      </c>
      <c r="C1077">
        <v>1066</v>
      </c>
      <c r="D1077">
        <f t="shared" si="113"/>
        <v>-1.4205725138514111</v>
      </c>
      <c r="E1077">
        <v>0</v>
      </c>
      <c r="F1077" s="18">
        <v>0</v>
      </c>
      <c r="G1077" s="18">
        <v>0</v>
      </c>
      <c r="H1077" s="18">
        <v>0</v>
      </c>
      <c r="I1077" s="18">
        <v>0</v>
      </c>
      <c r="J1077">
        <f t="shared" si="114"/>
        <v>-1.5580989188572589</v>
      </c>
      <c r="K1077">
        <f t="shared" si="115"/>
        <v>11.11676109648193</v>
      </c>
      <c r="L1077">
        <f t="shared" si="116"/>
        <v>2.408453978093601</v>
      </c>
      <c r="M1077">
        <f t="shared" si="117"/>
        <v>0.21837945601911274</v>
      </c>
      <c r="N1077">
        <f t="shared" si="118"/>
        <v>3.3341807234284602</v>
      </c>
      <c r="O1077">
        <f t="shared" si="119"/>
        <v>-1.4205725138514111</v>
      </c>
    </row>
    <row r="1078" spans="1:15" x14ac:dyDescent="0.25">
      <c r="A1078">
        <f>'ARCH(5)'!A1073</f>
        <v>2.5709522866805372</v>
      </c>
      <c r="C1078">
        <v>1067</v>
      </c>
      <c r="D1078">
        <f t="shared" si="113"/>
        <v>2.5709522866805372</v>
      </c>
      <c r="E1078">
        <v>0</v>
      </c>
      <c r="F1078" s="18">
        <v>0</v>
      </c>
      <c r="G1078" s="18">
        <v>0</v>
      </c>
      <c r="H1078" s="18">
        <v>0</v>
      </c>
      <c r="I1078" s="18">
        <v>0</v>
      </c>
      <c r="J1078">
        <f t="shared" si="114"/>
        <v>2.4334258816746894</v>
      </c>
      <c r="K1078">
        <f t="shared" si="115"/>
        <v>10.630446155430793</v>
      </c>
      <c r="L1078">
        <f t="shared" si="116"/>
        <v>2.3637221628212304</v>
      </c>
      <c r="M1078">
        <f t="shared" si="117"/>
        <v>0.55703791120555013</v>
      </c>
      <c r="N1078">
        <f t="shared" si="118"/>
        <v>3.2604364976841356</v>
      </c>
      <c r="O1078">
        <f t="shared" si="119"/>
        <v>2.5709522866805372</v>
      </c>
    </row>
    <row r="1079" spans="1:15" x14ac:dyDescent="0.25">
      <c r="A1079">
        <f>'ARCH(5)'!A1074</f>
        <v>1.6544426162778441</v>
      </c>
      <c r="C1079">
        <v>1068</v>
      </c>
      <c r="D1079">
        <f t="shared" si="113"/>
        <v>1.6544426162778441</v>
      </c>
      <c r="E1079">
        <v>0</v>
      </c>
      <c r="F1079" s="18">
        <v>0</v>
      </c>
      <c r="G1079" s="18">
        <v>0</v>
      </c>
      <c r="H1079" s="18">
        <v>0</v>
      </c>
      <c r="I1079" s="18">
        <v>0</v>
      </c>
      <c r="J1079">
        <f t="shared" si="114"/>
        <v>1.5169162112719963</v>
      </c>
      <c r="K1079">
        <f t="shared" si="115"/>
        <v>10.665545794039797</v>
      </c>
      <c r="L1079">
        <f t="shared" si="116"/>
        <v>2.3670185268013677</v>
      </c>
      <c r="M1079">
        <f t="shared" si="117"/>
        <v>0.21574468259333429</v>
      </c>
      <c r="N1079">
        <f t="shared" si="118"/>
        <v>3.2658147213275583</v>
      </c>
      <c r="O1079">
        <f t="shared" si="119"/>
        <v>1.6544426162778441</v>
      </c>
    </row>
    <row r="1080" spans="1:15" x14ac:dyDescent="0.25">
      <c r="A1080">
        <f>'ARCH(5)'!A1075</f>
        <v>0.13615680683304335</v>
      </c>
      <c r="C1080">
        <v>1069</v>
      </c>
      <c r="D1080">
        <f t="shared" si="113"/>
        <v>0.13615680683304335</v>
      </c>
      <c r="E1080">
        <v>0</v>
      </c>
      <c r="F1080" s="18">
        <v>0</v>
      </c>
      <c r="G1080" s="18">
        <v>0</v>
      </c>
      <c r="H1080" s="18">
        <v>0</v>
      </c>
      <c r="I1080" s="18">
        <v>0</v>
      </c>
      <c r="J1080">
        <f t="shared" si="114"/>
        <v>-1.3695981728045203E-3</v>
      </c>
      <c r="K1080">
        <f t="shared" si="115"/>
        <v>10.258094690820355</v>
      </c>
      <c r="L1080">
        <f t="shared" si="116"/>
        <v>2.3280671198486633</v>
      </c>
      <c r="M1080">
        <f t="shared" si="117"/>
        <v>1.8286038601574561E-7</v>
      </c>
      <c r="N1080">
        <f t="shared" si="118"/>
        <v>3.2028260475430685</v>
      </c>
      <c r="O1080">
        <f t="shared" si="119"/>
        <v>0.13615680683304335</v>
      </c>
    </row>
    <row r="1081" spans="1:15" x14ac:dyDescent="0.25">
      <c r="A1081">
        <f>'ARCH(5)'!A1076</f>
        <v>0.3362161297077299</v>
      </c>
      <c r="C1081">
        <v>1070</v>
      </c>
      <c r="D1081">
        <f t="shared" si="113"/>
        <v>0.3362161297077299</v>
      </c>
      <c r="E1081">
        <v>0</v>
      </c>
      <c r="F1081" s="18">
        <v>0</v>
      </c>
      <c r="G1081" s="18">
        <v>0</v>
      </c>
      <c r="H1081" s="18">
        <v>0</v>
      </c>
      <c r="I1081" s="18">
        <v>0</v>
      </c>
      <c r="J1081">
        <f t="shared" si="114"/>
        <v>0.19868972470188204</v>
      </c>
      <c r="K1081">
        <f t="shared" si="115"/>
        <v>9.6589926926063896</v>
      </c>
      <c r="L1081">
        <f t="shared" si="116"/>
        <v>2.2678893666595905</v>
      </c>
      <c r="M1081">
        <f t="shared" si="117"/>
        <v>4.0871349589412529E-3</v>
      </c>
      <c r="N1081">
        <f t="shared" si="118"/>
        <v>3.1078920014386582</v>
      </c>
      <c r="O1081">
        <f t="shared" si="119"/>
        <v>0.3362161297077299</v>
      </c>
    </row>
    <row r="1082" spans="1:15" x14ac:dyDescent="0.25">
      <c r="A1082">
        <f>'ARCH(5)'!A1077</f>
        <v>-3.0000581343993713</v>
      </c>
      <c r="C1082">
        <v>1071</v>
      </c>
      <c r="D1082">
        <f t="shared" si="113"/>
        <v>-3.0000581343993713</v>
      </c>
      <c r="E1082">
        <v>0</v>
      </c>
      <c r="F1082" s="18">
        <v>0</v>
      </c>
      <c r="G1082" s="18">
        <v>0</v>
      </c>
      <c r="H1082" s="18">
        <v>0</v>
      </c>
      <c r="I1082" s="18">
        <v>0</v>
      </c>
      <c r="J1082">
        <f t="shared" si="114"/>
        <v>-3.1375845394052191</v>
      </c>
      <c r="K1082">
        <f t="shared" si="115"/>
        <v>9.189560644823402</v>
      </c>
      <c r="L1082">
        <f t="shared" si="116"/>
        <v>2.2180681272621254</v>
      </c>
      <c r="M1082">
        <f t="shared" si="117"/>
        <v>1.0712630475386393</v>
      </c>
      <c r="N1082">
        <f t="shared" si="118"/>
        <v>3.0314288124287865</v>
      </c>
      <c r="O1082">
        <f t="shared" si="119"/>
        <v>-3.0000581343993713</v>
      </c>
    </row>
    <row r="1083" spans="1:15" x14ac:dyDescent="0.25">
      <c r="A1083">
        <f>'ARCH(5)'!A1078</f>
        <v>-1.3241924943557062</v>
      </c>
      <c r="C1083">
        <v>1072</v>
      </c>
      <c r="D1083">
        <f t="shared" si="113"/>
        <v>-1.3241924943557062</v>
      </c>
      <c r="E1083">
        <v>0</v>
      </c>
      <c r="F1083" s="18">
        <v>0</v>
      </c>
      <c r="G1083" s="18">
        <v>0</v>
      </c>
      <c r="H1083" s="18">
        <v>0</v>
      </c>
      <c r="I1083" s="18">
        <v>0</v>
      </c>
      <c r="J1083">
        <f t="shared" si="114"/>
        <v>-1.461718899361554</v>
      </c>
      <c r="K1083">
        <f t="shared" si="115"/>
        <v>9.9966908733453828</v>
      </c>
      <c r="L1083">
        <f t="shared" si="116"/>
        <v>2.3022541255649061</v>
      </c>
      <c r="M1083">
        <f t="shared" si="117"/>
        <v>0.21373294101228263</v>
      </c>
      <c r="N1083">
        <f t="shared" si="118"/>
        <v>3.1617543980115506</v>
      </c>
      <c r="O1083">
        <f t="shared" si="119"/>
        <v>-1.3241924943557062</v>
      </c>
    </row>
    <row r="1084" spans="1:15" x14ac:dyDescent="0.25">
      <c r="A1084">
        <f>'ARCH(5)'!A1079</f>
        <v>-0.53764796766671696</v>
      </c>
      <c r="C1084">
        <v>1073</v>
      </c>
      <c r="D1084">
        <f t="shared" si="113"/>
        <v>-0.53764796766671696</v>
      </c>
      <c r="E1084">
        <v>0</v>
      </c>
      <c r="F1084" s="18">
        <v>0</v>
      </c>
      <c r="G1084" s="18">
        <v>0</v>
      </c>
      <c r="H1084" s="18">
        <v>0</v>
      </c>
      <c r="I1084" s="18">
        <v>0</v>
      </c>
      <c r="J1084">
        <f t="shared" si="114"/>
        <v>-0.67517437267256486</v>
      </c>
      <c r="K1084">
        <f t="shared" si="115"/>
        <v>9.7089446812638229</v>
      </c>
      <c r="L1084">
        <f t="shared" si="116"/>
        <v>2.2730475926957872</v>
      </c>
      <c r="M1084">
        <f t="shared" si="117"/>
        <v>4.6952624459124195E-2</v>
      </c>
      <c r="N1084">
        <f t="shared" si="118"/>
        <v>3.115917951625784</v>
      </c>
      <c r="O1084">
        <f t="shared" si="119"/>
        <v>-0.53764796766671696</v>
      </c>
    </row>
    <row r="1085" spans="1:15" x14ac:dyDescent="0.25">
      <c r="A1085">
        <f>'ARCH(5)'!A1080</f>
        <v>-0.14010500455192315</v>
      </c>
      <c r="C1085">
        <v>1074</v>
      </c>
      <c r="D1085">
        <f t="shared" si="113"/>
        <v>-0.14010500455192315</v>
      </c>
      <c r="E1085">
        <v>0</v>
      </c>
      <c r="F1085" s="18">
        <v>0</v>
      </c>
      <c r="G1085" s="18">
        <v>0</v>
      </c>
      <c r="H1085" s="18">
        <v>0</v>
      </c>
      <c r="I1085" s="18">
        <v>0</v>
      </c>
      <c r="J1085">
        <f t="shared" si="114"/>
        <v>-0.27763140955777099</v>
      </c>
      <c r="K1085">
        <f t="shared" si="115"/>
        <v>9.2791509968405581</v>
      </c>
      <c r="L1085">
        <f t="shared" si="116"/>
        <v>2.2277700552034583</v>
      </c>
      <c r="M1085">
        <f t="shared" si="117"/>
        <v>8.3067081890659325E-3</v>
      </c>
      <c r="N1085">
        <f t="shared" si="118"/>
        <v>3.0461698896877958</v>
      </c>
      <c r="O1085">
        <f t="shared" si="119"/>
        <v>-0.14010500455192315</v>
      </c>
    </row>
    <row r="1086" spans="1:15" x14ac:dyDescent="0.25">
      <c r="A1086">
        <f>'ARCH(5)'!A1081</f>
        <v>0.65251822342213417</v>
      </c>
      <c r="C1086">
        <v>1075</v>
      </c>
      <c r="D1086">
        <f t="shared" si="113"/>
        <v>0.65251822342213417</v>
      </c>
      <c r="E1086">
        <v>0</v>
      </c>
      <c r="F1086" s="18">
        <v>0</v>
      </c>
      <c r="G1086" s="18">
        <v>0</v>
      </c>
      <c r="H1086" s="18">
        <v>0</v>
      </c>
      <c r="I1086" s="18">
        <v>0</v>
      </c>
      <c r="J1086">
        <f t="shared" si="114"/>
        <v>0.51499181841628627</v>
      </c>
      <c r="K1086">
        <f t="shared" si="115"/>
        <v>8.8934435441406379</v>
      </c>
      <c r="L1086">
        <f t="shared" si="116"/>
        <v>2.1853143248220888</v>
      </c>
      <c r="M1086">
        <f t="shared" si="117"/>
        <v>2.9821583925210681E-2</v>
      </c>
      <c r="N1086">
        <f t="shared" si="118"/>
        <v>2.9821877110840354</v>
      </c>
      <c r="O1086">
        <f t="shared" si="119"/>
        <v>0.65251822342213417</v>
      </c>
    </row>
    <row r="1087" spans="1:15" x14ac:dyDescent="0.25">
      <c r="A1087">
        <f>'ARCH(5)'!A1082</f>
        <v>-2.0433553954704968</v>
      </c>
      <c r="C1087">
        <v>1076</v>
      </c>
      <c r="D1087">
        <f t="shared" si="113"/>
        <v>-2.0433553954704968</v>
      </c>
      <c r="E1087">
        <v>0</v>
      </c>
      <c r="F1087" s="18">
        <v>0</v>
      </c>
      <c r="G1087" s="18">
        <v>0</v>
      </c>
      <c r="H1087" s="18">
        <v>0</v>
      </c>
      <c r="I1087" s="18">
        <v>0</v>
      </c>
      <c r="J1087">
        <f t="shared" si="114"/>
        <v>-2.1808818004763446</v>
      </c>
      <c r="K1087">
        <f t="shared" si="115"/>
        <v>8.6107800612868086</v>
      </c>
      <c r="L1087">
        <f t="shared" si="116"/>
        <v>2.1530149137883479</v>
      </c>
      <c r="M1087">
        <f t="shared" si="117"/>
        <v>0.55235941387384146</v>
      </c>
      <c r="N1087">
        <f t="shared" si="118"/>
        <v>2.9344130693013906</v>
      </c>
      <c r="O1087">
        <f t="shared" si="119"/>
        <v>-2.0433553954704968</v>
      </c>
    </row>
    <row r="1088" spans="1:15" x14ac:dyDescent="0.25">
      <c r="A1088">
        <f>'ARCH(5)'!A1083</f>
        <v>0.46511123899729173</v>
      </c>
      <c r="C1088">
        <v>1077</v>
      </c>
      <c r="D1088">
        <f t="shared" si="113"/>
        <v>0.46511123899729173</v>
      </c>
      <c r="E1088">
        <v>0</v>
      </c>
      <c r="F1088" s="18">
        <v>0</v>
      </c>
      <c r="G1088" s="18">
        <v>0</v>
      </c>
      <c r="H1088" s="18">
        <v>0</v>
      </c>
      <c r="I1088" s="18">
        <v>0</v>
      </c>
      <c r="J1088">
        <f t="shared" si="114"/>
        <v>0.32758483399144389</v>
      </c>
      <c r="K1088">
        <f t="shared" si="115"/>
        <v>8.9269342702415067</v>
      </c>
      <c r="L1088">
        <f t="shared" si="116"/>
        <v>2.1890730291412734</v>
      </c>
      <c r="M1088">
        <f t="shared" si="117"/>
        <v>1.2021128442597872E-2</v>
      </c>
      <c r="N1088">
        <f t="shared" si="118"/>
        <v>2.9877975617905417</v>
      </c>
      <c r="O1088">
        <f t="shared" si="119"/>
        <v>0.46511123899729173</v>
      </c>
    </row>
    <row r="1089" spans="1:15" x14ac:dyDescent="0.25">
      <c r="A1089">
        <f>'ARCH(5)'!A1084</f>
        <v>-3.2798462734032543</v>
      </c>
      <c r="C1089">
        <v>1078</v>
      </c>
      <c r="D1089">
        <f t="shared" si="113"/>
        <v>-3.2798462734032543</v>
      </c>
      <c r="E1089">
        <v>0</v>
      </c>
      <c r="F1089" s="18">
        <v>0</v>
      </c>
      <c r="G1089" s="18">
        <v>0</v>
      </c>
      <c r="H1089" s="18">
        <v>0</v>
      </c>
      <c r="I1089" s="18">
        <v>0</v>
      </c>
      <c r="J1089">
        <f t="shared" si="114"/>
        <v>-3.4173726784091021</v>
      </c>
      <c r="K1089">
        <f t="shared" si="115"/>
        <v>8.618305225738025</v>
      </c>
      <c r="L1089">
        <f t="shared" si="116"/>
        <v>2.1538884558022593</v>
      </c>
      <c r="M1089">
        <f t="shared" si="117"/>
        <v>1.355073383599839</v>
      </c>
      <c r="N1089">
        <f t="shared" si="118"/>
        <v>2.9356950157906434</v>
      </c>
      <c r="O1089">
        <f t="shared" si="119"/>
        <v>-3.2798462734032543</v>
      </c>
    </row>
    <row r="1090" spans="1:15" x14ac:dyDescent="0.25">
      <c r="A1090">
        <f>'ARCH(5)'!A1085</f>
        <v>-4.4698375405369264</v>
      </c>
      <c r="C1090">
        <v>1079</v>
      </c>
      <c r="D1090">
        <f t="shared" si="113"/>
        <v>-4.4698375405369264</v>
      </c>
      <c r="E1090">
        <v>0</v>
      </c>
      <c r="F1090" s="18">
        <v>0</v>
      </c>
      <c r="G1090" s="18">
        <v>0</v>
      </c>
      <c r="H1090" s="18">
        <v>0</v>
      </c>
      <c r="I1090" s="18">
        <v>0</v>
      </c>
      <c r="J1090">
        <f t="shared" si="114"/>
        <v>-4.6073639455427742</v>
      </c>
      <c r="K1090">
        <f t="shared" si="115"/>
        <v>9.7650226197366834</v>
      </c>
      <c r="L1090">
        <f t="shared" si="116"/>
        <v>2.278806880735246</v>
      </c>
      <c r="M1090">
        <f t="shared" si="117"/>
        <v>2.1738610706116206</v>
      </c>
      <c r="N1090">
        <f t="shared" si="118"/>
        <v>3.1249036176715408</v>
      </c>
      <c r="O1090">
        <f t="shared" si="119"/>
        <v>-4.4698375405369264</v>
      </c>
    </row>
    <row r="1091" spans="1:15" x14ac:dyDescent="0.25">
      <c r="A1091">
        <f>'ARCH(5)'!A1086</f>
        <v>10.915862313660702</v>
      </c>
      <c r="C1091">
        <v>1080</v>
      </c>
      <c r="D1091">
        <f t="shared" si="113"/>
        <v>10.915862313660702</v>
      </c>
      <c r="E1091">
        <v>0</v>
      </c>
      <c r="F1091" s="18">
        <v>0</v>
      </c>
      <c r="G1091" s="18">
        <v>0</v>
      </c>
      <c r="H1091" s="18">
        <v>0</v>
      </c>
      <c r="I1091" s="18">
        <v>0</v>
      </c>
      <c r="J1091">
        <f t="shared" si="114"/>
        <v>10.778335908654853</v>
      </c>
      <c r="K1091">
        <f t="shared" si="115"/>
        <v>11.820578152286025</v>
      </c>
      <c r="L1091">
        <f t="shared" si="116"/>
        <v>2.4698419238347111</v>
      </c>
      <c r="M1091">
        <f t="shared" si="117"/>
        <v>9.8279900917817287</v>
      </c>
      <c r="N1091">
        <f t="shared" si="118"/>
        <v>3.4381067685989661</v>
      </c>
      <c r="O1091">
        <f t="shared" si="119"/>
        <v>10.915862313660702</v>
      </c>
    </row>
    <row r="1092" spans="1:15" x14ac:dyDescent="0.25">
      <c r="A1092">
        <f>'ARCH(5)'!A1087</f>
        <v>-2.7916766048453709</v>
      </c>
      <c r="C1092">
        <v>1081</v>
      </c>
      <c r="D1092">
        <f t="shared" si="113"/>
        <v>-2.7916766048453709</v>
      </c>
      <c r="E1092">
        <v>0</v>
      </c>
      <c r="F1092" s="18">
        <v>0</v>
      </c>
      <c r="G1092" s="18">
        <v>0</v>
      </c>
      <c r="H1092" s="18">
        <v>0</v>
      </c>
      <c r="I1092" s="18">
        <v>0</v>
      </c>
      <c r="J1092">
        <f t="shared" si="114"/>
        <v>-2.9292030098512187</v>
      </c>
      <c r="K1092">
        <f t="shared" si="115"/>
        <v>24.861031919888077</v>
      </c>
      <c r="L1092">
        <f t="shared" si="116"/>
        <v>3.2133015944683883</v>
      </c>
      <c r="M1092">
        <f t="shared" si="117"/>
        <v>0.3451276801610762</v>
      </c>
      <c r="N1092">
        <f t="shared" si="118"/>
        <v>4.9860838259989251</v>
      </c>
      <c r="O1092">
        <f t="shared" si="119"/>
        <v>-2.7916766048453709</v>
      </c>
    </row>
    <row r="1093" spans="1:15" x14ac:dyDescent="0.25">
      <c r="A1093">
        <f>'ARCH(5)'!A1088</f>
        <v>0.65916386873779043</v>
      </c>
      <c r="C1093">
        <v>1082</v>
      </c>
      <c r="D1093">
        <f t="shared" si="113"/>
        <v>0.65916386873779043</v>
      </c>
      <c r="E1093">
        <v>0</v>
      </c>
      <c r="F1093" s="18">
        <v>0</v>
      </c>
      <c r="G1093" s="18">
        <v>0</v>
      </c>
      <c r="H1093" s="18">
        <v>0</v>
      </c>
      <c r="I1093" s="18">
        <v>0</v>
      </c>
      <c r="J1093">
        <f t="shared" si="114"/>
        <v>0.52163746373194253</v>
      </c>
      <c r="K1093">
        <f t="shared" si="115"/>
        <v>22.248380769863239</v>
      </c>
      <c r="L1093">
        <f t="shared" si="116"/>
        <v>3.102269231575896</v>
      </c>
      <c r="M1093">
        <f t="shared" si="117"/>
        <v>1.2230357183443974E-2</v>
      </c>
      <c r="N1093">
        <f t="shared" si="118"/>
        <v>4.7168189248542536</v>
      </c>
      <c r="O1093">
        <f t="shared" si="119"/>
        <v>0.65916386873779043</v>
      </c>
    </row>
    <row r="1094" spans="1:15" x14ac:dyDescent="0.25">
      <c r="A1094">
        <f>'ARCH(5)'!A1089</f>
        <v>-0.61813507823242253</v>
      </c>
      <c r="C1094">
        <v>1083</v>
      </c>
      <c r="D1094">
        <f t="shared" si="113"/>
        <v>-0.61813507823242253</v>
      </c>
      <c r="E1094">
        <v>0</v>
      </c>
      <c r="F1094" s="18">
        <v>0</v>
      </c>
      <c r="G1094" s="18">
        <v>0</v>
      </c>
      <c r="H1094" s="18">
        <v>0</v>
      </c>
      <c r="I1094" s="18">
        <v>0</v>
      </c>
      <c r="J1094">
        <f t="shared" si="114"/>
        <v>-0.75566148323827043</v>
      </c>
      <c r="K1094">
        <f t="shared" si="115"/>
        <v>19.181779855777695</v>
      </c>
      <c r="L1094">
        <f t="shared" si="116"/>
        <v>2.9539608626356744</v>
      </c>
      <c r="M1094">
        <f t="shared" si="117"/>
        <v>2.9769097630315367E-2</v>
      </c>
      <c r="N1094">
        <f t="shared" si="118"/>
        <v>4.3797008865649367</v>
      </c>
      <c r="O1094">
        <f t="shared" si="119"/>
        <v>-0.61813507823242253</v>
      </c>
    </row>
    <row r="1095" spans="1:15" x14ac:dyDescent="0.25">
      <c r="A1095">
        <f>'ARCH(5)'!A1090</f>
        <v>3.4192326181172636</v>
      </c>
      <c r="C1095">
        <v>1084</v>
      </c>
      <c r="D1095">
        <f t="shared" si="113"/>
        <v>3.4192326181172636</v>
      </c>
      <c r="E1095">
        <v>0</v>
      </c>
      <c r="F1095" s="18">
        <v>0</v>
      </c>
      <c r="G1095" s="18">
        <v>0</v>
      </c>
      <c r="H1095" s="18">
        <v>0</v>
      </c>
      <c r="I1095" s="18">
        <v>0</v>
      </c>
      <c r="J1095">
        <f t="shared" si="114"/>
        <v>3.2817062131114159</v>
      </c>
      <c r="K1095">
        <f t="shared" si="115"/>
        <v>16.790558894182954</v>
      </c>
      <c r="L1095">
        <f t="shared" si="116"/>
        <v>2.8208167578602126</v>
      </c>
      <c r="M1095">
        <f t="shared" si="117"/>
        <v>0.64140781358416654</v>
      </c>
      <c r="N1095">
        <f t="shared" si="118"/>
        <v>4.0976284475514557</v>
      </c>
      <c r="O1095">
        <f t="shared" si="119"/>
        <v>3.4192326181172636</v>
      </c>
    </row>
    <row r="1096" spans="1:15" x14ac:dyDescent="0.25">
      <c r="A1096">
        <f>'ARCH(5)'!A1091</f>
        <v>-1.5611070081871821</v>
      </c>
      <c r="C1096">
        <v>1085</v>
      </c>
      <c r="D1096">
        <f t="shared" si="113"/>
        <v>-1.5611070081871821</v>
      </c>
      <c r="E1096">
        <v>0</v>
      </c>
      <c r="F1096" s="18">
        <v>0</v>
      </c>
      <c r="G1096" s="18">
        <v>0</v>
      </c>
      <c r="H1096" s="18">
        <v>0</v>
      </c>
      <c r="I1096" s="18">
        <v>0</v>
      </c>
      <c r="J1096">
        <f t="shared" si="114"/>
        <v>-1.6986334131930299</v>
      </c>
      <c r="K1096">
        <f t="shared" si="115"/>
        <v>16.123947807792838</v>
      </c>
      <c r="L1096">
        <f t="shared" si="116"/>
        <v>2.7803056083229154</v>
      </c>
      <c r="M1096">
        <f t="shared" si="117"/>
        <v>0.17894845026856798</v>
      </c>
      <c r="N1096">
        <f t="shared" si="118"/>
        <v>4.0154635856639063</v>
      </c>
      <c r="O1096">
        <f t="shared" si="119"/>
        <v>-1.5611070081871821</v>
      </c>
    </row>
    <row r="1097" spans="1:15" x14ac:dyDescent="0.25">
      <c r="A1097">
        <f>'ARCH(5)'!A1092</f>
        <v>-0.67031526754084969</v>
      </c>
      <c r="C1097">
        <v>1086</v>
      </c>
      <c r="D1097">
        <f t="shared" si="113"/>
        <v>-0.67031526754084969</v>
      </c>
      <c r="E1097">
        <v>0</v>
      </c>
      <c r="F1097" s="18">
        <v>0</v>
      </c>
      <c r="G1097" s="18">
        <v>0</v>
      </c>
      <c r="H1097" s="18">
        <v>0</v>
      </c>
      <c r="I1097" s="18">
        <v>0</v>
      </c>
      <c r="J1097">
        <f t="shared" si="114"/>
        <v>-0.80784167254669759</v>
      </c>
      <c r="K1097">
        <f t="shared" si="115"/>
        <v>14.648555662121819</v>
      </c>
      <c r="L1097">
        <f t="shared" si="116"/>
        <v>2.6843417409865427</v>
      </c>
      <c r="M1097">
        <f t="shared" si="117"/>
        <v>4.4551024889816104E-2</v>
      </c>
      <c r="N1097">
        <f t="shared" si="118"/>
        <v>3.8273431597025396</v>
      </c>
      <c r="O1097">
        <f t="shared" si="119"/>
        <v>-0.67031526754084969</v>
      </c>
    </row>
    <row r="1098" spans="1:15" x14ac:dyDescent="0.25">
      <c r="A1098">
        <f>'ARCH(5)'!A1093</f>
        <v>-0.34985522853916312</v>
      </c>
      <c r="C1098">
        <v>1087</v>
      </c>
      <c r="D1098">
        <f t="shared" si="113"/>
        <v>-0.34985522853916312</v>
      </c>
      <c r="E1098">
        <v>0</v>
      </c>
      <c r="F1098" s="18">
        <v>0</v>
      </c>
      <c r="G1098" s="18">
        <v>0</v>
      </c>
      <c r="H1098" s="18">
        <v>0</v>
      </c>
      <c r="I1098" s="18">
        <v>0</v>
      </c>
      <c r="J1098">
        <f t="shared" si="114"/>
        <v>-0.48738163354501096</v>
      </c>
      <c r="K1098">
        <f t="shared" si="115"/>
        <v>13.212407982796705</v>
      </c>
      <c r="L1098">
        <f t="shared" si="116"/>
        <v>2.5811563867669354</v>
      </c>
      <c r="M1098">
        <f t="shared" si="117"/>
        <v>1.7978619569293867E-2</v>
      </c>
      <c r="N1098">
        <f t="shared" si="118"/>
        <v>3.6348876162540025</v>
      </c>
      <c r="O1098">
        <f t="shared" si="119"/>
        <v>-0.34985522853916312</v>
      </c>
    </row>
    <row r="1099" spans="1:15" x14ac:dyDescent="0.25">
      <c r="A1099">
        <f>'ARCH(5)'!A1094</f>
        <v>-0.24922139910963301</v>
      </c>
      <c r="C1099">
        <v>1088</v>
      </c>
      <c r="D1099">
        <f t="shared" ref="D1099:D1104" si="120">A1099</f>
        <v>-0.24922139910963301</v>
      </c>
      <c r="E1099">
        <v>0</v>
      </c>
      <c r="F1099" s="18">
        <v>0</v>
      </c>
      <c r="G1099" s="18">
        <v>0</v>
      </c>
      <c r="H1099" s="18">
        <v>0</v>
      </c>
      <c r="I1099" s="18">
        <v>0</v>
      </c>
      <c r="J1099">
        <f t="shared" si="114"/>
        <v>-0.38674780411548088</v>
      </c>
      <c r="K1099">
        <f t="shared" si="115"/>
        <v>12.025828991340603</v>
      </c>
      <c r="L1099">
        <f t="shared" si="116"/>
        <v>2.4870567526044653</v>
      </c>
      <c r="M1099">
        <f t="shared" si="117"/>
        <v>1.2437717524159831E-2</v>
      </c>
      <c r="N1099">
        <f t="shared" si="118"/>
        <v>3.4678277049675641</v>
      </c>
      <c r="O1099">
        <f t="shared" si="119"/>
        <v>-0.24922139910963301</v>
      </c>
    </row>
    <row r="1100" spans="1:15" x14ac:dyDescent="0.25">
      <c r="A1100">
        <f>'ARCH(5)'!A1095</f>
        <v>0.55108370982017374</v>
      </c>
      <c r="C1100">
        <v>1089</v>
      </c>
      <c r="D1100">
        <f t="shared" si="120"/>
        <v>0.55108370982017374</v>
      </c>
      <c r="E1100">
        <v>0</v>
      </c>
      <c r="F1100" s="18">
        <v>0</v>
      </c>
      <c r="G1100" s="18">
        <v>0</v>
      </c>
      <c r="H1100" s="18">
        <v>0</v>
      </c>
      <c r="I1100" s="18">
        <v>0</v>
      </c>
      <c r="J1100">
        <f t="shared" ref="J1100:J1104" si="121">D1100-$T$31-$T$32*E1100-$T$33*F1100-$T$34*G1100-$T$35*H1100-$T$36*I1100</f>
        <v>0.41355730481432584</v>
      </c>
      <c r="K1100">
        <f t="shared" ref="K1100:K1104" si="122">$T$37+$T$38*J1099^2+$T$39*K1099</f>
        <v>11.076100211516613</v>
      </c>
      <c r="L1100">
        <f t="shared" ref="L1100:L1104" si="123">LN(K1100)</f>
        <v>2.4047896528947823</v>
      </c>
      <c r="M1100">
        <f t="shared" ref="M1100:M1104" si="124">J1100^2/K1100</f>
        <v>1.5441323308672983E-2</v>
      </c>
      <c r="N1100">
        <f t="shared" ref="N1100:N1104" si="125">SQRT(K1100)</f>
        <v>3.3280775549131381</v>
      </c>
      <c r="O1100">
        <f t="shared" ref="O1100:O1104" si="126">D1100</f>
        <v>0.55108370982017374</v>
      </c>
    </row>
    <row r="1101" spans="1:15" x14ac:dyDescent="0.25">
      <c r="A1101">
        <f>'ARCH(5)'!A1096</f>
        <v>1.0571117328728288</v>
      </c>
      <c r="C1101">
        <v>1090</v>
      </c>
      <c r="D1101">
        <f t="shared" si="120"/>
        <v>1.0571117328728288</v>
      </c>
      <c r="E1101">
        <v>0</v>
      </c>
      <c r="F1101" s="18">
        <v>0</v>
      </c>
      <c r="G1101" s="18">
        <v>0</v>
      </c>
      <c r="H1101" s="18">
        <v>0</v>
      </c>
      <c r="I1101" s="18">
        <v>0</v>
      </c>
      <c r="J1101">
        <f t="shared" si="121"/>
        <v>0.91958532786698088</v>
      </c>
      <c r="K1101">
        <f t="shared" si="122"/>
        <v>10.326987703606541</v>
      </c>
      <c r="L1101">
        <f t="shared" si="123"/>
        <v>2.3347606339852116</v>
      </c>
      <c r="M1101">
        <f t="shared" si="124"/>
        <v>8.1886141389797232E-2</v>
      </c>
      <c r="N1101">
        <f t="shared" si="125"/>
        <v>3.2135630853628099</v>
      </c>
      <c r="O1101">
        <f t="shared" si="126"/>
        <v>1.0571117328728288</v>
      </c>
    </row>
    <row r="1102" spans="1:15" x14ac:dyDescent="0.25">
      <c r="A1102">
        <f>'ARCH(5)'!A1097</f>
        <v>1.1415046406179692</v>
      </c>
      <c r="C1102">
        <v>1091</v>
      </c>
      <c r="D1102">
        <f t="shared" si="120"/>
        <v>1.1415046406179692</v>
      </c>
      <c r="E1102">
        <v>0</v>
      </c>
      <c r="F1102" s="18">
        <v>0</v>
      </c>
      <c r="G1102" s="18">
        <v>0</v>
      </c>
      <c r="H1102" s="18">
        <v>0</v>
      </c>
      <c r="I1102" s="18">
        <v>0</v>
      </c>
      <c r="J1102">
        <f t="shared" si="121"/>
        <v>1.0039782356121214</v>
      </c>
      <c r="K1102">
        <f t="shared" si="122"/>
        <v>9.8151759141627686</v>
      </c>
      <c r="L1102">
        <f t="shared" si="123"/>
        <v>2.2839297505594311</v>
      </c>
      <c r="M1102">
        <f t="shared" si="124"/>
        <v>0.1026952859936396</v>
      </c>
      <c r="N1102">
        <f t="shared" si="125"/>
        <v>3.1329181148192764</v>
      </c>
      <c r="O1102">
        <f t="shared" si="126"/>
        <v>1.1415046406179692</v>
      </c>
    </row>
    <row r="1103" spans="1:15" x14ac:dyDescent="0.25">
      <c r="A1103">
        <f>'ARCH(5)'!A1098</f>
        <v>-1.8760727667341877</v>
      </c>
      <c r="C1103">
        <v>1092</v>
      </c>
      <c r="D1103">
        <f t="shared" si="120"/>
        <v>-1.8760727667341877</v>
      </c>
      <c r="E1103">
        <v>0</v>
      </c>
      <c r="F1103" s="18">
        <v>0</v>
      </c>
      <c r="G1103" s="18">
        <v>0</v>
      </c>
      <c r="H1103" s="18">
        <v>0</v>
      </c>
      <c r="I1103" s="18">
        <v>0</v>
      </c>
      <c r="J1103">
        <f t="shared" si="121"/>
        <v>-2.0135991717400357</v>
      </c>
      <c r="K1103">
        <f t="shared" si="122"/>
        <v>9.4296015673954372</v>
      </c>
      <c r="L1103">
        <f t="shared" si="123"/>
        <v>2.2438538441509857</v>
      </c>
      <c r="M1103">
        <f t="shared" si="124"/>
        <v>0.42998440553963713</v>
      </c>
      <c r="N1103">
        <f t="shared" si="125"/>
        <v>3.0707656321177357</v>
      </c>
      <c r="O1103">
        <f t="shared" si="126"/>
        <v>-1.8760727667341877</v>
      </c>
    </row>
    <row r="1104" spans="1:15" x14ac:dyDescent="0.25">
      <c r="A1104">
        <f>'ARCH(5)'!A1099</f>
        <v>-1.1522595053538578</v>
      </c>
      <c r="C1104">
        <v>1093</v>
      </c>
      <c r="D1104">
        <f t="shared" si="120"/>
        <v>-1.1522595053538578</v>
      </c>
      <c r="E1104">
        <v>0</v>
      </c>
      <c r="F1104" s="18">
        <v>0</v>
      </c>
      <c r="G1104" s="18">
        <v>0</v>
      </c>
      <c r="H1104" s="18">
        <v>0</v>
      </c>
      <c r="I1104" s="18">
        <v>0</v>
      </c>
      <c r="J1104">
        <f t="shared" si="121"/>
        <v>-1.2897859103597056</v>
      </c>
      <c r="K1104">
        <f t="shared" si="122"/>
        <v>9.4906668722766625</v>
      </c>
      <c r="L1104">
        <f t="shared" si="123"/>
        <v>2.2503088812042233</v>
      </c>
      <c r="M1104">
        <f t="shared" si="124"/>
        <v>0.17528248720032838</v>
      </c>
      <c r="N1104">
        <f t="shared" si="125"/>
        <v>3.0806925961992153</v>
      </c>
      <c r="O1104">
        <f t="shared" si="126"/>
        <v>-1.1522595053538578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4AA3-B0C5-4A7D-8259-905E99934B17}">
  <dimension ref="A1:A106"/>
  <sheetViews>
    <sheetView topLeftCell="A10" zoomScaleNormal="100" workbookViewId="0">
      <selection activeCell="B20" sqref="B20:B22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123</v>
      </c>
    </row>
    <row r="8" spans="1:1" x14ac:dyDescent="0.25">
      <c r="A8" s="31" t="s">
        <v>124</v>
      </c>
    </row>
    <row r="9" spans="1:1" x14ac:dyDescent="0.25">
      <c r="A9" s="31" t="s">
        <v>125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128</v>
      </c>
    </row>
    <row r="14" spans="1:1" x14ac:dyDescent="0.25">
      <c r="A14" s="31" t="s">
        <v>129</v>
      </c>
    </row>
    <row r="15" spans="1:1" x14ac:dyDescent="0.25">
      <c r="A15" s="31" t="s">
        <v>130</v>
      </c>
    </row>
    <row r="16" spans="1:1" x14ac:dyDescent="0.25">
      <c r="A16" s="31" t="s">
        <v>131</v>
      </c>
    </row>
    <row r="17" spans="1:1" x14ac:dyDescent="0.25">
      <c r="A17" s="31" t="s">
        <v>132</v>
      </c>
    </row>
    <row r="18" spans="1:1" x14ac:dyDescent="0.25">
      <c r="A18" s="31" t="s">
        <v>133</v>
      </c>
    </row>
    <row r="19" spans="1:1" x14ac:dyDescent="0.25">
      <c r="A19" s="31" t="s">
        <v>134</v>
      </c>
    </row>
    <row r="20" spans="1:1" x14ac:dyDescent="0.25">
      <c r="A20" s="31" t="s">
        <v>135</v>
      </c>
    </row>
    <row r="21" spans="1:1" x14ac:dyDescent="0.25">
      <c r="A21" s="31" t="s">
        <v>136</v>
      </c>
    </row>
    <row r="22" spans="1:1" x14ac:dyDescent="0.25">
      <c r="A22" s="31" t="s">
        <v>137</v>
      </c>
    </row>
    <row r="23" spans="1:1" x14ac:dyDescent="0.25">
      <c r="A23" s="33"/>
    </row>
    <row r="24" spans="1:1" x14ac:dyDescent="0.25">
      <c r="A24" s="31" t="s">
        <v>138</v>
      </c>
    </row>
    <row r="25" spans="1:1" x14ac:dyDescent="0.25">
      <c r="A25" s="31" t="s">
        <v>139</v>
      </c>
    </row>
    <row r="26" spans="1:1" x14ac:dyDescent="0.25">
      <c r="A26" s="31" t="s">
        <v>140</v>
      </c>
    </row>
    <row r="27" spans="1:1" x14ac:dyDescent="0.25">
      <c r="A27" s="31" t="s">
        <v>141</v>
      </c>
    </row>
    <row r="28" spans="1:1" x14ac:dyDescent="0.25">
      <c r="A28" s="31" t="s">
        <v>142</v>
      </c>
    </row>
    <row r="29" spans="1:1" x14ac:dyDescent="0.25">
      <c r="A29" s="31" t="s">
        <v>143</v>
      </c>
    </row>
    <row r="30" spans="1:1" x14ac:dyDescent="0.25">
      <c r="A30" s="31" t="s">
        <v>144</v>
      </c>
    </row>
    <row r="31" spans="1:1" x14ac:dyDescent="0.25">
      <c r="A31" s="31" t="s">
        <v>145</v>
      </c>
    </row>
    <row r="32" spans="1:1" x14ac:dyDescent="0.25">
      <c r="A32" s="31" t="s">
        <v>146</v>
      </c>
    </row>
    <row r="33" spans="1:1" x14ac:dyDescent="0.25">
      <c r="A33" s="31" t="s">
        <v>147</v>
      </c>
    </row>
    <row r="34" spans="1:1" x14ac:dyDescent="0.25">
      <c r="A34" s="31" t="s">
        <v>148</v>
      </c>
    </row>
    <row r="35" spans="1:1" x14ac:dyDescent="0.25">
      <c r="A35" s="33"/>
    </row>
    <row r="36" spans="1:1" x14ac:dyDescent="0.25">
      <c r="A36" s="31" t="s">
        <v>149</v>
      </c>
    </row>
    <row r="37" spans="1:1" x14ac:dyDescent="0.25">
      <c r="A37" s="33"/>
    </row>
    <row r="38" spans="1:1" x14ac:dyDescent="0.25">
      <c r="A38" s="31" t="s">
        <v>150</v>
      </c>
    </row>
    <row r="39" spans="1:1" x14ac:dyDescent="0.25">
      <c r="A39" s="31" t="s">
        <v>127</v>
      </c>
    </row>
    <row r="40" spans="1:1" x14ac:dyDescent="0.25">
      <c r="A40" s="31" t="s">
        <v>151</v>
      </c>
    </row>
    <row r="41" spans="1:1" x14ac:dyDescent="0.25">
      <c r="A41" s="31" t="s">
        <v>152</v>
      </c>
    </row>
    <row r="42" spans="1:1" x14ac:dyDescent="0.25">
      <c r="A42" s="31" t="s">
        <v>153</v>
      </c>
    </row>
    <row r="43" spans="1:1" x14ac:dyDescent="0.25">
      <c r="A43" s="31" t="s">
        <v>154</v>
      </c>
    </row>
    <row r="44" spans="1:1" x14ac:dyDescent="0.25">
      <c r="A44" s="31" t="s">
        <v>155</v>
      </c>
    </row>
    <row r="45" spans="1:1" x14ac:dyDescent="0.25">
      <c r="A45" s="33"/>
    </row>
    <row r="46" spans="1:1" x14ac:dyDescent="0.25">
      <c r="A46" s="31" t="s">
        <v>156</v>
      </c>
    </row>
    <row r="47" spans="1:1" x14ac:dyDescent="0.25">
      <c r="A47" s="31" t="s">
        <v>127</v>
      </c>
    </row>
    <row r="48" spans="1:1" x14ac:dyDescent="0.25">
      <c r="A48" s="31" t="s">
        <v>157</v>
      </c>
    </row>
    <row r="49" spans="1:1" x14ac:dyDescent="0.25">
      <c r="A49" s="31" t="s">
        <v>158</v>
      </c>
    </row>
    <row r="50" spans="1:1" x14ac:dyDescent="0.25">
      <c r="A50" s="31" t="s">
        <v>159</v>
      </c>
    </row>
    <row r="51" spans="1:1" x14ac:dyDescent="0.25">
      <c r="A51" s="31" t="s">
        <v>160</v>
      </c>
    </row>
    <row r="52" spans="1:1" x14ac:dyDescent="0.25">
      <c r="A52" s="31" t="s">
        <v>161</v>
      </c>
    </row>
    <row r="53" spans="1:1" x14ac:dyDescent="0.25">
      <c r="A53" s="31" t="s">
        <v>162</v>
      </c>
    </row>
    <row r="54" spans="1:1" x14ac:dyDescent="0.25">
      <c r="A54" s="33"/>
    </row>
    <row r="55" spans="1:1" x14ac:dyDescent="0.25">
      <c r="A55" s="31" t="s">
        <v>163</v>
      </c>
    </row>
    <row r="56" spans="1:1" x14ac:dyDescent="0.25">
      <c r="A56" s="31" t="s">
        <v>127</v>
      </c>
    </row>
    <row r="57" spans="1:1" x14ac:dyDescent="0.25">
      <c r="A57" s="31" t="s">
        <v>157</v>
      </c>
    </row>
    <row r="58" spans="1:1" x14ac:dyDescent="0.25">
      <c r="A58" s="31" t="s">
        <v>164</v>
      </c>
    </row>
    <row r="59" spans="1:1" x14ac:dyDescent="0.25">
      <c r="A59" s="31" t="s">
        <v>165</v>
      </c>
    </row>
    <row r="60" spans="1:1" x14ac:dyDescent="0.25">
      <c r="A60" s="31" t="s">
        <v>166</v>
      </c>
    </row>
    <row r="61" spans="1:1" x14ac:dyDescent="0.25">
      <c r="A61" s="31" t="s">
        <v>167</v>
      </c>
    </row>
    <row r="62" spans="1:1" x14ac:dyDescent="0.25">
      <c r="A62" s="33"/>
    </row>
    <row r="63" spans="1:1" x14ac:dyDescent="0.25">
      <c r="A63" s="31" t="s">
        <v>168</v>
      </c>
    </row>
    <row r="64" spans="1:1" x14ac:dyDescent="0.25">
      <c r="A64" s="31" t="s">
        <v>127</v>
      </c>
    </row>
    <row r="65" spans="1:1" x14ac:dyDescent="0.25">
      <c r="A65" s="31" t="s">
        <v>169</v>
      </c>
    </row>
    <row r="66" spans="1:1" x14ac:dyDescent="0.25">
      <c r="A66" s="31" t="s">
        <v>170</v>
      </c>
    </row>
    <row r="67" spans="1:1" x14ac:dyDescent="0.25">
      <c r="A67" s="31" t="s">
        <v>171</v>
      </c>
    </row>
    <row r="68" spans="1:1" x14ac:dyDescent="0.25">
      <c r="A68" s="31" t="s">
        <v>172</v>
      </c>
    </row>
    <row r="69" spans="1:1" x14ac:dyDescent="0.25">
      <c r="A69" s="33"/>
    </row>
    <row r="70" spans="1:1" x14ac:dyDescent="0.25">
      <c r="A70" s="31" t="s">
        <v>173</v>
      </c>
    </row>
    <row r="71" spans="1:1" x14ac:dyDescent="0.25">
      <c r="A71" s="31" t="s">
        <v>127</v>
      </c>
    </row>
    <row r="72" spans="1:1" x14ac:dyDescent="0.25">
      <c r="A72" s="31" t="s">
        <v>174</v>
      </c>
    </row>
    <row r="73" spans="1:1" x14ac:dyDescent="0.25">
      <c r="A73" s="31" t="s">
        <v>175</v>
      </c>
    </row>
    <row r="74" spans="1:1" x14ac:dyDescent="0.25">
      <c r="A74" s="31" t="s">
        <v>176</v>
      </c>
    </row>
    <row r="75" spans="1:1" x14ac:dyDescent="0.25">
      <c r="A75" s="31" t="s">
        <v>177</v>
      </c>
    </row>
    <row r="76" spans="1:1" x14ac:dyDescent="0.25">
      <c r="A76" s="31" t="s">
        <v>178</v>
      </c>
    </row>
    <row r="77" spans="1:1" x14ac:dyDescent="0.25">
      <c r="A77" s="31" t="s">
        <v>179</v>
      </c>
    </row>
    <row r="78" spans="1:1" x14ac:dyDescent="0.25">
      <c r="A78" s="31" t="s">
        <v>180</v>
      </c>
    </row>
    <row r="79" spans="1:1" x14ac:dyDescent="0.25">
      <c r="A79" s="31" t="s">
        <v>181</v>
      </c>
    </row>
    <row r="80" spans="1:1" x14ac:dyDescent="0.25">
      <c r="A80" s="31" t="s">
        <v>182</v>
      </c>
    </row>
    <row r="81" spans="1:1" x14ac:dyDescent="0.25">
      <c r="A81" s="31" t="s">
        <v>183</v>
      </c>
    </row>
    <row r="82" spans="1:1" x14ac:dyDescent="0.25">
      <c r="A82" s="31" t="s">
        <v>184</v>
      </c>
    </row>
    <row r="83" spans="1:1" x14ac:dyDescent="0.25">
      <c r="A83" s="33"/>
    </row>
    <row r="84" spans="1:1" x14ac:dyDescent="0.25">
      <c r="A84" s="31" t="s">
        <v>185</v>
      </c>
    </row>
    <row r="85" spans="1:1" x14ac:dyDescent="0.25">
      <c r="A85" s="31" t="s">
        <v>186</v>
      </c>
    </row>
    <row r="86" spans="1:1" x14ac:dyDescent="0.25">
      <c r="A86" s="31" t="s">
        <v>187</v>
      </c>
    </row>
    <row r="87" spans="1:1" x14ac:dyDescent="0.25">
      <c r="A87" s="33"/>
    </row>
    <row r="88" spans="1:1" x14ac:dyDescent="0.25">
      <c r="A88" s="31" t="s">
        <v>188</v>
      </c>
    </row>
    <row r="89" spans="1:1" x14ac:dyDescent="0.25">
      <c r="A89" s="31" t="s">
        <v>127</v>
      </c>
    </row>
    <row r="90" spans="1:1" x14ac:dyDescent="0.25">
      <c r="A90" s="31" t="s">
        <v>189</v>
      </c>
    </row>
    <row r="91" spans="1:1" x14ac:dyDescent="0.25">
      <c r="A91" s="31" t="s">
        <v>190</v>
      </c>
    </row>
    <row r="92" spans="1:1" x14ac:dyDescent="0.25">
      <c r="A92" s="31" t="s">
        <v>191</v>
      </c>
    </row>
    <row r="93" spans="1:1" x14ac:dyDescent="0.25">
      <c r="A93" s="31" t="s">
        <v>192</v>
      </c>
    </row>
    <row r="94" spans="1:1" x14ac:dyDescent="0.25">
      <c r="A94" s="31" t="s">
        <v>193</v>
      </c>
    </row>
    <row r="95" spans="1:1" x14ac:dyDescent="0.25">
      <c r="A95" s="33"/>
    </row>
    <row r="96" spans="1:1" x14ac:dyDescent="0.25">
      <c r="A96" s="33"/>
    </row>
    <row r="97" spans="1:1" x14ac:dyDescent="0.25">
      <c r="A97" s="31" t="s">
        <v>194</v>
      </c>
    </row>
    <row r="98" spans="1:1" x14ac:dyDescent="0.25">
      <c r="A98" s="31" t="s">
        <v>127</v>
      </c>
    </row>
    <row r="99" spans="1:1" x14ac:dyDescent="0.25">
      <c r="A99" s="31" t="s">
        <v>195</v>
      </c>
    </row>
    <row r="100" spans="1:1" x14ac:dyDescent="0.25">
      <c r="A100" s="31" t="s">
        <v>196</v>
      </c>
    </row>
    <row r="101" spans="1:1" x14ac:dyDescent="0.25">
      <c r="A101" s="31" t="s">
        <v>197</v>
      </c>
    </row>
    <row r="102" spans="1:1" x14ac:dyDescent="0.25">
      <c r="A102" s="31" t="s">
        <v>198</v>
      </c>
    </row>
    <row r="103" spans="1:1" x14ac:dyDescent="0.25">
      <c r="A103" s="31" t="s">
        <v>199</v>
      </c>
    </row>
    <row r="104" spans="1:1" x14ac:dyDescent="0.25">
      <c r="A104" s="33"/>
    </row>
    <row r="105" spans="1:1" x14ac:dyDescent="0.25">
      <c r="A105" s="33"/>
    </row>
    <row r="106" spans="1:1" x14ac:dyDescent="0.25">
      <c r="A106" s="31" t="s">
        <v>200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318F7-A70C-4747-8995-C371389D467A}">
  <dimension ref="A1:A109"/>
  <sheetViews>
    <sheetView topLeftCell="A64" workbookViewId="0">
      <selection activeCell="A72" sqref="A72:E89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123</v>
      </c>
    </row>
    <row r="8" spans="1:1" x14ac:dyDescent="0.25">
      <c r="A8" s="31" t="s">
        <v>124</v>
      </c>
    </row>
    <row r="9" spans="1:1" x14ac:dyDescent="0.25">
      <c r="A9" s="31" t="s">
        <v>201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128</v>
      </c>
    </row>
    <row r="14" spans="1:1" x14ac:dyDescent="0.25">
      <c r="A14" s="31" t="s">
        <v>202</v>
      </c>
    </row>
    <row r="15" spans="1:1" x14ac:dyDescent="0.25">
      <c r="A15" s="31" t="s">
        <v>203</v>
      </c>
    </row>
    <row r="16" spans="1:1" x14ac:dyDescent="0.25">
      <c r="A16" s="31" t="s">
        <v>204</v>
      </c>
    </row>
    <row r="17" spans="1:1" x14ac:dyDescent="0.25">
      <c r="A17" s="31" t="s">
        <v>205</v>
      </c>
    </row>
    <row r="18" spans="1:1" x14ac:dyDescent="0.25">
      <c r="A18" s="31" t="s">
        <v>206</v>
      </c>
    </row>
    <row r="19" spans="1:1" x14ac:dyDescent="0.25">
      <c r="A19" s="31" t="s">
        <v>207</v>
      </c>
    </row>
    <row r="20" spans="1:1" x14ac:dyDescent="0.25">
      <c r="A20" s="31" t="s">
        <v>208</v>
      </c>
    </row>
    <row r="21" spans="1:1" x14ac:dyDescent="0.25">
      <c r="A21" s="31" t="s">
        <v>209</v>
      </c>
    </row>
    <row r="22" spans="1:1" x14ac:dyDescent="0.25">
      <c r="A22" s="31" t="s">
        <v>210</v>
      </c>
    </row>
    <row r="23" spans="1:1" x14ac:dyDescent="0.25">
      <c r="A23" s="31" t="s">
        <v>211</v>
      </c>
    </row>
    <row r="24" spans="1:1" x14ac:dyDescent="0.25">
      <c r="A24" s="33"/>
    </row>
    <row r="25" spans="1:1" x14ac:dyDescent="0.25">
      <c r="A25" s="31" t="s">
        <v>138</v>
      </c>
    </row>
    <row r="26" spans="1:1" x14ac:dyDescent="0.25">
      <c r="A26" s="31" t="s">
        <v>212</v>
      </c>
    </row>
    <row r="27" spans="1:1" x14ac:dyDescent="0.25">
      <c r="A27" s="31" t="s">
        <v>213</v>
      </c>
    </row>
    <row r="28" spans="1:1" x14ac:dyDescent="0.25">
      <c r="A28" s="31" t="s">
        <v>214</v>
      </c>
    </row>
    <row r="29" spans="1:1" x14ac:dyDescent="0.25">
      <c r="A29" s="31" t="s">
        <v>215</v>
      </c>
    </row>
    <row r="30" spans="1:1" x14ac:dyDescent="0.25">
      <c r="A30" s="31" t="s">
        <v>216</v>
      </c>
    </row>
    <row r="31" spans="1:1" x14ac:dyDescent="0.25">
      <c r="A31" s="31" t="s">
        <v>217</v>
      </c>
    </row>
    <row r="32" spans="1:1" x14ac:dyDescent="0.25">
      <c r="A32" s="31" t="s">
        <v>218</v>
      </c>
    </row>
    <row r="33" spans="1:1" x14ac:dyDescent="0.25">
      <c r="A33" s="31" t="s">
        <v>219</v>
      </c>
    </row>
    <row r="34" spans="1:1" x14ac:dyDescent="0.25">
      <c r="A34" s="31" t="s">
        <v>220</v>
      </c>
    </row>
    <row r="35" spans="1:1" x14ac:dyDescent="0.25">
      <c r="A35" s="31" t="s">
        <v>221</v>
      </c>
    </row>
    <row r="36" spans="1:1" x14ac:dyDescent="0.25">
      <c r="A36" s="31" t="s">
        <v>222</v>
      </c>
    </row>
    <row r="37" spans="1:1" x14ac:dyDescent="0.25">
      <c r="A37" s="33"/>
    </row>
    <row r="38" spans="1:1" x14ac:dyDescent="0.25">
      <c r="A38" s="31" t="s">
        <v>223</v>
      </c>
    </row>
    <row r="39" spans="1:1" x14ac:dyDescent="0.25">
      <c r="A39" s="33"/>
    </row>
    <row r="40" spans="1:1" x14ac:dyDescent="0.25">
      <c r="A40" s="31" t="s">
        <v>150</v>
      </c>
    </row>
    <row r="41" spans="1:1" x14ac:dyDescent="0.25">
      <c r="A41" s="31" t="s">
        <v>127</v>
      </c>
    </row>
    <row r="42" spans="1:1" x14ac:dyDescent="0.25">
      <c r="A42" s="31" t="s">
        <v>151</v>
      </c>
    </row>
    <row r="43" spans="1:1" x14ac:dyDescent="0.25">
      <c r="A43" s="31" t="s">
        <v>224</v>
      </c>
    </row>
    <row r="44" spans="1:1" x14ac:dyDescent="0.25">
      <c r="A44" s="31" t="s">
        <v>225</v>
      </c>
    </row>
    <row r="45" spans="1:1" x14ac:dyDescent="0.25">
      <c r="A45" s="31" t="s">
        <v>226</v>
      </c>
    </row>
    <row r="46" spans="1:1" x14ac:dyDescent="0.25">
      <c r="A46" s="31" t="s">
        <v>227</v>
      </c>
    </row>
    <row r="47" spans="1:1" x14ac:dyDescent="0.25">
      <c r="A47" s="33"/>
    </row>
    <row r="48" spans="1:1" x14ac:dyDescent="0.25">
      <c r="A48" s="31" t="s">
        <v>156</v>
      </c>
    </row>
    <row r="49" spans="1:1" x14ac:dyDescent="0.25">
      <c r="A49" s="31" t="s">
        <v>127</v>
      </c>
    </row>
    <row r="50" spans="1:1" x14ac:dyDescent="0.25">
      <c r="A50" s="31" t="s">
        <v>157</v>
      </c>
    </row>
    <row r="51" spans="1:1" x14ac:dyDescent="0.25">
      <c r="A51" s="31" t="s">
        <v>228</v>
      </c>
    </row>
    <row r="52" spans="1:1" x14ac:dyDescent="0.25">
      <c r="A52" s="31" t="s">
        <v>229</v>
      </c>
    </row>
    <row r="53" spans="1:1" x14ac:dyDescent="0.25">
      <c r="A53" s="31" t="s">
        <v>230</v>
      </c>
    </row>
    <row r="54" spans="1:1" x14ac:dyDescent="0.25">
      <c r="A54" s="31" t="s">
        <v>161</v>
      </c>
    </row>
    <row r="55" spans="1:1" x14ac:dyDescent="0.25">
      <c r="A55" s="31" t="s">
        <v>162</v>
      </c>
    </row>
    <row r="56" spans="1:1" x14ac:dyDescent="0.25">
      <c r="A56" s="33"/>
    </row>
    <row r="57" spans="1:1" x14ac:dyDescent="0.25">
      <c r="A57" s="31" t="s">
        <v>163</v>
      </c>
    </row>
    <row r="58" spans="1:1" x14ac:dyDescent="0.25">
      <c r="A58" s="31" t="s">
        <v>127</v>
      </c>
    </row>
    <row r="59" spans="1:1" x14ac:dyDescent="0.25">
      <c r="A59" s="31" t="s">
        <v>157</v>
      </c>
    </row>
    <row r="60" spans="1:1" x14ac:dyDescent="0.25">
      <c r="A60" s="31" t="s">
        <v>231</v>
      </c>
    </row>
    <row r="61" spans="1:1" x14ac:dyDescent="0.25">
      <c r="A61" s="31" t="s">
        <v>232</v>
      </c>
    </row>
    <row r="62" spans="1:1" x14ac:dyDescent="0.25">
      <c r="A62" s="31" t="s">
        <v>233</v>
      </c>
    </row>
    <row r="63" spans="1:1" x14ac:dyDescent="0.25">
      <c r="A63" s="31" t="s">
        <v>167</v>
      </c>
    </row>
    <row r="64" spans="1:1" x14ac:dyDescent="0.25">
      <c r="A64" s="33"/>
    </row>
    <row r="65" spans="1:1" x14ac:dyDescent="0.25">
      <c r="A65" s="31" t="s">
        <v>168</v>
      </c>
    </row>
    <row r="66" spans="1:1" x14ac:dyDescent="0.25">
      <c r="A66" s="31" t="s">
        <v>127</v>
      </c>
    </row>
    <row r="67" spans="1:1" x14ac:dyDescent="0.25">
      <c r="A67" s="31" t="s">
        <v>169</v>
      </c>
    </row>
    <row r="68" spans="1:1" x14ac:dyDescent="0.25">
      <c r="A68" s="31" t="s">
        <v>234</v>
      </c>
    </row>
    <row r="69" spans="1:1" x14ac:dyDescent="0.25">
      <c r="A69" s="31" t="s">
        <v>235</v>
      </c>
    </row>
    <row r="70" spans="1:1" x14ac:dyDescent="0.25">
      <c r="A70" s="31" t="s">
        <v>236</v>
      </c>
    </row>
    <row r="71" spans="1:1" x14ac:dyDescent="0.25">
      <c r="A71" s="33"/>
    </row>
    <row r="72" spans="1:1" x14ac:dyDescent="0.25">
      <c r="A72" s="31" t="s">
        <v>173</v>
      </c>
    </row>
    <row r="73" spans="1:1" x14ac:dyDescent="0.25">
      <c r="A73" s="31" t="s">
        <v>127</v>
      </c>
    </row>
    <row r="74" spans="1:1" x14ac:dyDescent="0.25">
      <c r="A74" s="31" t="s">
        <v>237</v>
      </c>
    </row>
    <row r="75" spans="1:1" x14ac:dyDescent="0.25">
      <c r="A75" s="31" t="s">
        <v>238</v>
      </c>
    </row>
    <row r="76" spans="1:1" x14ac:dyDescent="0.25">
      <c r="A76" s="31" t="s">
        <v>239</v>
      </c>
    </row>
    <row r="77" spans="1:1" x14ac:dyDescent="0.25">
      <c r="A77" s="31" t="s">
        <v>240</v>
      </c>
    </row>
    <row r="78" spans="1:1" x14ac:dyDescent="0.25">
      <c r="A78" s="31" t="s">
        <v>241</v>
      </c>
    </row>
    <row r="79" spans="1:1" x14ac:dyDescent="0.25">
      <c r="A79" s="31" t="s">
        <v>242</v>
      </c>
    </row>
    <row r="80" spans="1:1" x14ac:dyDescent="0.25">
      <c r="A80" s="31" t="s">
        <v>243</v>
      </c>
    </row>
    <row r="81" spans="1:1" x14ac:dyDescent="0.25">
      <c r="A81" s="31" t="s">
        <v>244</v>
      </c>
    </row>
    <row r="82" spans="1:1" x14ac:dyDescent="0.25">
      <c r="A82" s="31" t="s">
        <v>245</v>
      </c>
    </row>
    <row r="83" spans="1:1" x14ac:dyDescent="0.25">
      <c r="A83" s="31" t="s">
        <v>246</v>
      </c>
    </row>
    <row r="84" spans="1:1" x14ac:dyDescent="0.25">
      <c r="A84" s="31" t="s">
        <v>247</v>
      </c>
    </row>
    <row r="85" spans="1:1" x14ac:dyDescent="0.25">
      <c r="A85" s="31" t="s">
        <v>248</v>
      </c>
    </row>
    <row r="86" spans="1:1" x14ac:dyDescent="0.25">
      <c r="A86" s="33"/>
    </row>
    <row r="87" spans="1:1" x14ac:dyDescent="0.25">
      <c r="A87" s="31" t="s">
        <v>185</v>
      </c>
    </row>
    <row r="88" spans="1:1" x14ac:dyDescent="0.25">
      <c r="A88" s="31" t="s">
        <v>249</v>
      </c>
    </row>
    <row r="89" spans="1:1" x14ac:dyDescent="0.25">
      <c r="A89" s="31" t="s">
        <v>187</v>
      </c>
    </row>
    <row r="90" spans="1:1" x14ac:dyDescent="0.25">
      <c r="A90" s="33"/>
    </row>
    <row r="91" spans="1:1" x14ac:dyDescent="0.25">
      <c r="A91" s="31" t="s">
        <v>188</v>
      </c>
    </row>
    <row r="92" spans="1:1" x14ac:dyDescent="0.25">
      <c r="A92" s="31" t="s">
        <v>127</v>
      </c>
    </row>
    <row r="93" spans="1:1" x14ac:dyDescent="0.25">
      <c r="A93" s="31" t="s">
        <v>250</v>
      </c>
    </row>
    <row r="94" spans="1:1" x14ac:dyDescent="0.25">
      <c r="A94" s="31" t="s">
        <v>251</v>
      </c>
    </row>
    <row r="95" spans="1:1" x14ac:dyDescent="0.25">
      <c r="A95" s="31" t="s">
        <v>252</v>
      </c>
    </row>
    <row r="96" spans="1:1" x14ac:dyDescent="0.25">
      <c r="A96" s="31" t="s">
        <v>253</v>
      </c>
    </row>
    <row r="97" spans="1:1" x14ac:dyDescent="0.25">
      <c r="A97" s="31" t="s">
        <v>254</v>
      </c>
    </row>
    <row r="98" spans="1:1" x14ac:dyDescent="0.25">
      <c r="A98" s="33"/>
    </row>
    <row r="99" spans="1:1" x14ac:dyDescent="0.25">
      <c r="A99" s="33"/>
    </row>
    <row r="100" spans="1:1" x14ac:dyDescent="0.25">
      <c r="A100" s="31" t="s">
        <v>194</v>
      </c>
    </row>
    <row r="101" spans="1:1" x14ac:dyDescent="0.25">
      <c r="A101" s="31" t="s">
        <v>127</v>
      </c>
    </row>
    <row r="102" spans="1:1" x14ac:dyDescent="0.25">
      <c r="A102" s="31" t="s">
        <v>195</v>
      </c>
    </row>
    <row r="103" spans="1:1" x14ac:dyDescent="0.25">
      <c r="A103" s="31" t="s">
        <v>255</v>
      </c>
    </row>
    <row r="104" spans="1:1" x14ac:dyDescent="0.25">
      <c r="A104" s="31" t="s">
        <v>256</v>
      </c>
    </row>
    <row r="105" spans="1:1" x14ac:dyDescent="0.25">
      <c r="A105" s="31" t="s">
        <v>257</v>
      </c>
    </row>
    <row r="106" spans="1:1" x14ac:dyDescent="0.25">
      <c r="A106" s="31" t="s">
        <v>258</v>
      </c>
    </row>
    <row r="107" spans="1:1" x14ac:dyDescent="0.25">
      <c r="A107" s="33"/>
    </row>
    <row r="108" spans="1:1" x14ac:dyDescent="0.25">
      <c r="A108" s="33"/>
    </row>
    <row r="109" spans="1:1" x14ac:dyDescent="0.25">
      <c r="A109" s="31" t="s">
        <v>259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89C7-337F-42B0-BD8C-152C54180343}">
  <dimension ref="A1:A109"/>
  <sheetViews>
    <sheetView workbookViewId="0">
      <selection activeCell="G33" sqref="G33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123</v>
      </c>
    </row>
    <row r="8" spans="1:1" x14ac:dyDescent="0.25">
      <c r="A8" s="31" t="s">
        <v>124</v>
      </c>
    </row>
    <row r="9" spans="1:1" x14ac:dyDescent="0.25">
      <c r="A9" s="31" t="s">
        <v>125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488</v>
      </c>
    </row>
    <row r="15" spans="1:1" x14ac:dyDescent="0.25">
      <c r="A15" s="31" t="s">
        <v>489</v>
      </c>
    </row>
    <row r="16" spans="1:1" x14ac:dyDescent="0.25">
      <c r="A16" s="31" t="s">
        <v>490</v>
      </c>
    </row>
    <row r="17" spans="1:1" x14ac:dyDescent="0.25">
      <c r="A17" s="31" t="s">
        <v>491</v>
      </c>
    </row>
    <row r="18" spans="1:1" x14ac:dyDescent="0.25">
      <c r="A18" s="31" t="s">
        <v>492</v>
      </c>
    </row>
    <row r="19" spans="1:1" x14ac:dyDescent="0.25">
      <c r="A19" s="31" t="s">
        <v>493</v>
      </c>
    </row>
    <row r="20" spans="1:1" x14ac:dyDescent="0.25">
      <c r="A20" s="31" t="s">
        <v>494</v>
      </c>
    </row>
    <row r="21" spans="1:1" x14ac:dyDescent="0.25">
      <c r="A21" s="31" t="s">
        <v>495</v>
      </c>
    </row>
    <row r="22" spans="1:1" x14ac:dyDescent="0.25">
      <c r="A22" s="31" t="s">
        <v>496</v>
      </c>
    </row>
    <row r="23" spans="1:1" x14ac:dyDescent="0.25">
      <c r="A23" s="31" t="s">
        <v>497</v>
      </c>
    </row>
    <row r="24" spans="1:1" x14ac:dyDescent="0.25">
      <c r="A24" s="33"/>
    </row>
    <row r="25" spans="1:1" x14ac:dyDescent="0.25">
      <c r="A25" s="31" t="s">
        <v>138</v>
      </c>
    </row>
    <row r="26" spans="1:1" x14ac:dyDescent="0.25">
      <c r="A26" s="31" t="s">
        <v>386</v>
      </c>
    </row>
    <row r="27" spans="1:1" x14ac:dyDescent="0.25">
      <c r="A27" s="31" t="s">
        <v>498</v>
      </c>
    </row>
    <row r="28" spans="1:1" x14ac:dyDescent="0.25">
      <c r="A28" s="31" t="s">
        <v>499</v>
      </c>
    </row>
    <row r="29" spans="1:1" x14ac:dyDescent="0.25">
      <c r="A29" s="31" t="s">
        <v>500</v>
      </c>
    </row>
    <row r="30" spans="1:1" x14ac:dyDescent="0.25">
      <c r="A30" s="31" t="s">
        <v>501</v>
      </c>
    </row>
    <row r="31" spans="1:1" x14ac:dyDescent="0.25">
      <c r="A31" s="31" t="s">
        <v>502</v>
      </c>
    </row>
    <row r="32" spans="1:1" x14ac:dyDescent="0.25">
      <c r="A32" s="31" t="s">
        <v>503</v>
      </c>
    </row>
    <row r="33" spans="1:1" x14ac:dyDescent="0.25">
      <c r="A33" s="31" t="s">
        <v>504</v>
      </c>
    </row>
    <row r="34" spans="1:1" x14ac:dyDescent="0.25">
      <c r="A34" s="31" t="s">
        <v>505</v>
      </c>
    </row>
    <row r="35" spans="1:1" x14ac:dyDescent="0.25">
      <c r="A35" s="31" t="s">
        <v>506</v>
      </c>
    </row>
    <row r="36" spans="1:1" x14ac:dyDescent="0.25">
      <c r="A36" s="31" t="s">
        <v>507</v>
      </c>
    </row>
    <row r="37" spans="1:1" x14ac:dyDescent="0.25">
      <c r="A37" s="33"/>
    </row>
    <row r="38" spans="1:1" x14ac:dyDescent="0.25">
      <c r="A38" s="31" t="s">
        <v>508</v>
      </c>
    </row>
    <row r="39" spans="1:1" x14ac:dyDescent="0.25">
      <c r="A39" s="33"/>
    </row>
    <row r="40" spans="1:1" x14ac:dyDescent="0.25">
      <c r="A40" s="31" t="s">
        <v>150</v>
      </c>
    </row>
    <row r="41" spans="1:1" x14ac:dyDescent="0.25">
      <c r="A41" s="31" t="s">
        <v>127</v>
      </c>
    </row>
    <row r="42" spans="1:1" x14ac:dyDescent="0.25">
      <c r="A42" s="31" t="s">
        <v>151</v>
      </c>
    </row>
    <row r="43" spans="1:1" x14ac:dyDescent="0.25">
      <c r="A43" s="31" t="s">
        <v>509</v>
      </c>
    </row>
    <row r="44" spans="1:1" x14ac:dyDescent="0.25">
      <c r="A44" s="31" t="s">
        <v>510</v>
      </c>
    </row>
    <row r="45" spans="1:1" x14ac:dyDescent="0.25">
      <c r="A45" s="31" t="s">
        <v>511</v>
      </c>
    </row>
    <row r="46" spans="1:1" x14ac:dyDescent="0.25">
      <c r="A46" s="31" t="s">
        <v>512</v>
      </c>
    </row>
    <row r="47" spans="1:1" x14ac:dyDescent="0.25">
      <c r="A47" s="33"/>
    </row>
    <row r="48" spans="1:1" x14ac:dyDescent="0.25">
      <c r="A48" s="31" t="s">
        <v>156</v>
      </c>
    </row>
    <row r="49" spans="1:1" x14ac:dyDescent="0.25">
      <c r="A49" s="31" t="s">
        <v>127</v>
      </c>
    </row>
    <row r="50" spans="1:1" x14ac:dyDescent="0.25">
      <c r="A50" s="31" t="s">
        <v>157</v>
      </c>
    </row>
    <row r="51" spans="1:1" x14ac:dyDescent="0.25">
      <c r="A51" s="31" t="s">
        <v>513</v>
      </c>
    </row>
    <row r="52" spans="1:1" x14ac:dyDescent="0.25">
      <c r="A52" s="31" t="s">
        <v>514</v>
      </c>
    </row>
    <row r="53" spans="1:1" x14ac:dyDescent="0.25">
      <c r="A53" s="31" t="s">
        <v>515</v>
      </c>
    </row>
    <row r="54" spans="1:1" x14ac:dyDescent="0.25">
      <c r="A54" s="31" t="s">
        <v>161</v>
      </c>
    </row>
    <row r="55" spans="1:1" x14ac:dyDescent="0.25">
      <c r="A55" s="31" t="s">
        <v>162</v>
      </c>
    </row>
    <row r="56" spans="1:1" x14ac:dyDescent="0.25">
      <c r="A56" s="33"/>
    </row>
    <row r="57" spans="1:1" x14ac:dyDescent="0.25">
      <c r="A57" s="31" t="s">
        <v>163</v>
      </c>
    </row>
    <row r="58" spans="1:1" x14ac:dyDescent="0.25">
      <c r="A58" s="31" t="s">
        <v>127</v>
      </c>
    </row>
    <row r="59" spans="1:1" x14ac:dyDescent="0.25">
      <c r="A59" s="31" t="s">
        <v>157</v>
      </c>
    </row>
    <row r="60" spans="1:1" x14ac:dyDescent="0.25">
      <c r="A60" s="31" t="s">
        <v>516</v>
      </c>
    </row>
    <row r="61" spans="1:1" x14ac:dyDescent="0.25">
      <c r="A61" s="31" t="s">
        <v>517</v>
      </c>
    </row>
    <row r="62" spans="1:1" x14ac:dyDescent="0.25">
      <c r="A62" s="31" t="s">
        <v>518</v>
      </c>
    </row>
    <row r="63" spans="1:1" x14ac:dyDescent="0.25">
      <c r="A63" s="31" t="s">
        <v>167</v>
      </c>
    </row>
    <row r="64" spans="1:1" x14ac:dyDescent="0.25">
      <c r="A64" s="33"/>
    </row>
    <row r="65" spans="1:1" x14ac:dyDescent="0.25">
      <c r="A65" s="31" t="s">
        <v>168</v>
      </c>
    </row>
    <row r="66" spans="1:1" x14ac:dyDescent="0.25">
      <c r="A66" s="31" t="s">
        <v>127</v>
      </c>
    </row>
    <row r="67" spans="1:1" x14ac:dyDescent="0.25">
      <c r="A67" s="31" t="s">
        <v>169</v>
      </c>
    </row>
    <row r="68" spans="1:1" x14ac:dyDescent="0.25">
      <c r="A68" s="31" t="s">
        <v>519</v>
      </c>
    </row>
    <row r="69" spans="1:1" x14ac:dyDescent="0.25">
      <c r="A69" s="31" t="s">
        <v>520</v>
      </c>
    </row>
    <row r="70" spans="1:1" x14ac:dyDescent="0.25">
      <c r="A70" s="31" t="s">
        <v>521</v>
      </c>
    </row>
    <row r="71" spans="1:1" x14ac:dyDescent="0.25">
      <c r="A71" s="33"/>
    </row>
    <row r="72" spans="1:1" x14ac:dyDescent="0.25">
      <c r="A72" s="31" t="s">
        <v>173</v>
      </c>
    </row>
    <row r="73" spans="1:1" x14ac:dyDescent="0.25">
      <c r="A73" s="31" t="s">
        <v>127</v>
      </c>
    </row>
    <row r="74" spans="1:1" x14ac:dyDescent="0.25">
      <c r="A74" s="31" t="s">
        <v>522</v>
      </c>
    </row>
    <row r="75" spans="1:1" x14ac:dyDescent="0.25">
      <c r="A75" s="31" t="s">
        <v>175</v>
      </c>
    </row>
    <row r="76" spans="1:1" x14ac:dyDescent="0.25">
      <c r="A76" s="31" t="s">
        <v>523</v>
      </c>
    </row>
    <row r="77" spans="1:1" x14ac:dyDescent="0.25">
      <c r="A77" s="31" t="s">
        <v>524</v>
      </c>
    </row>
    <row r="78" spans="1:1" x14ac:dyDescent="0.25">
      <c r="A78" s="31" t="s">
        <v>525</v>
      </c>
    </row>
    <row r="79" spans="1:1" x14ac:dyDescent="0.25">
      <c r="A79" s="31" t="s">
        <v>526</v>
      </c>
    </row>
    <row r="80" spans="1:1" x14ac:dyDescent="0.25">
      <c r="A80" s="31" t="s">
        <v>527</v>
      </c>
    </row>
    <row r="81" spans="1:1" x14ac:dyDescent="0.25">
      <c r="A81" s="31" t="s">
        <v>528</v>
      </c>
    </row>
    <row r="82" spans="1:1" x14ac:dyDescent="0.25">
      <c r="A82" s="31" t="s">
        <v>529</v>
      </c>
    </row>
    <row r="83" spans="1:1" x14ac:dyDescent="0.25">
      <c r="A83" s="31" t="s">
        <v>530</v>
      </c>
    </row>
    <row r="84" spans="1:1" x14ac:dyDescent="0.25">
      <c r="A84" s="31" t="s">
        <v>531</v>
      </c>
    </row>
    <row r="85" spans="1:1" x14ac:dyDescent="0.25">
      <c r="A85" s="31" t="s">
        <v>532</v>
      </c>
    </row>
    <row r="86" spans="1:1" x14ac:dyDescent="0.25">
      <c r="A86" s="33"/>
    </row>
    <row r="87" spans="1:1" x14ac:dyDescent="0.25">
      <c r="A87" s="31" t="s">
        <v>185</v>
      </c>
    </row>
    <row r="88" spans="1:1" x14ac:dyDescent="0.25">
      <c r="A88" s="31" t="s">
        <v>249</v>
      </c>
    </row>
    <row r="89" spans="1:1" x14ac:dyDescent="0.25">
      <c r="A89" s="31" t="s">
        <v>187</v>
      </c>
    </row>
    <row r="90" spans="1:1" x14ac:dyDescent="0.25">
      <c r="A90" s="33"/>
    </row>
    <row r="91" spans="1:1" x14ac:dyDescent="0.25">
      <c r="A91" s="31" t="s">
        <v>188</v>
      </c>
    </row>
    <row r="92" spans="1:1" x14ac:dyDescent="0.25">
      <c r="A92" s="31" t="s">
        <v>127</v>
      </c>
    </row>
    <row r="93" spans="1:1" x14ac:dyDescent="0.25">
      <c r="A93" s="31" t="s">
        <v>250</v>
      </c>
    </row>
    <row r="94" spans="1:1" x14ac:dyDescent="0.25">
      <c r="A94" s="31" t="s">
        <v>533</v>
      </c>
    </row>
    <row r="95" spans="1:1" x14ac:dyDescent="0.25">
      <c r="A95" s="31" t="s">
        <v>534</v>
      </c>
    </row>
    <row r="96" spans="1:1" x14ac:dyDescent="0.25">
      <c r="A96" s="31" t="s">
        <v>535</v>
      </c>
    </row>
    <row r="97" spans="1:1" x14ac:dyDescent="0.25">
      <c r="A97" s="31" t="s">
        <v>536</v>
      </c>
    </row>
    <row r="98" spans="1:1" x14ac:dyDescent="0.25">
      <c r="A98" s="33"/>
    </row>
    <row r="99" spans="1:1" x14ac:dyDescent="0.25">
      <c r="A99" s="33"/>
    </row>
    <row r="100" spans="1:1" x14ac:dyDescent="0.25">
      <c r="A100" s="31" t="s">
        <v>194</v>
      </c>
    </row>
    <row r="101" spans="1:1" x14ac:dyDescent="0.25">
      <c r="A101" s="31" t="s">
        <v>127</v>
      </c>
    </row>
    <row r="102" spans="1:1" x14ac:dyDescent="0.25">
      <c r="A102" s="31" t="s">
        <v>195</v>
      </c>
    </row>
    <row r="103" spans="1:1" x14ac:dyDescent="0.25">
      <c r="A103" s="31" t="s">
        <v>537</v>
      </c>
    </row>
    <row r="104" spans="1:1" x14ac:dyDescent="0.25">
      <c r="A104" s="31" t="s">
        <v>538</v>
      </c>
    </row>
    <row r="105" spans="1:1" x14ac:dyDescent="0.25">
      <c r="A105" s="31" t="s">
        <v>539</v>
      </c>
    </row>
    <row r="106" spans="1:1" x14ac:dyDescent="0.25">
      <c r="A106" s="31" t="s">
        <v>540</v>
      </c>
    </row>
    <row r="107" spans="1:1" x14ac:dyDescent="0.25">
      <c r="A107" s="33"/>
    </row>
    <row r="108" spans="1:1" x14ac:dyDescent="0.25">
      <c r="A108" s="33"/>
    </row>
    <row r="109" spans="1:1" x14ac:dyDescent="0.25">
      <c r="A109" s="31" t="s">
        <v>541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28C2-7B99-41D0-BAE2-3800B6780D14}">
  <dimension ref="A1:A112"/>
  <sheetViews>
    <sheetView workbookViewId="0">
      <selection activeCell="G30" sqref="A1:XFD1048576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123</v>
      </c>
    </row>
    <row r="8" spans="1:1" x14ac:dyDescent="0.25">
      <c r="A8" s="31" t="s">
        <v>124</v>
      </c>
    </row>
    <row r="9" spans="1:1" x14ac:dyDescent="0.25">
      <c r="A9" s="31" t="s">
        <v>201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542</v>
      </c>
    </row>
    <row r="15" spans="1:1" x14ac:dyDescent="0.25">
      <c r="A15" s="31" t="s">
        <v>543</v>
      </c>
    </row>
    <row r="16" spans="1:1" x14ac:dyDescent="0.25">
      <c r="A16" s="31" t="s">
        <v>544</v>
      </c>
    </row>
    <row r="17" spans="1:1" x14ac:dyDescent="0.25">
      <c r="A17" s="31" t="s">
        <v>545</v>
      </c>
    </row>
    <row r="18" spans="1:1" x14ac:dyDescent="0.25">
      <c r="A18" s="31" t="s">
        <v>546</v>
      </c>
    </row>
    <row r="19" spans="1:1" x14ac:dyDescent="0.25">
      <c r="A19" s="31" t="s">
        <v>547</v>
      </c>
    </row>
    <row r="20" spans="1:1" x14ac:dyDescent="0.25">
      <c r="A20" s="31" t="s">
        <v>548</v>
      </c>
    </row>
    <row r="21" spans="1:1" x14ac:dyDescent="0.25">
      <c r="A21" s="31" t="s">
        <v>549</v>
      </c>
    </row>
    <row r="22" spans="1:1" x14ac:dyDescent="0.25">
      <c r="A22" s="31" t="s">
        <v>550</v>
      </c>
    </row>
    <row r="23" spans="1:1" x14ac:dyDescent="0.25">
      <c r="A23" s="31" t="s">
        <v>551</v>
      </c>
    </row>
    <row r="24" spans="1:1" x14ac:dyDescent="0.25">
      <c r="A24" s="31" t="s">
        <v>552</v>
      </c>
    </row>
    <row r="25" spans="1:1" x14ac:dyDescent="0.25">
      <c r="A25" s="33"/>
    </row>
    <row r="26" spans="1:1" x14ac:dyDescent="0.25">
      <c r="A26" s="31" t="s">
        <v>138</v>
      </c>
    </row>
    <row r="27" spans="1:1" x14ac:dyDescent="0.25">
      <c r="A27" s="31" t="s">
        <v>272</v>
      </c>
    </row>
    <row r="28" spans="1:1" x14ac:dyDescent="0.25">
      <c r="A28" s="31" t="s">
        <v>553</v>
      </c>
    </row>
    <row r="29" spans="1:1" x14ac:dyDescent="0.25">
      <c r="A29" s="31" t="s">
        <v>554</v>
      </c>
    </row>
    <row r="30" spans="1:1" x14ac:dyDescent="0.25">
      <c r="A30" s="31" t="s">
        <v>555</v>
      </c>
    </row>
    <row r="31" spans="1:1" x14ac:dyDescent="0.25">
      <c r="A31" s="31" t="s">
        <v>556</v>
      </c>
    </row>
    <row r="32" spans="1:1" x14ac:dyDescent="0.25">
      <c r="A32" s="31" t="s">
        <v>557</v>
      </c>
    </row>
    <row r="33" spans="1:1" x14ac:dyDescent="0.25">
      <c r="A33" s="31" t="s">
        <v>558</v>
      </c>
    </row>
    <row r="34" spans="1:1" x14ac:dyDescent="0.25">
      <c r="A34" s="31" t="s">
        <v>559</v>
      </c>
    </row>
    <row r="35" spans="1:1" x14ac:dyDescent="0.25">
      <c r="A35" s="31" t="s">
        <v>560</v>
      </c>
    </row>
    <row r="36" spans="1:1" x14ac:dyDescent="0.25">
      <c r="A36" s="31" t="s">
        <v>561</v>
      </c>
    </row>
    <row r="37" spans="1:1" x14ac:dyDescent="0.25">
      <c r="A37" s="31" t="s">
        <v>562</v>
      </c>
    </row>
    <row r="38" spans="1:1" x14ac:dyDescent="0.25">
      <c r="A38" s="31" t="s">
        <v>563</v>
      </c>
    </row>
    <row r="39" spans="1:1" x14ac:dyDescent="0.25">
      <c r="A39" s="33"/>
    </row>
    <row r="40" spans="1:1" x14ac:dyDescent="0.25">
      <c r="A40" s="31" t="s">
        <v>564</v>
      </c>
    </row>
    <row r="41" spans="1:1" x14ac:dyDescent="0.25">
      <c r="A41" s="33"/>
    </row>
    <row r="42" spans="1:1" x14ac:dyDescent="0.25">
      <c r="A42" s="31" t="s">
        <v>150</v>
      </c>
    </row>
    <row r="43" spans="1:1" x14ac:dyDescent="0.25">
      <c r="A43" s="31" t="s">
        <v>127</v>
      </c>
    </row>
    <row r="44" spans="1:1" x14ac:dyDescent="0.25">
      <c r="A44" s="31" t="s">
        <v>151</v>
      </c>
    </row>
    <row r="45" spans="1:1" x14ac:dyDescent="0.25">
      <c r="A45" s="31" t="s">
        <v>565</v>
      </c>
    </row>
    <row r="46" spans="1:1" x14ac:dyDescent="0.25">
      <c r="A46" s="31" t="s">
        <v>566</v>
      </c>
    </row>
    <row r="47" spans="1:1" x14ac:dyDescent="0.25">
      <c r="A47" s="31" t="s">
        <v>567</v>
      </c>
    </row>
    <row r="48" spans="1:1" x14ac:dyDescent="0.25">
      <c r="A48" s="31" t="s">
        <v>568</v>
      </c>
    </row>
    <row r="49" spans="1:1" x14ac:dyDescent="0.25">
      <c r="A49" s="33"/>
    </row>
    <row r="50" spans="1:1" x14ac:dyDescent="0.25">
      <c r="A50" s="31" t="s">
        <v>156</v>
      </c>
    </row>
    <row r="51" spans="1:1" x14ac:dyDescent="0.25">
      <c r="A51" s="31" t="s">
        <v>127</v>
      </c>
    </row>
    <row r="52" spans="1:1" x14ac:dyDescent="0.25">
      <c r="A52" s="31" t="s">
        <v>157</v>
      </c>
    </row>
    <row r="53" spans="1:1" x14ac:dyDescent="0.25">
      <c r="A53" s="31" t="s">
        <v>569</v>
      </c>
    </row>
    <row r="54" spans="1:1" x14ac:dyDescent="0.25">
      <c r="A54" s="31" t="s">
        <v>570</v>
      </c>
    </row>
    <row r="55" spans="1:1" x14ac:dyDescent="0.25">
      <c r="A55" s="31" t="s">
        <v>571</v>
      </c>
    </row>
    <row r="56" spans="1:1" x14ac:dyDescent="0.25">
      <c r="A56" s="31" t="s">
        <v>161</v>
      </c>
    </row>
    <row r="57" spans="1:1" x14ac:dyDescent="0.25">
      <c r="A57" s="31" t="s">
        <v>162</v>
      </c>
    </row>
    <row r="58" spans="1:1" x14ac:dyDescent="0.25">
      <c r="A58" s="33"/>
    </row>
    <row r="59" spans="1:1" x14ac:dyDescent="0.25">
      <c r="A59" s="31" t="s">
        <v>163</v>
      </c>
    </row>
    <row r="60" spans="1:1" x14ac:dyDescent="0.25">
      <c r="A60" s="31" t="s">
        <v>127</v>
      </c>
    </row>
    <row r="61" spans="1:1" x14ac:dyDescent="0.25">
      <c r="A61" s="31" t="s">
        <v>157</v>
      </c>
    </row>
    <row r="62" spans="1:1" x14ac:dyDescent="0.25">
      <c r="A62" s="31" t="s">
        <v>572</v>
      </c>
    </row>
    <row r="63" spans="1:1" x14ac:dyDescent="0.25">
      <c r="A63" s="31" t="s">
        <v>573</v>
      </c>
    </row>
    <row r="64" spans="1:1" x14ac:dyDescent="0.25">
      <c r="A64" s="31" t="s">
        <v>574</v>
      </c>
    </row>
    <row r="65" spans="1:1" x14ac:dyDescent="0.25">
      <c r="A65" s="31" t="s">
        <v>167</v>
      </c>
    </row>
    <row r="66" spans="1:1" x14ac:dyDescent="0.25">
      <c r="A66" s="33"/>
    </row>
    <row r="67" spans="1:1" x14ac:dyDescent="0.25">
      <c r="A67" s="31" t="s">
        <v>168</v>
      </c>
    </row>
    <row r="68" spans="1:1" x14ac:dyDescent="0.25">
      <c r="A68" s="31" t="s">
        <v>127</v>
      </c>
    </row>
    <row r="69" spans="1:1" x14ac:dyDescent="0.25">
      <c r="A69" s="31" t="s">
        <v>169</v>
      </c>
    </row>
    <row r="70" spans="1:1" x14ac:dyDescent="0.25">
      <c r="A70" s="31" t="s">
        <v>575</v>
      </c>
    </row>
    <row r="71" spans="1:1" x14ac:dyDescent="0.25">
      <c r="A71" s="31" t="s">
        <v>576</v>
      </c>
    </row>
    <row r="72" spans="1:1" x14ac:dyDescent="0.25">
      <c r="A72" s="31" t="s">
        <v>577</v>
      </c>
    </row>
    <row r="73" spans="1:1" x14ac:dyDescent="0.25">
      <c r="A73" s="33"/>
    </row>
    <row r="74" spans="1:1" x14ac:dyDescent="0.25">
      <c r="A74" s="31" t="s">
        <v>173</v>
      </c>
    </row>
    <row r="75" spans="1:1" x14ac:dyDescent="0.25">
      <c r="A75" s="31" t="s">
        <v>127</v>
      </c>
    </row>
    <row r="76" spans="1:1" x14ac:dyDescent="0.25">
      <c r="A76" s="31" t="s">
        <v>578</v>
      </c>
    </row>
    <row r="77" spans="1:1" x14ac:dyDescent="0.25">
      <c r="A77" s="31" t="s">
        <v>238</v>
      </c>
    </row>
    <row r="78" spans="1:1" x14ac:dyDescent="0.25">
      <c r="A78" s="31" t="s">
        <v>579</v>
      </c>
    </row>
    <row r="79" spans="1:1" x14ac:dyDescent="0.25">
      <c r="A79" s="31" t="s">
        <v>580</v>
      </c>
    </row>
    <row r="80" spans="1:1" x14ac:dyDescent="0.25">
      <c r="A80" s="31" t="s">
        <v>581</v>
      </c>
    </row>
    <row r="81" spans="1:1" x14ac:dyDescent="0.25">
      <c r="A81" s="31" t="s">
        <v>582</v>
      </c>
    </row>
    <row r="82" spans="1:1" x14ac:dyDescent="0.25">
      <c r="A82" s="31" t="s">
        <v>583</v>
      </c>
    </row>
    <row r="83" spans="1:1" x14ac:dyDescent="0.25">
      <c r="A83" s="31" t="s">
        <v>584</v>
      </c>
    </row>
    <row r="84" spans="1:1" x14ac:dyDescent="0.25">
      <c r="A84" s="31" t="s">
        <v>585</v>
      </c>
    </row>
    <row r="85" spans="1:1" x14ac:dyDescent="0.25">
      <c r="A85" s="31" t="s">
        <v>586</v>
      </c>
    </row>
    <row r="86" spans="1:1" x14ac:dyDescent="0.25">
      <c r="A86" s="31" t="s">
        <v>587</v>
      </c>
    </row>
    <row r="87" spans="1:1" x14ac:dyDescent="0.25">
      <c r="A87" s="31" t="s">
        <v>588</v>
      </c>
    </row>
    <row r="88" spans="1:1" x14ac:dyDescent="0.25">
      <c r="A88" s="31" t="s">
        <v>589</v>
      </c>
    </row>
    <row r="89" spans="1:1" x14ac:dyDescent="0.25">
      <c r="A89" s="33"/>
    </row>
    <row r="90" spans="1:1" x14ac:dyDescent="0.25">
      <c r="A90" s="31" t="s">
        <v>185</v>
      </c>
    </row>
    <row r="91" spans="1:1" x14ac:dyDescent="0.25">
      <c r="A91" s="31" t="s">
        <v>365</v>
      </c>
    </row>
    <row r="92" spans="1:1" x14ac:dyDescent="0.25">
      <c r="A92" s="31" t="s">
        <v>187</v>
      </c>
    </row>
    <row r="93" spans="1:1" x14ac:dyDescent="0.25">
      <c r="A93" s="33"/>
    </row>
    <row r="94" spans="1:1" x14ac:dyDescent="0.25">
      <c r="A94" s="31" t="s">
        <v>188</v>
      </c>
    </row>
    <row r="95" spans="1:1" x14ac:dyDescent="0.25">
      <c r="A95" s="31" t="s">
        <v>127</v>
      </c>
    </row>
    <row r="96" spans="1:1" x14ac:dyDescent="0.25">
      <c r="A96" s="31" t="s">
        <v>250</v>
      </c>
    </row>
    <row r="97" spans="1:1" x14ac:dyDescent="0.25">
      <c r="A97" s="31" t="s">
        <v>590</v>
      </c>
    </row>
    <row r="98" spans="1:1" x14ac:dyDescent="0.25">
      <c r="A98" s="31" t="s">
        <v>591</v>
      </c>
    </row>
    <row r="99" spans="1:1" x14ac:dyDescent="0.25">
      <c r="A99" s="31" t="s">
        <v>592</v>
      </c>
    </row>
    <row r="100" spans="1:1" x14ac:dyDescent="0.25">
      <c r="A100" s="31" t="s">
        <v>593</v>
      </c>
    </row>
    <row r="101" spans="1:1" x14ac:dyDescent="0.25">
      <c r="A101" s="33"/>
    </row>
    <row r="102" spans="1:1" x14ac:dyDescent="0.25">
      <c r="A102" s="33"/>
    </row>
    <row r="103" spans="1:1" x14ac:dyDescent="0.25">
      <c r="A103" s="31" t="s">
        <v>194</v>
      </c>
    </row>
    <row r="104" spans="1:1" x14ac:dyDescent="0.25">
      <c r="A104" s="31" t="s">
        <v>127</v>
      </c>
    </row>
    <row r="105" spans="1:1" x14ac:dyDescent="0.25">
      <c r="A105" s="31" t="s">
        <v>195</v>
      </c>
    </row>
    <row r="106" spans="1:1" x14ac:dyDescent="0.25">
      <c r="A106" s="31" t="s">
        <v>594</v>
      </c>
    </row>
    <row r="107" spans="1:1" x14ac:dyDescent="0.25">
      <c r="A107" s="31" t="s">
        <v>595</v>
      </c>
    </row>
    <row r="108" spans="1:1" x14ac:dyDescent="0.25">
      <c r="A108" s="31" t="s">
        <v>596</v>
      </c>
    </row>
    <row r="109" spans="1:1" x14ac:dyDescent="0.25">
      <c r="A109" s="31" t="s">
        <v>597</v>
      </c>
    </row>
    <row r="110" spans="1:1" x14ac:dyDescent="0.25">
      <c r="A110" s="33"/>
    </row>
    <row r="111" spans="1:1" x14ac:dyDescent="0.25">
      <c r="A111" s="33"/>
    </row>
    <row r="112" spans="1:1" x14ac:dyDescent="0.25">
      <c r="A112" s="31" t="s">
        <v>598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0538-7B0B-43F5-8746-03E74A2B3C3C}">
  <dimension ref="A1:A109"/>
  <sheetViews>
    <sheetView workbookViewId="0">
      <selection activeCell="G17" sqref="A1:XFD1048576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260</v>
      </c>
    </row>
    <row r="8" spans="1:1" x14ac:dyDescent="0.25">
      <c r="A8" s="31" t="s">
        <v>124</v>
      </c>
    </row>
    <row r="9" spans="1:1" x14ac:dyDescent="0.25">
      <c r="A9" s="31" t="s">
        <v>125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262</v>
      </c>
    </row>
    <row r="15" spans="1:1" x14ac:dyDescent="0.25">
      <c r="A15" s="31" t="s">
        <v>263</v>
      </c>
    </row>
    <row r="16" spans="1:1" x14ac:dyDescent="0.25">
      <c r="A16" s="31" t="s">
        <v>264</v>
      </c>
    </row>
    <row r="17" spans="1:1" x14ac:dyDescent="0.25">
      <c r="A17" s="31" t="s">
        <v>265</v>
      </c>
    </row>
    <row r="18" spans="1:1" x14ac:dyDescent="0.25">
      <c r="A18" s="31" t="s">
        <v>266</v>
      </c>
    </row>
    <row r="19" spans="1:1" x14ac:dyDescent="0.25">
      <c r="A19" s="31" t="s">
        <v>267</v>
      </c>
    </row>
    <row r="20" spans="1:1" x14ac:dyDescent="0.25">
      <c r="A20" s="31" t="s">
        <v>268</v>
      </c>
    </row>
    <row r="21" spans="1:1" x14ac:dyDescent="0.25">
      <c r="A21" s="31" t="s">
        <v>269</v>
      </c>
    </row>
    <row r="22" spans="1:1" x14ac:dyDescent="0.25">
      <c r="A22" s="31" t="s">
        <v>270</v>
      </c>
    </row>
    <row r="23" spans="1:1" x14ac:dyDescent="0.25">
      <c r="A23" s="31" t="s">
        <v>271</v>
      </c>
    </row>
    <row r="24" spans="1:1" x14ac:dyDescent="0.25">
      <c r="A24" s="33"/>
    </row>
    <row r="25" spans="1:1" x14ac:dyDescent="0.25">
      <c r="A25" s="31" t="s">
        <v>138</v>
      </c>
    </row>
    <row r="26" spans="1:1" x14ac:dyDescent="0.25">
      <c r="A26" s="31" t="s">
        <v>272</v>
      </c>
    </row>
    <row r="27" spans="1:1" x14ac:dyDescent="0.25">
      <c r="A27" s="31" t="s">
        <v>273</v>
      </c>
    </row>
    <row r="28" spans="1:1" x14ac:dyDescent="0.25">
      <c r="A28" s="31" t="s">
        <v>274</v>
      </c>
    </row>
    <row r="29" spans="1:1" x14ac:dyDescent="0.25">
      <c r="A29" s="31" t="s">
        <v>275</v>
      </c>
    </row>
    <row r="30" spans="1:1" x14ac:dyDescent="0.25">
      <c r="A30" s="31" t="s">
        <v>276</v>
      </c>
    </row>
    <row r="31" spans="1:1" x14ac:dyDescent="0.25">
      <c r="A31" s="31" t="s">
        <v>277</v>
      </c>
    </row>
    <row r="32" spans="1:1" x14ac:dyDescent="0.25">
      <c r="A32" s="31" t="s">
        <v>278</v>
      </c>
    </row>
    <row r="33" spans="1:1" x14ac:dyDescent="0.25">
      <c r="A33" s="31" t="s">
        <v>279</v>
      </c>
    </row>
    <row r="34" spans="1:1" x14ac:dyDescent="0.25">
      <c r="A34" s="31" t="s">
        <v>280</v>
      </c>
    </row>
    <row r="35" spans="1:1" x14ac:dyDescent="0.25">
      <c r="A35" s="31" t="s">
        <v>281</v>
      </c>
    </row>
    <row r="36" spans="1:1" x14ac:dyDescent="0.25">
      <c r="A36" s="31" t="s">
        <v>282</v>
      </c>
    </row>
    <row r="37" spans="1:1" x14ac:dyDescent="0.25">
      <c r="A37" s="33"/>
    </row>
    <row r="38" spans="1:1" x14ac:dyDescent="0.25">
      <c r="A38" s="31" t="s">
        <v>283</v>
      </c>
    </row>
    <row r="39" spans="1:1" x14ac:dyDescent="0.25">
      <c r="A39" s="33"/>
    </row>
    <row r="40" spans="1:1" x14ac:dyDescent="0.25">
      <c r="A40" s="31" t="s">
        <v>150</v>
      </c>
    </row>
    <row r="41" spans="1:1" x14ac:dyDescent="0.25">
      <c r="A41" s="31" t="s">
        <v>127</v>
      </c>
    </row>
    <row r="42" spans="1:1" x14ac:dyDescent="0.25">
      <c r="A42" s="31" t="s">
        <v>151</v>
      </c>
    </row>
    <row r="43" spans="1:1" x14ac:dyDescent="0.25">
      <c r="A43" s="31" t="s">
        <v>284</v>
      </c>
    </row>
    <row r="44" spans="1:1" x14ac:dyDescent="0.25">
      <c r="A44" s="31" t="s">
        <v>285</v>
      </c>
    </row>
    <row r="45" spans="1:1" x14ac:dyDescent="0.25">
      <c r="A45" s="31" t="s">
        <v>286</v>
      </c>
    </row>
    <row r="46" spans="1:1" x14ac:dyDescent="0.25">
      <c r="A46" s="31" t="s">
        <v>287</v>
      </c>
    </row>
    <row r="47" spans="1:1" x14ac:dyDescent="0.25">
      <c r="A47" s="33"/>
    </row>
    <row r="48" spans="1:1" x14ac:dyDescent="0.25">
      <c r="A48" s="31" t="s">
        <v>156</v>
      </c>
    </row>
    <row r="49" spans="1:1" x14ac:dyDescent="0.25">
      <c r="A49" s="31" t="s">
        <v>127</v>
      </c>
    </row>
    <row r="50" spans="1:1" x14ac:dyDescent="0.25">
      <c r="A50" s="31" t="s">
        <v>157</v>
      </c>
    </row>
    <row r="51" spans="1:1" x14ac:dyDescent="0.25">
      <c r="A51" s="31" t="s">
        <v>288</v>
      </c>
    </row>
    <row r="52" spans="1:1" x14ac:dyDescent="0.25">
      <c r="A52" s="31" t="s">
        <v>289</v>
      </c>
    </row>
    <row r="53" spans="1:1" x14ac:dyDescent="0.25">
      <c r="A53" s="31" t="s">
        <v>290</v>
      </c>
    </row>
    <row r="54" spans="1:1" x14ac:dyDescent="0.25">
      <c r="A54" s="31" t="s">
        <v>161</v>
      </c>
    </row>
    <row r="55" spans="1:1" x14ac:dyDescent="0.25">
      <c r="A55" s="31" t="s">
        <v>162</v>
      </c>
    </row>
    <row r="56" spans="1:1" x14ac:dyDescent="0.25">
      <c r="A56" s="33"/>
    </row>
    <row r="57" spans="1:1" x14ac:dyDescent="0.25">
      <c r="A57" s="31" t="s">
        <v>163</v>
      </c>
    </row>
    <row r="58" spans="1:1" x14ac:dyDescent="0.25">
      <c r="A58" s="31" t="s">
        <v>127</v>
      </c>
    </row>
    <row r="59" spans="1:1" x14ac:dyDescent="0.25">
      <c r="A59" s="31" t="s">
        <v>157</v>
      </c>
    </row>
    <row r="60" spans="1:1" x14ac:dyDescent="0.25">
      <c r="A60" s="31" t="s">
        <v>291</v>
      </c>
    </row>
    <row r="61" spans="1:1" x14ac:dyDescent="0.25">
      <c r="A61" s="31" t="s">
        <v>292</v>
      </c>
    </row>
    <row r="62" spans="1:1" x14ac:dyDescent="0.25">
      <c r="A62" s="31" t="s">
        <v>293</v>
      </c>
    </row>
    <row r="63" spans="1:1" x14ac:dyDescent="0.25">
      <c r="A63" s="31" t="s">
        <v>167</v>
      </c>
    </row>
    <row r="64" spans="1:1" x14ac:dyDescent="0.25">
      <c r="A64" s="33"/>
    </row>
    <row r="65" spans="1:1" x14ac:dyDescent="0.25">
      <c r="A65" s="31" t="s">
        <v>168</v>
      </c>
    </row>
    <row r="66" spans="1:1" x14ac:dyDescent="0.25">
      <c r="A66" s="31" t="s">
        <v>127</v>
      </c>
    </row>
    <row r="67" spans="1:1" x14ac:dyDescent="0.25">
      <c r="A67" s="31" t="s">
        <v>169</v>
      </c>
    </row>
    <row r="68" spans="1:1" x14ac:dyDescent="0.25">
      <c r="A68" s="31" t="s">
        <v>294</v>
      </c>
    </row>
    <row r="69" spans="1:1" x14ac:dyDescent="0.25">
      <c r="A69" s="31" t="s">
        <v>295</v>
      </c>
    </row>
    <row r="70" spans="1:1" x14ac:dyDescent="0.25">
      <c r="A70" s="31" t="s">
        <v>296</v>
      </c>
    </row>
    <row r="71" spans="1:1" x14ac:dyDescent="0.25">
      <c r="A71" s="33"/>
    </row>
    <row r="72" spans="1:1" x14ac:dyDescent="0.25">
      <c r="A72" s="31" t="s">
        <v>173</v>
      </c>
    </row>
    <row r="73" spans="1:1" x14ac:dyDescent="0.25">
      <c r="A73" s="31" t="s">
        <v>127</v>
      </c>
    </row>
    <row r="74" spans="1:1" x14ac:dyDescent="0.25">
      <c r="A74" s="31" t="s">
        <v>297</v>
      </c>
    </row>
    <row r="75" spans="1:1" x14ac:dyDescent="0.25">
      <c r="A75" s="31" t="s">
        <v>175</v>
      </c>
    </row>
    <row r="76" spans="1:1" x14ac:dyDescent="0.25">
      <c r="A76" s="31" t="s">
        <v>298</v>
      </c>
    </row>
    <row r="77" spans="1:1" x14ac:dyDescent="0.25">
      <c r="A77" s="31" t="s">
        <v>299</v>
      </c>
    </row>
    <row r="78" spans="1:1" x14ac:dyDescent="0.25">
      <c r="A78" s="31" t="s">
        <v>300</v>
      </c>
    </row>
    <row r="79" spans="1:1" x14ac:dyDescent="0.25">
      <c r="A79" s="31" t="s">
        <v>301</v>
      </c>
    </row>
    <row r="80" spans="1:1" x14ac:dyDescent="0.25">
      <c r="A80" s="31" t="s">
        <v>302</v>
      </c>
    </row>
    <row r="81" spans="1:1" x14ac:dyDescent="0.25">
      <c r="A81" s="31" t="s">
        <v>303</v>
      </c>
    </row>
    <row r="82" spans="1:1" x14ac:dyDescent="0.25">
      <c r="A82" s="31" t="s">
        <v>304</v>
      </c>
    </row>
    <row r="83" spans="1:1" x14ac:dyDescent="0.25">
      <c r="A83" s="31" t="s">
        <v>305</v>
      </c>
    </row>
    <row r="84" spans="1:1" x14ac:dyDescent="0.25">
      <c r="A84" s="31" t="s">
        <v>306</v>
      </c>
    </row>
    <row r="85" spans="1:1" x14ac:dyDescent="0.25">
      <c r="A85" s="31" t="s">
        <v>307</v>
      </c>
    </row>
    <row r="86" spans="1:1" x14ac:dyDescent="0.25">
      <c r="A86" s="33"/>
    </row>
    <row r="87" spans="1:1" x14ac:dyDescent="0.25">
      <c r="A87" s="31" t="s">
        <v>185</v>
      </c>
    </row>
    <row r="88" spans="1:1" x14ac:dyDescent="0.25">
      <c r="A88" s="31" t="s">
        <v>249</v>
      </c>
    </row>
    <row r="89" spans="1:1" x14ac:dyDescent="0.25">
      <c r="A89" s="31" t="s">
        <v>187</v>
      </c>
    </row>
    <row r="90" spans="1:1" x14ac:dyDescent="0.25">
      <c r="A90" s="33"/>
    </row>
    <row r="91" spans="1:1" x14ac:dyDescent="0.25">
      <c r="A91" s="31" t="s">
        <v>188</v>
      </c>
    </row>
    <row r="92" spans="1:1" x14ac:dyDescent="0.25">
      <c r="A92" s="31" t="s">
        <v>127</v>
      </c>
    </row>
    <row r="93" spans="1:1" x14ac:dyDescent="0.25">
      <c r="A93" s="31" t="s">
        <v>250</v>
      </c>
    </row>
    <row r="94" spans="1:1" x14ac:dyDescent="0.25">
      <c r="A94" s="31" t="s">
        <v>308</v>
      </c>
    </row>
    <row r="95" spans="1:1" x14ac:dyDescent="0.25">
      <c r="A95" s="31" t="s">
        <v>309</v>
      </c>
    </row>
    <row r="96" spans="1:1" x14ac:dyDescent="0.25">
      <c r="A96" s="31" t="s">
        <v>310</v>
      </c>
    </row>
    <row r="97" spans="1:1" x14ac:dyDescent="0.25">
      <c r="A97" s="31" t="s">
        <v>311</v>
      </c>
    </row>
    <row r="98" spans="1:1" x14ac:dyDescent="0.25">
      <c r="A98" s="33"/>
    </row>
    <row r="99" spans="1:1" x14ac:dyDescent="0.25">
      <c r="A99" s="33"/>
    </row>
    <row r="100" spans="1:1" x14ac:dyDescent="0.25">
      <c r="A100" s="31" t="s">
        <v>194</v>
      </c>
    </row>
    <row r="101" spans="1:1" x14ac:dyDescent="0.25">
      <c r="A101" s="31" t="s">
        <v>127</v>
      </c>
    </row>
    <row r="102" spans="1:1" x14ac:dyDescent="0.25">
      <c r="A102" s="31" t="s">
        <v>195</v>
      </c>
    </row>
    <row r="103" spans="1:1" x14ac:dyDescent="0.25">
      <c r="A103" s="31" t="s">
        <v>312</v>
      </c>
    </row>
    <row r="104" spans="1:1" x14ac:dyDescent="0.25">
      <c r="A104" s="31" t="s">
        <v>313</v>
      </c>
    </row>
    <row r="105" spans="1:1" x14ac:dyDescent="0.25">
      <c r="A105" s="31" t="s">
        <v>314</v>
      </c>
    </row>
    <row r="106" spans="1:1" x14ac:dyDescent="0.25">
      <c r="A106" s="31" t="s">
        <v>315</v>
      </c>
    </row>
    <row r="107" spans="1:1" x14ac:dyDescent="0.25">
      <c r="A107" s="33"/>
    </row>
    <row r="108" spans="1:1" x14ac:dyDescent="0.25">
      <c r="A108" s="33"/>
    </row>
    <row r="109" spans="1:1" x14ac:dyDescent="0.25">
      <c r="A109" s="31" t="s">
        <v>316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CC29-BA2A-44B7-ADD2-571D30B30980}">
  <dimension ref="A1:A112"/>
  <sheetViews>
    <sheetView workbookViewId="0">
      <selection activeCell="G10" sqref="G10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260</v>
      </c>
    </row>
    <row r="8" spans="1:1" x14ac:dyDescent="0.25">
      <c r="A8" s="31" t="s">
        <v>124</v>
      </c>
    </row>
    <row r="9" spans="1:1" x14ac:dyDescent="0.25">
      <c r="A9" s="31" t="s">
        <v>201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317</v>
      </c>
    </row>
    <row r="15" spans="1:1" x14ac:dyDescent="0.25">
      <c r="A15" s="31" t="s">
        <v>318</v>
      </c>
    </row>
    <row r="16" spans="1:1" x14ac:dyDescent="0.25">
      <c r="A16" s="31" t="s">
        <v>319</v>
      </c>
    </row>
    <row r="17" spans="1:1" x14ac:dyDescent="0.25">
      <c r="A17" s="31" t="s">
        <v>320</v>
      </c>
    </row>
    <row r="18" spans="1:1" x14ac:dyDescent="0.25">
      <c r="A18" s="31" t="s">
        <v>321</v>
      </c>
    </row>
    <row r="19" spans="1:1" x14ac:dyDescent="0.25">
      <c r="A19" s="31" t="s">
        <v>322</v>
      </c>
    </row>
    <row r="20" spans="1:1" x14ac:dyDescent="0.25">
      <c r="A20" s="31" t="s">
        <v>323</v>
      </c>
    </row>
    <row r="21" spans="1:1" x14ac:dyDescent="0.25">
      <c r="A21" s="31" t="s">
        <v>324</v>
      </c>
    </row>
    <row r="22" spans="1:1" x14ac:dyDescent="0.25">
      <c r="A22" s="31" t="s">
        <v>325</v>
      </c>
    </row>
    <row r="23" spans="1:1" x14ac:dyDescent="0.25">
      <c r="A23" s="31" t="s">
        <v>326</v>
      </c>
    </row>
    <row r="24" spans="1:1" x14ac:dyDescent="0.25">
      <c r="A24" s="31" t="s">
        <v>327</v>
      </c>
    </row>
    <row r="25" spans="1:1" x14ac:dyDescent="0.25">
      <c r="A25" s="33"/>
    </row>
    <row r="26" spans="1:1" x14ac:dyDescent="0.25">
      <c r="A26" s="31" t="s">
        <v>138</v>
      </c>
    </row>
    <row r="27" spans="1:1" x14ac:dyDescent="0.25">
      <c r="A27" s="31" t="s">
        <v>272</v>
      </c>
    </row>
    <row r="28" spans="1:1" x14ac:dyDescent="0.25">
      <c r="A28" s="31" t="s">
        <v>328</v>
      </c>
    </row>
    <row r="29" spans="1:1" x14ac:dyDescent="0.25">
      <c r="A29" s="31" t="s">
        <v>329</v>
      </c>
    </row>
    <row r="30" spans="1:1" x14ac:dyDescent="0.25">
      <c r="A30" s="31" t="s">
        <v>330</v>
      </c>
    </row>
    <row r="31" spans="1:1" x14ac:dyDescent="0.25">
      <c r="A31" s="31" t="s">
        <v>331</v>
      </c>
    </row>
    <row r="32" spans="1:1" x14ac:dyDescent="0.25">
      <c r="A32" s="31" t="s">
        <v>332</v>
      </c>
    </row>
    <row r="33" spans="1:1" x14ac:dyDescent="0.25">
      <c r="A33" s="31" t="s">
        <v>333</v>
      </c>
    </row>
    <row r="34" spans="1:1" x14ac:dyDescent="0.25">
      <c r="A34" s="31" t="s">
        <v>334</v>
      </c>
    </row>
    <row r="35" spans="1:1" x14ac:dyDescent="0.25">
      <c r="A35" s="31" t="s">
        <v>335</v>
      </c>
    </row>
    <row r="36" spans="1:1" x14ac:dyDescent="0.25">
      <c r="A36" s="31" t="s">
        <v>336</v>
      </c>
    </row>
    <row r="37" spans="1:1" x14ac:dyDescent="0.25">
      <c r="A37" s="31" t="s">
        <v>337</v>
      </c>
    </row>
    <row r="38" spans="1:1" x14ac:dyDescent="0.25">
      <c r="A38" s="31" t="s">
        <v>338</v>
      </c>
    </row>
    <row r="39" spans="1:1" x14ac:dyDescent="0.25">
      <c r="A39" s="33"/>
    </row>
    <row r="40" spans="1:1" x14ac:dyDescent="0.25">
      <c r="A40" s="31" t="s">
        <v>339</v>
      </c>
    </row>
    <row r="41" spans="1:1" x14ac:dyDescent="0.25">
      <c r="A41" s="33"/>
    </row>
    <row r="42" spans="1:1" x14ac:dyDescent="0.25">
      <c r="A42" s="31" t="s">
        <v>150</v>
      </c>
    </row>
    <row r="43" spans="1:1" x14ac:dyDescent="0.25">
      <c r="A43" s="31" t="s">
        <v>127</v>
      </c>
    </row>
    <row r="44" spans="1:1" x14ac:dyDescent="0.25">
      <c r="A44" s="31" t="s">
        <v>151</v>
      </c>
    </row>
    <row r="45" spans="1:1" x14ac:dyDescent="0.25">
      <c r="A45" s="31" t="s">
        <v>340</v>
      </c>
    </row>
    <row r="46" spans="1:1" x14ac:dyDescent="0.25">
      <c r="A46" s="31" t="s">
        <v>341</v>
      </c>
    </row>
    <row r="47" spans="1:1" x14ac:dyDescent="0.25">
      <c r="A47" s="31" t="s">
        <v>342</v>
      </c>
    </row>
    <row r="48" spans="1:1" x14ac:dyDescent="0.25">
      <c r="A48" s="31" t="s">
        <v>343</v>
      </c>
    </row>
    <row r="49" spans="1:1" x14ac:dyDescent="0.25">
      <c r="A49" s="33"/>
    </row>
    <row r="50" spans="1:1" x14ac:dyDescent="0.25">
      <c r="A50" s="31" t="s">
        <v>156</v>
      </c>
    </row>
    <row r="51" spans="1:1" x14ac:dyDescent="0.25">
      <c r="A51" s="31" t="s">
        <v>127</v>
      </c>
    </row>
    <row r="52" spans="1:1" x14ac:dyDescent="0.25">
      <c r="A52" s="31" t="s">
        <v>157</v>
      </c>
    </row>
    <row r="53" spans="1:1" x14ac:dyDescent="0.25">
      <c r="A53" s="31" t="s">
        <v>344</v>
      </c>
    </row>
    <row r="54" spans="1:1" x14ac:dyDescent="0.25">
      <c r="A54" s="31" t="s">
        <v>345</v>
      </c>
    </row>
    <row r="55" spans="1:1" x14ac:dyDescent="0.25">
      <c r="A55" s="31" t="s">
        <v>346</v>
      </c>
    </row>
    <row r="56" spans="1:1" x14ac:dyDescent="0.25">
      <c r="A56" s="31" t="s">
        <v>161</v>
      </c>
    </row>
    <row r="57" spans="1:1" x14ac:dyDescent="0.25">
      <c r="A57" s="31" t="s">
        <v>162</v>
      </c>
    </row>
    <row r="58" spans="1:1" x14ac:dyDescent="0.25">
      <c r="A58" s="33"/>
    </row>
    <row r="59" spans="1:1" x14ac:dyDescent="0.25">
      <c r="A59" s="31" t="s">
        <v>163</v>
      </c>
    </row>
    <row r="60" spans="1:1" x14ac:dyDescent="0.25">
      <c r="A60" s="31" t="s">
        <v>127</v>
      </c>
    </row>
    <row r="61" spans="1:1" x14ac:dyDescent="0.25">
      <c r="A61" s="31" t="s">
        <v>157</v>
      </c>
    </row>
    <row r="62" spans="1:1" x14ac:dyDescent="0.25">
      <c r="A62" s="31" t="s">
        <v>347</v>
      </c>
    </row>
    <row r="63" spans="1:1" x14ac:dyDescent="0.25">
      <c r="A63" s="31" t="s">
        <v>348</v>
      </c>
    </row>
    <row r="64" spans="1:1" x14ac:dyDescent="0.25">
      <c r="A64" s="31" t="s">
        <v>349</v>
      </c>
    </row>
    <row r="65" spans="1:1" x14ac:dyDescent="0.25">
      <c r="A65" s="31" t="s">
        <v>167</v>
      </c>
    </row>
    <row r="66" spans="1:1" x14ac:dyDescent="0.25">
      <c r="A66" s="33"/>
    </row>
    <row r="67" spans="1:1" x14ac:dyDescent="0.25">
      <c r="A67" s="31" t="s">
        <v>168</v>
      </c>
    </row>
    <row r="68" spans="1:1" x14ac:dyDescent="0.25">
      <c r="A68" s="31" t="s">
        <v>127</v>
      </c>
    </row>
    <row r="69" spans="1:1" x14ac:dyDescent="0.25">
      <c r="A69" s="31" t="s">
        <v>169</v>
      </c>
    </row>
    <row r="70" spans="1:1" x14ac:dyDescent="0.25">
      <c r="A70" s="31" t="s">
        <v>350</v>
      </c>
    </row>
    <row r="71" spans="1:1" x14ac:dyDescent="0.25">
      <c r="A71" s="31" t="s">
        <v>351</v>
      </c>
    </row>
    <row r="72" spans="1:1" x14ac:dyDescent="0.25">
      <c r="A72" s="31" t="s">
        <v>352</v>
      </c>
    </row>
    <row r="73" spans="1:1" x14ac:dyDescent="0.25">
      <c r="A73" s="33"/>
    </row>
    <row r="74" spans="1:1" x14ac:dyDescent="0.25">
      <c r="A74" s="31" t="s">
        <v>173</v>
      </c>
    </row>
    <row r="75" spans="1:1" x14ac:dyDescent="0.25">
      <c r="A75" s="31" t="s">
        <v>127</v>
      </c>
    </row>
    <row r="76" spans="1:1" x14ac:dyDescent="0.25">
      <c r="A76" s="31" t="s">
        <v>353</v>
      </c>
    </row>
    <row r="77" spans="1:1" x14ac:dyDescent="0.25">
      <c r="A77" s="31" t="s">
        <v>238</v>
      </c>
    </row>
    <row r="78" spans="1:1" x14ac:dyDescent="0.25">
      <c r="A78" s="31" t="s">
        <v>354</v>
      </c>
    </row>
    <row r="79" spans="1:1" x14ac:dyDescent="0.25">
      <c r="A79" s="31" t="s">
        <v>355</v>
      </c>
    </row>
    <row r="80" spans="1:1" x14ac:dyDescent="0.25">
      <c r="A80" s="31" t="s">
        <v>356</v>
      </c>
    </row>
    <row r="81" spans="1:1" x14ac:dyDescent="0.25">
      <c r="A81" s="31" t="s">
        <v>357</v>
      </c>
    </row>
    <row r="82" spans="1:1" x14ac:dyDescent="0.25">
      <c r="A82" s="31" t="s">
        <v>358</v>
      </c>
    </row>
    <row r="83" spans="1:1" x14ac:dyDescent="0.25">
      <c r="A83" s="31" t="s">
        <v>359</v>
      </c>
    </row>
    <row r="84" spans="1:1" x14ac:dyDescent="0.25">
      <c r="A84" s="31" t="s">
        <v>360</v>
      </c>
    </row>
    <row r="85" spans="1:1" x14ac:dyDescent="0.25">
      <c r="A85" s="31" t="s">
        <v>361</v>
      </c>
    </row>
    <row r="86" spans="1:1" x14ac:dyDescent="0.25">
      <c r="A86" s="31" t="s">
        <v>362</v>
      </c>
    </row>
    <row r="87" spans="1:1" x14ac:dyDescent="0.25">
      <c r="A87" s="31" t="s">
        <v>363</v>
      </c>
    </row>
    <row r="88" spans="1:1" x14ac:dyDescent="0.25">
      <c r="A88" s="31" t="s">
        <v>364</v>
      </c>
    </row>
    <row r="89" spans="1:1" x14ac:dyDescent="0.25">
      <c r="A89" s="33"/>
    </row>
    <row r="90" spans="1:1" x14ac:dyDescent="0.25">
      <c r="A90" s="31" t="s">
        <v>185</v>
      </c>
    </row>
    <row r="91" spans="1:1" x14ac:dyDescent="0.25">
      <c r="A91" s="31" t="s">
        <v>365</v>
      </c>
    </row>
    <row r="92" spans="1:1" x14ac:dyDescent="0.25">
      <c r="A92" s="31" t="s">
        <v>187</v>
      </c>
    </row>
    <row r="93" spans="1:1" x14ac:dyDescent="0.25">
      <c r="A93" s="33"/>
    </row>
    <row r="94" spans="1:1" x14ac:dyDescent="0.25">
      <c r="A94" s="31" t="s">
        <v>188</v>
      </c>
    </row>
    <row r="95" spans="1:1" x14ac:dyDescent="0.25">
      <c r="A95" s="31" t="s">
        <v>127</v>
      </c>
    </row>
    <row r="96" spans="1:1" x14ac:dyDescent="0.25">
      <c r="A96" s="31" t="s">
        <v>189</v>
      </c>
    </row>
    <row r="97" spans="1:1" x14ac:dyDescent="0.25">
      <c r="A97" s="31" t="s">
        <v>366</v>
      </c>
    </row>
    <row r="98" spans="1:1" x14ac:dyDescent="0.25">
      <c r="A98" s="31" t="s">
        <v>367</v>
      </c>
    </row>
    <row r="99" spans="1:1" x14ac:dyDescent="0.25">
      <c r="A99" s="31" t="s">
        <v>368</v>
      </c>
    </row>
    <row r="100" spans="1:1" x14ac:dyDescent="0.25">
      <c r="A100" s="31" t="s">
        <v>369</v>
      </c>
    </row>
    <row r="101" spans="1:1" x14ac:dyDescent="0.25">
      <c r="A101" s="33"/>
    </row>
    <row r="102" spans="1:1" x14ac:dyDescent="0.25">
      <c r="A102" s="33"/>
    </row>
    <row r="103" spans="1:1" x14ac:dyDescent="0.25">
      <c r="A103" s="31" t="s">
        <v>194</v>
      </c>
    </row>
    <row r="104" spans="1:1" x14ac:dyDescent="0.25">
      <c r="A104" s="31" t="s">
        <v>127</v>
      </c>
    </row>
    <row r="105" spans="1:1" x14ac:dyDescent="0.25">
      <c r="A105" s="31" t="s">
        <v>195</v>
      </c>
    </row>
    <row r="106" spans="1:1" x14ac:dyDescent="0.25">
      <c r="A106" s="31" t="s">
        <v>370</v>
      </c>
    </row>
    <row r="107" spans="1:1" x14ac:dyDescent="0.25">
      <c r="A107" s="31" t="s">
        <v>371</v>
      </c>
    </row>
    <row r="108" spans="1:1" x14ac:dyDescent="0.25">
      <c r="A108" s="31" t="s">
        <v>372</v>
      </c>
    </row>
    <row r="109" spans="1:1" x14ac:dyDescent="0.25">
      <c r="A109" s="31" t="s">
        <v>373</v>
      </c>
    </row>
    <row r="110" spans="1:1" x14ac:dyDescent="0.25">
      <c r="A110" s="33"/>
    </row>
    <row r="111" spans="1:1" x14ac:dyDescent="0.25">
      <c r="A111" s="33"/>
    </row>
    <row r="112" spans="1:1" x14ac:dyDescent="0.25">
      <c r="A112" s="31" t="s">
        <v>374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DBF7E-44CF-44B9-8068-800045504C17}">
  <dimension ref="A1:A112"/>
  <sheetViews>
    <sheetView workbookViewId="0">
      <selection activeCell="G24" sqref="A1:XFD1048576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260</v>
      </c>
    </row>
    <row r="8" spans="1:1" x14ac:dyDescent="0.25">
      <c r="A8" s="31" t="s">
        <v>124</v>
      </c>
    </row>
    <row r="9" spans="1:1" x14ac:dyDescent="0.25">
      <c r="A9" s="31" t="s">
        <v>125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599</v>
      </c>
    </row>
    <row r="15" spans="1:1" x14ac:dyDescent="0.25">
      <c r="A15" s="31" t="s">
        <v>600</v>
      </c>
    </row>
    <row r="16" spans="1:1" x14ac:dyDescent="0.25">
      <c r="A16" s="31" t="s">
        <v>601</v>
      </c>
    </row>
    <row r="17" spans="1:1" x14ac:dyDescent="0.25">
      <c r="A17" s="31" t="s">
        <v>602</v>
      </c>
    </row>
    <row r="18" spans="1:1" x14ac:dyDescent="0.25">
      <c r="A18" s="31" t="s">
        <v>603</v>
      </c>
    </row>
    <row r="19" spans="1:1" x14ac:dyDescent="0.25">
      <c r="A19" s="31" t="s">
        <v>604</v>
      </c>
    </row>
    <row r="20" spans="1:1" x14ac:dyDescent="0.25">
      <c r="A20" s="31" t="s">
        <v>605</v>
      </c>
    </row>
    <row r="21" spans="1:1" x14ac:dyDescent="0.25">
      <c r="A21" s="31" t="s">
        <v>606</v>
      </c>
    </row>
    <row r="22" spans="1:1" x14ac:dyDescent="0.25">
      <c r="A22" s="31" t="s">
        <v>607</v>
      </c>
    </row>
    <row r="23" spans="1:1" x14ac:dyDescent="0.25">
      <c r="A23" s="31" t="s">
        <v>608</v>
      </c>
    </row>
    <row r="24" spans="1:1" x14ac:dyDescent="0.25">
      <c r="A24" s="31" t="s">
        <v>609</v>
      </c>
    </row>
    <row r="25" spans="1:1" x14ac:dyDescent="0.25">
      <c r="A25" s="33"/>
    </row>
    <row r="26" spans="1:1" x14ac:dyDescent="0.25">
      <c r="A26" s="31" t="s">
        <v>138</v>
      </c>
    </row>
    <row r="27" spans="1:1" x14ac:dyDescent="0.25">
      <c r="A27" s="31" t="s">
        <v>386</v>
      </c>
    </row>
    <row r="28" spans="1:1" x14ac:dyDescent="0.25">
      <c r="A28" s="31" t="s">
        <v>610</v>
      </c>
    </row>
    <row r="29" spans="1:1" x14ac:dyDescent="0.25">
      <c r="A29" s="31" t="s">
        <v>611</v>
      </c>
    </row>
    <row r="30" spans="1:1" x14ac:dyDescent="0.25">
      <c r="A30" s="31" t="s">
        <v>612</v>
      </c>
    </row>
    <row r="31" spans="1:1" x14ac:dyDescent="0.25">
      <c r="A31" s="31" t="s">
        <v>613</v>
      </c>
    </row>
    <row r="32" spans="1:1" x14ac:dyDescent="0.25">
      <c r="A32" s="31" t="s">
        <v>614</v>
      </c>
    </row>
    <row r="33" spans="1:1" x14ac:dyDescent="0.25">
      <c r="A33" s="31" t="s">
        <v>615</v>
      </c>
    </row>
    <row r="34" spans="1:1" x14ac:dyDescent="0.25">
      <c r="A34" s="31" t="s">
        <v>616</v>
      </c>
    </row>
    <row r="35" spans="1:1" x14ac:dyDescent="0.25">
      <c r="A35" s="31" t="s">
        <v>617</v>
      </c>
    </row>
    <row r="36" spans="1:1" x14ac:dyDescent="0.25">
      <c r="A36" s="31" t="s">
        <v>618</v>
      </c>
    </row>
    <row r="37" spans="1:1" x14ac:dyDescent="0.25">
      <c r="A37" s="31" t="s">
        <v>619</v>
      </c>
    </row>
    <row r="38" spans="1:1" x14ac:dyDescent="0.25">
      <c r="A38" s="31" t="s">
        <v>620</v>
      </c>
    </row>
    <row r="39" spans="1:1" x14ac:dyDescent="0.25">
      <c r="A39" s="33"/>
    </row>
    <row r="40" spans="1:1" x14ac:dyDescent="0.25">
      <c r="A40" s="31" t="s">
        <v>621</v>
      </c>
    </row>
    <row r="41" spans="1:1" x14ac:dyDescent="0.25">
      <c r="A41" s="33"/>
    </row>
    <row r="42" spans="1:1" x14ac:dyDescent="0.25">
      <c r="A42" s="31" t="s">
        <v>150</v>
      </c>
    </row>
    <row r="43" spans="1:1" x14ac:dyDescent="0.25">
      <c r="A43" s="31" t="s">
        <v>127</v>
      </c>
    </row>
    <row r="44" spans="1:1" x14ac:dyDescent="0.25">
      <c r="A44" s="31" t="s">
        <v>151</v>
      </c>
    </row>
    <row r="45" spans="1:1" x14ac:dyDescent="0.25">
      <c r="A45" s="31" t="s">
        <v>622</v>
      </c>
    </row>
    <row r="46" spans="1:1" x14ac:dyDescent="0.25">
      <c r="A46" s="31" t="s">
        <v>623</v>
      </c>
    </row>
    <row r="47" spans="1:1" x14ac:dyDescent="0.25">
      <c r="A47" s="31" t="s">
        <v>624</v>
      </c>
    </row>
    <row r="48" spans="1:1" x14ac:dyDescent="0.25">
      <c r="A48" s="31" t="s">
        <v>625</v>
      </c>
    </row>
    <row r="49" spans="1:1" x14ac:dyDescent="0.25">
      <c r="A49" s="33"/>
    </row>
    <row r="50" spans="1:1" x14ac:dyDescent="0.25">
      <c r="A50" s="31" t="s">
        <v>156</v>
      </c>
    </row>
    <row r="51" spans="1:1" x14ac:dyDescent="0.25">
      <c r="A51" s="31" t="s">
        <v>127</v>
      </c>
    </row>
    <row r="52" spans="1:1" x14ac:dyDescent="0.25">
      <c r="A52" s="31" t="s">
        <v>157</v>
      </c>
    </row>
    <row r="53" spans="1:1" x14ac:dyDescent="0.25">
      <c r="A53" s="31" t="s">
        <v>626</v>
      </c>
    </row>
    <row r="54" spans="1:1" x14ac:dyDescent="0.25">
      <c r="A54" s="31" t="s">
        <v>627</v>
      </c>
    </row>
    <row r="55" spans="1:1" x14ac:dyDescent="0.25">
      <c r="A55" s="31" t="s">
        <v>628</v>
      </c>
    </row>
    <row r="56" spans="1:1" x14ac:dyDescent="0.25">
      <c r="A56" s="31" t="s">
        <v>161</v>
      </c>
    </row>
    <row r="57" spans="1:1" x14ac:dyDescent="0.25">
      <c r="A57" s="31" t="s">
        <v>162</v>
      </c>
    </row>
    <row r="58" spans="1:1" x14ac:dyDescent="0.25">
      <c r="A58" s="33"/>
    </row>
    <row r="59" spans="1:1" x14ac:dyDescent="0.25">
      <c r="A59" s="31" t="s">
        <v>163</v>
      </c>
    </row>
    <row r="60" spans="1:1" x14ac:dyDescent="0.25">
      <c r="A60" s="31" t="s">
        <v>127</v>
      </c>
    </row>
    <row r="61" spans="1:1" x14ac:dyDescent="0.25">
      <c r="A61" s="31" t="s">
        <v>157</v>
      </c>
    </row>
    <row r="62" spans="1:1" x14ac:dyDescent="0.25">
      <c r="A62" s="31" t="s">
        <v>629</v>
      </c>
    </row>
    <row r="63" spans="1:1" x14ac:dyDescent="0.25">
      <c r="A63" s="31" t="s">
        <v>630</v>
      </c>
    </row>
    <row r="64" spans="1:1" x14ac:dyDescent="0.25">
      <c r="A64" s="31" t="s">
        <v>631</v>
      </c>
    </row>
    <row r="65" spans="1:1" x14ac:dyDescent="0.25">
      <c r="A65" s="31" t="s">
        <v>167</v>
      </c>
    </row>
    <row r="66" spans="1:1" x14ac:dyDescent="0.25">
      <c r="A66" s="33"/>
    </row>
    <row r="67" spans="1:1" x14ac:dyDescent="0.25">
      <c r="A67" s="31" t="s">
        <v>168</v>
      </c>
    </row>
    <row r="68" spans="1:1" x14ac:dyDescent="0.25">
      <c r="A68" s="31" t="s">
        <v>127</v>
      </c>
    </row>
    <row r="69" spans="1:1" x14ac:dyDescent="0.25">
      <c r="A69" s="31" t="s">
        <v>169</v>
      </c>
    </row>
    <row r="70" spans="1:1" x14ac:dyDescent="0.25">
      <c r="A70" s="31" t="s">
        <v>632</v>
      </c>
    </row>
    <row r="71" spans="1:1" x14ac:dyDescent="0.25">
      <c r="A71" s="31" t="s">
        <v>633</v>
      </c>
    </row>
    <row r="72" spans="1:1" x14ac:dyDescent="0.25">
      <c r="A72" s="31" t="s">
        <v>634</v>
      </c>
    </row>
    <row r="73" spans="1:1" x14ac:dyDescent="0.25">
      <c r="A73" s="33"/>
    </row>
    <row r="74" spans="1:1" x14ac:dyDescent="0.25">
      <c r="A74" s="31" t="s">
        <v>173</v>
      </c>
    </row>
    <row r="75" spans="1:1" x14ac:dyDescent="0.25">
      <c r="A75" s="31" t="s">
        <v>127</v>
      </c>
    </row>
    <row r="76" spans="1:1" x14ac:dyDescent="0.25">
      <c r="A76" s="31" t="s">
        <v>635</v>
      </c>
    </row>
    <row r="77" spans="1:1" x14ac:dyDescent="0.25">
      <c r="A77" s="31" t="s">
        <v>175</v>
      </c>
    </row>
    <row r="78" spans="1:1" x14ac:dyDescent="0.25">
      <c r="A78" s="31" t="s">
        <v>636</v>
      </c>
    </row>
    <row r="79" spans="1:1" x14ac:dyDescent="0.25">
      <c r="A79" s="31" t="s">
        <v>637</v>
      </c>
    </row>
    <row r="80" spans="1:1" x14ac:dyDescent="0.25">
      <c r="A80" s="31" t="s">
        <v>638</v>
      </c>
    </row>
    <row r="81" spans="1:1" x14ac:dyDescent="0.25">
      <c r="A81" s="31" t="s">
        <v>639</v>
      </c>
    </row>
    <row r="82" spans="1:1" x14ac:dyDescent="0.25">
      <c r="A82" s="31" t="s">
        <v>640</v>
      </c>
    </row>
    <row r="83" spans="1:1" x14ac:dyDescent="0.25">
      <c r="A83" s="31" t="s">
        <v>641</v>
      </c>
    </row>
    <row r="84" spans="1:1" x14ac:dyDescent="0.25">
      <c r="A84" s="31" t="s">
        <v>642</v>
      </c>
    </row>
    <row r="85" spans="1:1" x14ac:dyDescent="0.25">
      <c r="A85" s="31" t="s">
        <v>643</v>
      </c>
    </row>
    <row r="86" spans="1:1" x14ac:dyDescent="0.25">
      <c r="A86" s="31" t="s">
        <v>644</v>
      </c>
    </row>
    <row r="87" spans="1:1" x14ac:dyDescent="0.25">
      <c r="A87" s="31" t="s">
        <v>645</v>
      </c>
    </row>
    <row r="88" spans="1:1" x14ac:dyDescent="0.25">
      <c r="A88" s="31" t="s">
        <v>646</v>
      </c>
    </row>
    <row r="89" spans="1:1" x14ac:dyDescent="0.25">
      <c r="A89" s="33"/>
    </row>
    <row r="90" spans="1:1" x14ac:dyDescent="0.25">
      <c r="A90" s="31" t="s">
        <v>185</v>
      </c>
    </row>
    <row r="91" spans="1:1" x14ac:dyDescent="0.25">
      <c r="A91" s="31" t="s">
        <v>365</v>
      </c>
    </row>
    <row r="92" spans="1:1" x14ac:dyDescent="0.25">
      <c r="A92" s="31" t="s">
        <v>187</v>
      </c>
    </row>
    <row r="93" spans="1:1" x14ac:dyDescent="0.25">
      <c r="A93" s="33"/>
    </row>
    <row r="94" spans="1:1" x14ac:dyDescent="0.25">
      <c r="A94" s="31" t="s">
        <v>188</v>
      </c>
    </row>
    <row r="95" spans="1:1" x14ac:dyDescent="0.25">
      <c r="A95" s="31" t="s">
        <v>127</v>
      </c>
    </row>
    <row r="96" spans="1:1" x14ac:dyDescent="0.25">
      <c r="A96" s="31" t="s">
        <v>250</v>
      </c>
    </row>
    <row r="97" spans="1:1" x14ac:dyDescent="0.25">
      <c r="A97" s="31" t="s">
        <v>647</v>
      </c>
    </row>
    <row r="98" spans="1:1" x14ac:dyDescent="0.25">
      <c r="A98" s="31" t="s">
        <v>648</v>
      </c>
    </row>
    <row r="99" spans="1:1" x14ac:dyDescent="0.25">
      <c r="A99" s="31" t="s">
        <v>649</v>
      </c>
    </row>
    <row r="100" spans="1:1" x14ac:dyDescent="0.25">
      <c r="A100" s="31" t="s">
        <v>650</v>
      </c>
    </row>
    <row r="101" spans="1:1" x14ac:dyDescent="0.25">
      <c r="A101" s="33"/>
    </row>
    <row r="102" spans="1:1" x14ac:dyDescent="0.25">
      <c r="A102" s="33"/>
    </row>
    <row r="103" spans="1:1" x14ac:dyDescent="0.25">
      <c r="A103" s="31" t="s">
        <v>194</v>
      </c>
    </row>
    <row r="104" spans="1:1" x14ac:dyDescent="0.25">
      <c r="A104" s="31" t="s">
        <v>127</v>
      </c>
    </row>
    <row r="105" spans="1:1" x14ac:dyDescent="0.25">
      <c r="A105" s="31" t="s">
        <v>195</v>
      </c>
    </row>
    <row r="106" spans="1:1" x14ac:dyDescent="0.25">
      <c r="A106" s="31" t="s">
        <v>651</v>
      </c>
    </row>
    <row r="107" spans="1:1" x14ac:dyDescent="0.25">
      <c r="A107" s="31" t="s">
        <v>652</v>
      </c>
    </row>
    <row r="108" spans="1:1" x14ac:dyDescent="0.25">
      <c r="A108" s="31" t="s">
        <v>653</v>
      </c>
    </row>
    <row r="109" spans="1:1" x14ac:dyDescent="0.25">
      <c r="A109" s="31" t="s">
        <v>654</v>
      </c>
    </row>
    <row r="110" spans="1:1" x14ac:dyDescent="0.25">
      <c r="A110" s="33"/>
    </row>
    <row r="111" spans="1:1" x14ac:dyDescent="0.25">
      <c r="A111" s="33"/>
    </row>
    <row r="112" spans="1:1" x14ac:dyDescent="0.25">
      <c r="A112" s="31" t="s">
        <v>655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BC8E8-C022-4350-BC30-C45BA02D19E3}">
  <dimension ref="A1:A115"/>
  <sheetViews>
    <sheetView workbookViewId="0">
      <selection activeCell="G22" sqref="G22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260</v>
      </c>
    </row>
    <row r="8" spans="1:1" x14ac:dyDescent="0.25">
      <c r="A8" s="31" t="s">
        <v>124</v>
      </c>
    </row>
    <row r="9" spans="1:1" x14ac:dyDescent="0.25">
      <c r="A9" s="31" t="s">
        <v>201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656</v>
      </c>
    </row>
    <row r="15" spans="1:1" x14ac:dyDescent="0.25">
      <c r="A15" s="31" t="s">
        <v>657</v>
      </c>
    </row>
    <row r="16" spans="1:1" x14ac:dyDescent="0.25">
      <c r="A16" s="31" t="s">
        <v>658</v>
      </c>
    </row>
    <row r="17" spans="1:1" x14ac:dyDescent="0.25">
      <c r="A17" s="31" t="s">
        <v>659</v>
      </c>
    </row>
    <row r="18" spans="1:1" x14ac:dyDescent="0.25">
      <c r="A18" s="31" t="s">
        <v>660</v>
      </c>
    </row>
    <row r="19" spans="1:1" x14ac:dyDescent="0.25">
      <c r="A19" s="31" t="s">
        <v>661</v>
      </c>
    </row>
    <row r="20" spans="1:1" x14ac:dyDescent="0.25">
      <c r="A20" s="31" t="s">
        <v>662</v>
      </c>
    </row>
    <row r="21" spans="1:1" x14ac:dyDescent="0.25">
      <c r="A21" s="31" t="s">
        <v>663</v>
      </c>
    </row>
    <row r="22" spans="1:1" x14ac:dyDescent="0.25">
      <c r="A22" s="31" t="s">
        <v>664</v>
      </c>
    </row>
    <row r="23" spans="1:1" x14ac:dyDescent="0.25">
      <c r="A23" s="31" t="s">
        <v>665</v>
      </c>
    </row>
    <row r="24" spans="1:1" x14ac:dyDescent="0.25">
      <c r="A24" s="31" t="s">
        <v>666</v>
      </c>
    </row>
    <row r="25" spans="1:1" x14ac:dyDescent="0.25">
      <c r="A25" s="31" t="s">
        <v>667</v>
      </c>
    </row>
    <row r="26" spans="1:1" x14ac:dyDescent="0.25">
      <c r="A26" s="33"/>
    </row>
    <row r="27" spans="1:1" x14ac:dyDescent="0.25">
      <c r="A27" s="31" t="s">
        <v>138</v>
      </c>
    </row>
    <row r="28" spans="1:1" x14ac:dyDescent="0.25">
      <c r="A28" s="31" t="s">
        <v>272</v>
      </c>
    </row>
    <row r="29" spans="1:1" x14ac:dyDescent="0.25">
      <c r="A29" s="31" t="s">
        <v>668</v>
      </c>
    </row>
    <row r="30" spans="1:1" x14ac:dyDescent="0.25">
      <c r="A30" s="31" t="s">
        <v>669</v>
      </c>
    </row>
    <row r="31" spans="1:1" x14ac:dyDescent="0.25">
      <c r="A31" s="31" t="s">
        <v>670</v>
      </c>
    </row>
    <row r="32" spans="1:1" x14ac:dyDescent="0.25">
      <c r="A32" s="31" t="s">
        <v>671</v>
      </c>
    </row>
    <row r="33" spans="1:1" x14ac:dyDescent="0.25">
      <c r="A33" s="31" t="s">
        <v>672</v>
      </c>
    </row>
    <row r="34" spans="1:1" x14ac:dyDescent="0.25">
      <c r="A34" s="31" t="s">
        <v>673</v>
      </c>
    </row>
    <row r="35" spans="1:1" x14ac:dyDescent="0.25">
      <c r="A35" s="31" t="s">
        <v>674</v>
      </c>
    </row>
    <row r="36" spans="1:1" x14ac:dyDescent="0.25">
      <c r="A36" s="31" t="s">
        <v>675</v>
      </c>
    </row>
    <row r="37" spans="1:1" x14ac:dyDescent="0.25">
      <c r="A37" s="31" t="s">
        <v>676</v>
      </c>
    </row>
    <row r="38" spans="1:1" x14ac:dyDescent="0.25">
      <c r="A38" s="31" t="s">
        <v>677</v>
      </c>
    </row>
    <row r="39" spans="1:1" x14ac:dyDescent="0.25">
      <c r="A39" s="31" t="s">
        <v>678</v>
      </c>
    </row>
    <row r="40" spans="1:1" x14ac:dyDescent="0.25">
      <c r="A40" s="31" t="s">
        <v>679</v>
      </c>
    </row>
    <row r="41" spans="1:1" x14ac:dyDescent="0.25">
      <c r="A41" s="33"/>
    </row>
    <row r="42" spans="1:1" x14ac:dyDescent="0.25">
      <c r="A42" s="31" t="s">
        <v>680</v>
      </c>
    </row>
    <row r="43" spans="1:1" x14ac:dyDescent="0.25">
      <c r="A43" s="33"/>
    </row>
    <row r="44" spans="1:1" x14ac:dyDescent="0.25">
      <c r="A44" s="31" t="s">
        <v>150</v>
      </c>
    </row>
    <row r="45" spans="1:1" x14ac:dyDescent="0.25">
      <c r="A45" s="31" t="s">
        <v>127</v>
      </c>
    </row>
    <row r="46" spans="1:1" x14ac:dyDescent="0.25">
      <c r="A46" s="31" t="s">
        <v>151</v>
      </c>
    </row>
    <row r="47" spans="1:1" x14ac:dyDescent="0.25">
      <c r="A47" s="31" t="s">
        <v>681</v>
      </c>
    </row>
    <row r="48" spans="1:1" x14ac:dyDescent="0.25">
      <c r="A48" s="31" t="s">
        <v>682</v>
      </c>
    </row>
    <row r="49" spans="1:1" x14ac:dyDescent="0.25">
      <c r="A49" s="31" t="s">
        <v>683</v>
      </c>
    </row>
    <row r="50" spans="1:1" x14ac:dyDescent="0.25">
      <c r="A50" s="31" t="s">
        <v>684</v>
      </c>
    </row>
    <row r="51" spans="1:1" x14ac:dyDescent="0.25">
      <c r="A51" s="33"/>
    </row>
    <row r="52" spans="1:1" x14ac:dyDescent="0.25">
      <c r="A52" s="31" t="s">
        <v>156</v>
      </c>
    </row>
    <row r="53" spans="1:1" x14ac:dyDescent="0.25">
      <c r="A53" s="31" t="s">
        <v>127</v>
      </c>
    </row>
    <row r="54" spans="1:1" x14ac:dyDescent="0.25">
      <c r="A54" s="31" t="s">
        <v>157</v>
      </c>
    </row>
    <row r="55" spans="1:1" x14ac:dyDescent="0.25">
      <c r="A55" s="31" t="s">
        <v>685</v>
      </c>
    </row>
    <row r="56" spans="1:1" x14ac:dyDescent="0.25">
      <c r="A56" s="31" t="s">
        <v>686</v>
      </c>
    </row>
    <row r="57" spans="1:1" x14ac:dyDescent="0.25">
      <c r="A57" s="31" t="s">
        <v>687</v>
      </c>
    </row>
    <row r="58" spans="1:1" x14ac:dyDescent="0.25">
      <c r="A58" s="31" t="s">
        <v>161</v>
      </c>
    </row>
    <row r="59" spans="1:1" x14ac:dyDescent="0.25">
      <c r="A59" s="31" t="s">
        <v>162</v>
      </c>
    </row>
    <row r="60" spans="1:1" x14ac:dyDescent="0.25">
      <c r="A60" s="33"/>
    </row>
    <row r="61" spans="1:1" x14ac:dyDescent="0.25">
      <c r="A61" s="31" t="s">
        <v>163</v>
      </c>
    </row>
    <row r="62" spans="1:1" x14ac:dyDescent="0.25">
      <c r="A62" s="31" t="s">
        <v>127</v>
      </c>
    </row>
    <row r="63" spans="1:1" x14ac:dyDescent="0.25">
      <c r="A63" s="31" t="s">
        <v>157</v>
      </c>
    </row>
    <row r="64" spans="1:1" x14ac:dyDescent="0.25">
      <c r="A64" s="31" t="s">
        <v>688</v>
      </c>
    </row>
    <row r="65" spans="1:1" x14ac:dyDescent="0.25">
      <c r="A65" s="31" t="s">
        <v>689</v>
      </c>
    </row>
    <row r="66" spans="1:1" x14ac:dyDescent="0.25">
      <c r="A66" s="31" t="s">
        <v>690</v>
      </c>
    </row>
    <row r="67" spans="1:1" x14ac:dyDescent="0.25">
      <c r="A67" s="31" t="s">
        <v>167</v>
      </c>
    </row>
    <row r="68" spans="1:1" x14ac:dyDescent="0.25">
      <c r="A68" s="33"/>
    </row>
    <row r="69" spans="1:1" x14ac:dyDescent="0.25">
      <c r="A69" s="31" t="s">
        <v>168</v>
      </c>
    </row>
    <row r="70" spans="1:1" x14ac:dyDescent="0.25">
      <c r="A70" s="31" t="s">
        <v>127</v>
      </c>
    </row>
    <row r="71" spans="1:1" x14ac:dyDescent="0.25">
      <c r="A71" s="31" t="s">
        <v>169</v>
      </c>
    </row>
    <row r="72" spans="1:1" x14ac:dyDescent="0.25">
      <c r="A72" s="31" t="s">
        <v>691</v>
      </c>
    </row>
    <row r="73" spans="1:1" x14ac:dyDescent="0.25">
      <c r="A73" s="31" t="s">
        <v>692</v>
      </c>
    </row>
    <row r="74" spans="1:1" x14ac:dyDescent="0.25">
      <c r="A74" s="31" t="s">
        <v>693</v>
      </c>
    </row>
    <row r="75" spans="1:1" x14ac:dyDescent="0.25">
      <c r="A75" s="33"/>
    </row>
    <row r="76" spans="1:1" x14ac:dyDescent="0.25">
      <c r="A76" s="31" t="s">
        <v>173</v>
      </c>
    </row>
    <row r="77" spans="1:1" x14ac:dyDescent="0.25">
      <c r="A77" s="31" t="s">
        <v>127</v>
      </c>
    </row>
    <row r="78" spans="1:1" x14ac:dyDescent="0.25">
      <c r="A78" s="31" t="s">
        <v>694</v>
      </c>
    </row>
    <row r="79" spans="1:1" x14ac:dyDescent="0.25">
      <c r="A79" s="31" t="s">
        <v>238</v>
      </c>
    </row>
    <row r="80" spans="1:1" x14ac:dyDescent="0.25">
      <c r="A80" s="31" t="s">
        <v>695</v>
      </c>
    </row>
    <row r="81" spans="1:1" x14ac:dyDescent="0.25">
      <c r="A81" s="31" t="s">
        <v>696</v>
      </c>
    </row>
    <row r="82" spans="1:1" x14ac:dyDescent="0.25">
      <c r="A82" s="31" t="s">
        <v>697</v>
      </c>
    </row>
    <row r="83" spans="1:1" x14ac:dyDescent="0.25">
      <c r="A83" s="31" t="s">
        <v>698</v>
      </c>
    </row>
    <row r="84" spans="1:1" x14ac:dyDescent="0.25">
      <c r="A84" s="31" t="s">
        <v>699</v>
      </c>
    </row>
    <row r="85" spans="1:1" x14ac:dyDescent="0.25">
      <c r="A85" s="31" t="s">
        <v>700</v>
      </c>
    </row>
    <row r="86" spans="1:1" x14ac:dyDescent="0.25">
      <c r="A86" s="31" t="s">
        <v>701</v>
      </c>
    </row>
    <row r="87" spans="1:1" x14ac:dyDescent="0.25">
      <c r="A87" s="31" t="s">
        <v>702</v>
      </c>
    </row>
    <row r="88" spans="1:1" x14ac:dyDescent="0.25">
      <c r="A88" s="31" t="s">
        <v>703</v>
      </c>
    </row>
    <row r="89" spans="1:1" x14ac:dyDescent="0.25">
      <c r="A89" s="31" t="s">
        <v>704</v>
      </c>
    </row>
    <row r="90" spans="1:1" x14ac:dyDescent="0.25">
      <c r="A90" s="31" t="s">
        <v>705</v>
      </c>
    </row>
    <row r="91" spans="1:1" x14ac:dyDescent="0.25">
      <c r="A91" s="31" t="s">
        <v>706</v>
      </c>
    </row>
    <row r="92" spans="1:1" x14ac:dyDescent="0.25">
      <c r="A92" s="33"/>
    </row>
    <row r="93" spans="1:1" x14ac:dyDescent="0.25">
      <c r="A93" s="31" t="s">
        <v>185</v>
      </c>
    </row>
    <row r="94" spans="1:1" x14ac:dyDescent="0.25">
      <c r="A94" s="31" t="s">
        <v>707</v>
      </c>
    </row>
    <row r="95" spans="1:1" x14ac:dyDescent="0.25">
      <c r="A95" s="31" t="s">
        <v>187</v>
      </c>
    </row>
    <row r="96" spans="1:1" x14ac:dyDescent="0.25">
      <c r="A96" s="33"/>
    </row>
    <row r="97" spans="1:1" x14ac:dyDescent="0.25">
      <c r="A97" s="31" t="s">
        <v>188</v>
      </c>
    </row>
    <row r="98" spans="1:1" x14ac:dyDescent="0.25">
      <c r="A98" s="31" t="s">
        <v>127</v>
      </c>
    </row>
    <row r="99" spans="1:1" x14ac:dyDescent="0.25">
      <c r="A99" s="31" t="s">
        <v>250</v>
      </c>
    </row>
    <row r="100" spans="1:1" x14ac:dyDescent="0.25">
      <c r="A100" s="31" t="s">
        <v>708</v>
      </c>
    </row>
    <row r="101" spans="1:1" x14ac:dyDescent="0.25">
      <c r="A101" s="31" t="s">
        <v>709</v>
      </c>
    </row>
    <row r="102" spans="1:1" x14ac:dyDescent="0.25">
      <c r="A102" s="31" t="s">
        <v>710</v>
      </c>
    </row>
    <row r="103" spans="1:1" x14ac:dyDescent="0.25">
      <c r="A103" s="31" t="s">
        <v>711</v>
      </c>
    </row>
    <row r="104" spans="1:1" x14ac:dyDescent="0.25">
      <c r="A104" s="33"/>
    </row>
    <row r="105" spans="1:1" x14ac:dyDescent="0.25">
      <c r="A105" s="33"/>
    </row>
    <row r="106" spans="1:1" x14ac:dyDescent="0.25">
      <c r="A106" s="31" t="s">
        <v>194</v>
      </c>
    </row>
    <row r="107" spans="1:1" x14ac:dyDescent="0.25">
      <c r="A107" s="31" t="s">
        <v>127</v>
      </c>
    </row>
    <row r="108" spans="1:1" x14ac:dyDescent="0.25">
      <c r="A108" s="31" t="s">
        <v>195</v>
      </c>
    </row>
    <row r="109" spans="1:1" x14ac:dyDescent="0.25">
      <c r="A109" s="31" t="s">
        <v>712</v>
      </c>
    </row>
    <row r="110" spans="1:1" x14ac:dyDescent="0.25">
      <c r="A110" s="31" t="s">
        <v>713</v>
      </c>
    </row>
    <row r="111" spans="1:1" x14ac:dyDescent="0.25">
      <c r="A111" s="31" t="s">
        <v>714</v>
      </c>
    </row>
    <row r="112" spans="1:1" x14ac:dyDescent="0.25">
      <c r="A112" s="31" t="s">
        <v>715</v>
      </c>
    </row>
    <row r="113" spans="1:1" x14ac:dyDescent="0.25">
      <c r="A113" s="33"/>
    </row>
    <row r="114" spans="1:1" x14ac:dyDescent="0.25">
      <c r="A114" s="33"/>
    </row>
    <row r="115" spans="1:1" x14ac:dyDescent="0.25">
      <c r="A115" s="31" t="s">
        <v>716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D095F-740C-4F93-B969-059225249BCF}">
  <dimension ref="A1:A109"/>
  <sheetViews>
    <sheetView workbookViewId="0">
      <selection activeCell="G26" sqref="G26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375</v>
      </c>
    </row>
    <row r="8" spans="1:1" x14ac:dyDescent="0.25">
      <c r="A8" s="31" t="s">
        <v>124</v>
      </c>
    </row>
    <row r="9" spans="1:1" x14ac:dyDescent="0.25">
      <c r="A9" s="31" t="s">
        <v>125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261</v>
      </c>
    </row>
    <row r="14" spans="1:1" x14ac:dyDescent="0.25">
      <c r="A14" s="31" t="s">
        <v>376</v>
      </c>
    </row>
    <row r="15" spans="1:1" x14ac:dyDescent="0.25">
      <c r="A15" s="31" t="s">
        <v>377</v>
      </c>
    </row>
    <row r="16" spans="1:1" x14ac:dyDescent="0.25">
      <c r="A16" s="31" t="s">
        <v>378</v>
      </c>
    </row>
    <row r="17" spans="1:1" x14ac:dyDescent="0.25">
      <c r="A17" s="31" t="s">
        <v>379</v>
      </c>
    </row>
    <row r="18" spans="1:1" x14ac:dyDescent="0.25">
      <c r="A18" s="31" t="s">
        <v>380</v>
      </c>
    </row>
    <row r="19" spans="1:1" x14ac:dyDescent="0.25">
      <c r="A19" s="31" t="s">
        <v>381</v>
      </c>
    </row>
    <row r="20" spans="1:1" x14ac:dyDescent="0.25">
      <c r="A20" s="31" t="s">
        <v>382</v>
      </c>
    </row>
    <row r="21" spans="1:1" x14ac:dyDescent="0.25">
      <c r="A21" s="31" t="s">
        <v>383</v>
      </c>
    </row>
    <row r="22" spans="1:1" x14ac:dyDescent="0.25">
      <c r="A22" s="31" t="s">
        <v>384</v>
      </c>
    </row>
    <row r="23" spans="1:1" x14ac:dyDescent="0.25">
      <c r="A23" s="31" t="s">
        <v>385</v>
      </c>
    </row>
    <row r="24" spans="1:1" x14ac:dyDescent="0.25">
      <c r="A24" s="33"/>
    </row>
    <row r="25" spans="1:1" x14ac:dyDescent="0.25">
      <c r="A25" s="31" t="s">
        <v>138</v>
      </c>
    </row>
    <row r="26" spans="1:1" x14ac:dyDescent="0.25">
      <c r="A26" s="31" t="s">
        <v>386</v>
      </c>
    </row>
    <row r="27" spans="1:1" x14ac:dyDescent="0.25">
      <c r="A27" s="31" t="s">
        <v>387</v>
      </c>
    </row>
    <row r="28" spans="1:1" x14ac:dyDescent="0.25">
      <c r="A28" s="31" t="s">
        <v>388</v>
      </c>
    </row>
    <row r="29" spans="1:1" x14ac:dyDescent="0.25">
      <c r="A29" s="31" t="s">
        <v>389</v>
      </c>
    </row>
    <row r="30" spans="1:1" x14ac:dyDescent="0.25">
      <c r="A30" s="31" t="s">
        <v>390</v>
      </c>
    </row>
    <row r="31" spans="1:1" x14ac:dyDescent="0.25">
      <c r="A31" s="31" t="s">
        <v>391</v>
      </c>
    </row>
    <row r="32" spans="1:1" x14ac:dyDescent="0.25">
      <c r="A32" s="31" t="s">
        <v>392</v>
      </c>
    </row>
    <row r="33" spans="1:1" x14ac:dyDescent="0.25">
      <c r="A33" s="31" t="s">
        <v>393</v>
      </c>
    </row>
    <row r="34" spans="1:1" x14ac:dyDescent="0.25">
      <c r="A34" s="31" t="s">
        <v>394</v>
      </c>
    </row>
    <row r="35" spans="1:1" x14ac:dyDescent="0.25">
      <c r="A35" s="31" t="s">
        <v>395</v>
      </c>
    </row>
    <row r="36" spans="1:1" x14ac:dyDescent="0.25">
      <c r="A36" s="31" t="s">
        <v>396</v>
      </c>
    </row>
    <row r="37" spans="1:1" x14ac:dyDescent="0.25">
      <c r="A37" s="33"/>
    </row>
    <row r="38" spans="1:1" x14ac:dyDescent="0.25">
      <c r="A38" s="31" t="s">
        <v>397</v>
      </c>
    </row>
    <row r="39" spans="1:1" x14ac:dyDescent="0.25">
      <c r="A39" s="33"/>
    </row>
    <row r="40" spans="1:1" x14ac:dyDescent="0.25">
      <c r="A40" s="31" t="s">
        <v>150</v>
      </c>
    </row>
    <row r="41" spans="1:1" x14ac:dyDescent="0.25">
      <c r="A41" s="31" t="s">
        <v>127</v>
      </c>
    </row>
    <row r="42" spans="1:1" x14ac:dyDescent="0.25">
      <c r="A42" s="31" t="s">
        <v>151</v>
      </c>
    </row>
    <row r="43" spans="1:1" x14ac:dyDescent="0.25">
      <c r="A43" s="31" t="s">
        <v>398</v>
      </c>
    </row>
    <row r="44" spans="1:1" x14ac:dyDescent="0.25">
      <c r="A44" s="31" t="s">
        <v>399</v>
      </c>
    </row>
    <row r="45" spans="1:1" x14ac:dyDescent="0.25">
      <c r="A45" s="31" t="s">
        <v>400</v>
      </c>
    </row>
    <row r="46" spans="1:1" x14ac:dyDescent="0.25">
      <c r="A46" s="31" t="s">
        <v>401</v>
      </c>
    </row>
    <row r="47" spans="1:1" x14ac:dyDescent="0.25">
      <c r="A47" s="33"/>
    </row>
    <row r="48" spans="1:1" x14ac:dyDescent="0.25">
      <c r="A48" s="31" t="s">
        <v>156</v>
      </c>
    </row>
    <row r="49" spans="1:1" x14ac:dyDescent="0.25">
      <c r="A49" s="31" t="s">
        <v>127</v>
      </c>
    </row>
    <row r="50" spans="1:1" x14ac:dyDescent="0.25">
      <c r="A50" s="31" t="s">
        <v>157</v>
      </c>
    </row>
    <row r="51" spans="1:1" x14ac:dyDescent="0.25">
      <c r="A51" s="31" t="s">
        <v>402</v>
      </c>
    </row>
    <row r="52" spans="1:1" x14ac:dyDescent="0.25">
      <c r="A52" s="31" t="s">
        <v>403</v>
      </c>
    </row>
    <row r="53" spans="1:1" x14ac:dyDescent="0.25">
      <c r="A53" s="31" t="s">
        <v>404</v>
      </c>
    </row>
    <row r="54" spans="1:1" x14ac:dyDescent="0.25">
      <c r="A54" s="31" t="s">
        <v>161</v>
      </c>
    </row>
    <row r="55" spans="1:1" x14ac:dyDescent="0.25">
      <c r="A55" s="31" t="s">
        <v>162</v>
      </c>
    </row>
    <row r="56" spans="1:1" x14ac:dyDescent="0.25">
      <c r="A56" s="33"/>
    </row>
    <row r="57" spans="1:1" x14ac:dyDescent="0.25">
      <c r="A57" s="31" t="s">
        <v>163</v>
      </c>
    </row>
    <row r="58" spans="1:1" x14ac:dyDescent="0.25">
      <c r="A58" s="31" t="s">
        <v>127</v>
      </c>
    </row>
    <row r="59" spans="1:1" x14ac:dyDescent="0.25">
      <c r="A59" s="31" t="s">
        <v>157</v>
      </c>
    </row>
    <row r="60" spans="1:1" x14ac:dyDescent="0.25">
      <c r="A60" s="31" t="s">
        <v>405</v>
      </c>
    </row>
    <row r="61" spans="1:1" x14ac:dyDescent="0.25">
      <c r="A61" s="31" t="s">
        <v>406</v>
      </c>
    </row>
    <row r="62" spans="1:1" x14ac:dyDescent="0.25">
      <c r="A62" s="31" t="s">
        <v>407</v>
      </c>
    </row>
    <row r="63" spans="1:1" x14ac:dyDescent="0.25">
      <c r="A63" s="31" t="s">
        <v>167</v>
      </c>
    </row>
    <row r="64" spans="1:1" x14ac:dyDescent="0.25">
      <c r="A64" s="33"/>
    </row>
    <row r="65" spans="1:1" x14ac:dyDescent="0.25">
      <c r="A65" s="31" t="s">
        <v>168</v>
      </c>
    </row>
    <row r="66" spans="1:1" x14ac:dyDescent="0.25">
      <c r="A66" s="31" t="s">
        <v>127</v>
      </c>
    </row>
    <row r="67" spans="1:1" x14ac:dyDescent="0.25">
      <c r="A67" s="31" t="s">
        <v>169</v>
      </c>
    </row>
    <row r="68" spans="1:1" x14ac:dyDescent="0.25">
      <c r="A68" s="31" t="s">
        <v>408</v>
      </c>
    </row>
    <row r="69" spans="1:1" x14ac:dyDescent="0.25">
      <c r="A69" s="31" t="s">
        <v>409</v>
      </c>
    </row>
    <row r="70" spans="1:1" x14ac:dyDescent="0.25">
      <c r="A70" s="31" t="s">
        <v>410</v>
      </c>
    </row>
    <row r="71" spans="1:1" x14ac:dyDescent="0.25">
      <c r="A71" s="33"/>
    </row>
    <row r="72" spans="1:1" x14ac:dyDescent="0.25">
      <c r="A72" s="31" t="s">
        <v>173</v>
      </c>
    </row>
    <row r="73" spans="1:1" x14ac:dyDescent="0.25">
      <c r="A73" s="31" t="s">
        <v>127</v>
      </c>
    </row>
    <row r="74" spans="1:1" x14ac:dyDescent="0.25">
      <c r="A74" s="31" t="s">
        <v>411</v>
      </c>
    </row>
    <row r="75" spans="1:1" x14ac:dyDescent="0.25">
      <c r="A75" s="31" t="s">
        <v>175</v>
      </c>
    </row>
    <row r="76" spans="1:1" x14ac:dyDescent="0.25">
      <c r="A76" s="31" t="s">
        <v>412</v>
      </c>
    </row>
    <row r="77" spans="1:1" x14ac:dyDescent="0.25">
      <c r="A77" s="31" t="s">
        <v>413</v>
      </c>
    </row>
    <row r="78" spans="1:1" x14ac:dyDescent="0.25">
      <c r="A78" s="31" t="s">
        <v>414</v>
      </c>
    </row>
    <row r="79" spans="1:1" x14ac:dyDescent="0.25">
      <c r="A79" s="31" t="s">
        <v>415</v>
      </c>
    </row>
    <row r="80" spans="1:1" x14ac:dyDescent="0.25">
      <c r="A80" s="31" t="s">
        <v>416</v>
      </c>
    </row>
    <row r="81" spans="1:1" x14ac:dyDescent="0.25">
      <c r="A81" s="31" t="s">
        <v>417</v>
      </c>
    </row>
    <row r="82" spans="1:1" x14ac:dyDescent="0.25">
      <c r="A82" s="31" t="s">
        <v>418</v>
      </c>
    </row>
    <row r="83" spans="1:1" x14ac:dyDescent="0.25">
      <c r="A83" s="31" t="s">
        <v>419</v>
      </c>
    </row>
    <row r="84" spans="1:1" x14ac:dyDescent="0.25">
      <c r="A84" s="31" t="s">
        <v>420</v>
      </c>
    </row>
    <row r="85" spans="1:1" x14ac:dyDescent="0.25">
      <c r="A85" s="31" t="s">
        <v>421</v>
      </c>
    </row>
    <row r="86" spans="1:1" x14ac:dyDescent="0.25">
      <c r="A86" s="33"/>
    </row>
    <row r="87" spans="1:1" x14ac:dyDescent="0.25">
      <c r="A87" s="31" t="s">
        <v>185</v>
      </c>
    </row>
    <row r="88" spans="1:1" x14ac:dyDescent="0.25">
      <c r="A88" s="31" t="s">
        <v>249</v>
      </c>
    </row>
    <row r="89" spans="1:1" x14ac:dyDescent="0.25">
      <c r="A89" s="31" t="s">
        <v>187</v>
      </c>
    </row>
    <row r="90" spans="1:1" x14ac:dyDescent="0.25">
      <c r="A90" s="33"/>
    </row>
    <row r="91" spans="1:1" x14ac:dyDescent="0.25">
      <c r="A91" s="31" t="s">
        <v>188</v>
      </c>
    </row>
    <row r="92" spans="1:1" x14ac:dyDescent="0.25">
      <c r="A92" s="31" t="s">
        <v>127</v>
      </c>
    </row>
    <row r="93" spans="1:1" x14ac:dyDescent="0.25">
      <c r="A93" s="31" t="s">
        <v>250</v>
      </c>
    </row>
    <row r="94" spans="1:1" x14ac:dyDescent="0.25">
      <c r="A94" s="31" t="s">
        <v>422</v>
      </c>
    </row>
    <row r="95" spans="1:1" x14ac:dyDescent="0.25">
      <c r="A95" s="31" t="s">
        <v>423</v>
      </c>
    </row>
    <row r="96" spans="1:1" x14ac:dyDescent="0.25">
      <c r="A96" s="31" t="s">
        <v>424</v>
      </c>
    </row>
    <row r="97" spans="1:1" x14ac:dyDescent="0.25">
      <c r="A97" s="31" t="s">
        <v>425</v>
      </c>
    </row>
    <row r="98" spans="1:1" x14ac:dyDescent="0.25">
      <c r="A98" s="33"/>
    </row>
    <row r="99" spans="1:1" x14ac:dyDescent="0.25">
      <c r="A99" s="33"/>
    </row>
    <row r="100" spans="1:1" x14ac:dyDescent="0.25">
      <c r="A100" s="31" t="s">
        <v>194</v>
      </c>
    </row>
    <row r="101" spans="1:1" x14ac:dyDescent="0.25">
      <c r="A101" s="31" t="s">
        <v>127</v>
      </c>
    </row>
    <row r="102" spans="1:1" x14ac:dyDescent="0.25">
      <c r="A102" s="31" t="s">
        <v>195</v>
      </c>
    </row>
    <row r="103" spans="1:1" x14ac:dyDescent="0.25">
      <c r="A103" s="31" t="s">
        <v>426</v>
      </c>
    </row>
    <row r="104" spans="1:1" x14ac:dyDescent="0.25">
      <c r="A104" s="31" t="s">
        <v>427</v>
      </c>
    </row>
    <row r="105" spans="1:1" x14ac:dyDescent="0.25">
      <c r="A105" s="31" t="s">
        <v>428</v>
      </c>
    </row>
    <row r="106" spans="1:1" x14ac:dyDescent="0.25">
      <c r="A106" s="31" t="s">
        <v>429</v>
      </c>
    </row>
    <row r="107" spans="1:1" x14ac:dyDescent="0.25">
      <c r="A107" s="33"/>
    </row>
    <row r="108" spans="1:1" x14ac:dyDescent="0.25">
      <c r="A108" s="33"/>
    </row>
    <row r="109" spans="1:1" x14ac:dyDescent="0.25">
      <c r="A109" s="31" t="s">
        <v>430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B308-8D54-452E-A506-B4CCFA30938E}">
  <dimension ref="A1:A112"/>
  <sheetViews>
    <sheetView tabSelected="1" topLeftCell="A29" workbookViewId="0">
      <selection activeCell="G55" sqref="G55"/>
    </sheetView>
  </sheetViews>
  <sheetFormatPr defaultRowHeight="15" x14ac:dyDescent="0.25"/>
  <cols>
    <col min="1" max="16384" width="9.140625" style="32"/>
  </cols>
  <sheetData>
    <row r="1" spans="1:1" x14ac:dyDescent="0.25">
      <c r="A1" s="31" t="s">
        <v>119</v>
      </c>
    </row>
    <row r="2" spans="1:1" x14ac:dyDescent="0.25">
      <c r="A2" s="31" t="s">
        <v>120</v>
      </c>
    </row>
    <row r="3" spans="1:1" x14ac:dyDescent="0.25">
      <c r="A3" s="31" t="s">
        <v>119</v>
      </c>
    </row>
    <row r="4" spans="1:1" x14ac:dyDescent="0.25">
      <c r="A4" s="33"/>
    </row>
    <row r="5" spans="1:1" x14ac:dyDescent="0.25">
      <c r="A5" s="31" t="s">
        <v>121</v>
      </c>
    </row>
    <row r="6" spans="1:1" x14ac:dyDescent="0.25">
      <c r="A6" s="31" t="s">
        <v>122</v>
      </c>
    </row>
    <row r="7" spans="1:1" x14ac:dyDescent="0.25">
      <c r="A7" s="31" t="s">
        <v>375</v>
      </c>
    </row>
    <row r="8" spans="1:1" x14ac:dyDescent="0.25">
      <c r="A8" s="31" t="s">
        <v>124</v>
      </c>
    </row>
    <row r="9" spans="1:1" x14ac:dyDescent="0.25">
      <c r="A9" s="31" t="s">
        <v>201</v>
      </c>
    </row>
    <row r="10" spans="1:1" x14ac:dyDescent="0.25">
      <c r="A10" s="33"/>
    </row>
    <row r="11" spans="1:1" x14ac:dyDescent="0.25">
      <c r="A11" s="31" t="s">
        <v>126</v>
      </c>
    </row>
    <row r="12" spans="1:1" x14ac:dyDescent="0.25">
      <c r="A12" s="31" t="s">
        <v>127</v>
      </c>
    </row>
    <row r="13" spans="1:1" x14ac:dyDescent="0.25">
      <c r="A13" s="31" t="s">
        <v>272</v>
      </c>
    </row>
    <row r="14" spans="1:1" x14ac:dyDescent="0.25">
      <c r="A14" s="31" t="s">
        <v>431</v>
      </c>
    </row>
    <row r="15" spans="1:1" x14ac:dyDescent="0.25">
      <c r="A15" s="31" t="s">
        <v>432</v>
      </c>
    </row>
    <row r="16" spans="1:1" x14ac:dyDescent="0.25">
      <c r="A16" s="31" t="s">
        <v>433</v>
      </c>
    </row>
    <row r="17" spans="1:1" x14ac:dyDescent="0.25">
      <c r="A17" s="31" t="s">
        <v>434</v>
      </c>
    </row>
    <row r="18" spans="1:1" x14ac:dyDescent="0.25">
      <c r="A18" s="31" t="s">
        <v>435</v>
      </c>
    </row>
    <row r="19" spans="1:1" x14ac:dyDescent="0.25">
      <c r="A19" s="31" t="s">
        <v>436</v>
      </c>
    </row>
    <row r="20" spans="1:1" x14ac:dyDescent="0.25">
      <c r="A20" s="31" t="s">
        <v>437</v>
      </c>
    </row>
    <row r="21" spans="1:1" x14ac:dyDescent="0.25">
      <c r="A21" s="31" t="s">
        <v>438</v>
      </c>
    </row>
    <row r="22" spans="1:1" x14ac:dyDescent="0.25">
      <c r="A22" s="31" t="s">
        <v>439</v>
      </c>
    </row>
    <row r="23" spans="1:1" x14ac:dyDescent="0.25">
      <c r="A23" s="31" t="s">
        <v>440</v>
      </c>
    </row>
    <row r="24" spans="1:1" x14ac:dyDescent="0.25">
      <c r="A24" s="31" t="s">
        <v>441</v>
      </c>
    </row>
    <row r="25" spans="1:1" x14ac:dyDescent="0.25">
      <c r="A25" s="33"/>
    </row>
    <row r="26" spans="1:1" x14ac:dyDescent="0.25">
      <c r="A26" s="31" t="s">
        <v>138</v>
      </c>
    </row>
    <row r="27" spans="1:1" x14ac:dyDescent="0.25">
      <c r="A27" s="31" t="s">
        <v>272</v>
      </c>
    </row>
    <row r="28" spans="1:1" x14ac:dyDescent="0.25">
      <c r="A28" s="31" t="s">
        <v>442</v>
      </c>
    </row>
    <row r="29" spans="1:1" x14ac:dyDescent="0.25">
      <c r="A29" s="31" t="s">
        <v>443</v>
      </c>
    </row>
    <row r="30" spans="1:1" x14ac:dyDescent="0.25">
      <c r="A30" s="31" t="s">
        <v>444</v>
      </c>
    </row>
    <row r="31" spans="1:1" x14ac:dyDescent="0.25">
      <c r="A31" s="31" t="s">
        <v>445</v>
      </c>
    </row>
    <row r="32" spans="1:1" x14ac:dyDescent="0.25">
      <c r="A32" s="31" t="s">
        <v>446</v>
      </c>
    </row>
    <row r="33" spans="1:1" x14ac:dyDescent="0.25">
      <c r="A33" s="31" t="s">
        <v>447</v>
      </c>
    </row>
    <row r="34" spans="1:1" x14ac:dyDescent="0.25">
      <c r="A34" s="31" t="s">
        <v>448</v>
      </c>
    </row>
    <row r="35" spans="1:1" x14ac:dyDescent="0.25">
      <c r="A35" s="31" t="s">
        <v>449</v>
      </c>
    </row>
    <row r="36" spans="1:1" x14ac:dyDescent="0.25">
      <c r="A36" s="31" t="s">
        <v>450</v>
      </c>
    </row>
    <row r="37" spans="1:1" x14ac:dyDescent="0.25">
      <c r="A37" s="31" t="s">
        <v>451</v>
      </c>
    </row>
    <row r="38" spans="1:1" x14ac:dyDescent="0.25">
      <c r="A38" s="31" t="s">
        <v>452</v>
      </c>
    </row>
    <row r="39" spans="1:1" x14ac:dyDescent="0.25">
      <c r="A39" s="33"/>
    </row>
    <row r="40" spans="1:1" x14ac:dyDescent="0.25">
      <c r="A40" s="31" t="s">
        <v>453</v>
      </c>
    </row>
    <row r="41" spans="1:1" x14ac:dyDescent="0.25">
      <c r="A41" s="33"/>
    </row>
    <row r="42" spans="1:1" x14ac:dyDescent="0.25">
      <c r="A42" s="31" t="s">
        <v>150</v>
      </c>
    </row>
    <row r="43" spans="1:1" x14ac:dyDescent="0.25">
      <c r="A43" s="31" t="s">
        <v>127</v>
      </c>
    </row>
    <row r="44" spans="1:1" x14ac:dyDescent="0.25">
      <c r="A44" s="31" t="s">
        <v>151</v>
      </c>
    </row>
    <row r="45" spans="1:1" x14ac:dyDescent="0.25">
      <c r="A45" s="31" t="s">
        <v>454</v>
      </c>
    </row>
    <row r="46" spans="1:1" x14ac:dyDescent="0.25">
      <c r="A46" s="31" t="s">
        <v>455</v>
      </c>
    </row>
    <row r="47" spans="1:1" x14ac:dyDescent="0.25">
      <c r="A47" s="31" t="s">
        <v>456</v>
      </c>
    </row>
    <row r="48" spans="1:1" x14ac:dyDescent="0.25">
      <c r="A48" s="31" t="s">
        <v>457</v>
      </c>
    </row>
    <row r="49" spans="1:1" x14ac:dyDescent="0.25">
      <c r="A49" s="33"/>
    </row>
    <row r="50" spans="1:1" x14ac:dyDescent="0.25">
      <c r="A50" s="31" t="s">
        <v>156</v>
      </c>
    </row>
    <row r="51" spans="1:1" x14ac:dyDescent="0.25">
      <c r="A51" s="31" t="s">
        <v>127</v>
      </c>
    </row>
    <row r="52" spans="1:1" x14ac:dyDescent="0.25">
      <c r="A52" s="31" t="s">
        <v>157</v>
      </c>
    </row>
    <row r="53" spans="1:1" x14ac:dyDescent="0.25">
      <c r="A53" s="31" t="s">
        <v>458</v>
      </c>
    </row>
    <row r="54" spans="1:1" x14ac:dyDescent="0.25">
      <c r="A54" s="31" t="s">
        <v>459</v>
      </c>
    </row>
    <row r="55" spans="1:1" x14ac:dyDescent="0.25">
      <c r="A55" s="31" t="s">
        <v>460</v>
      </c>
    </row>
    <row r="56" spans="1:1" x14ac:dyDescent="0.25">
      <c r="A56" s="31" t="s">
        <v>161</v>
      </c>
    </row>
    <row r="57" spans="1:1" x14ac:dyDescent="0.25">
      <c r="A57" s="31" t="s">
        <v>162</v>
      </c>
    </row>
    <row r="58" spans="1:1" x14ac:dyDescent="0.25">
      <c r="A58" s="33"/>
    </row>
    <row r="59" spans="1:1" x14ac:dyDescent="0.25">
      <c r="A59" s="31" t="s">
        <v>163</v>
      </c>
    </row>
    <row r="60" spans="1:1" x14ac:dyDescent="0.25">
      <c r="A60" s="31" t="s">
        <v>127</v>
      </c>
    </row>
    <row r="61" spans="1:1" x14ac:dyDescent="0.25">
      <c r="A61" s="31" t="s">
        <v>157</v>
      </c>
    </row>
    <row r="62" spans="1:1" x14ac:dyDescent="0.25">
      <c r="A62" s="31" t="s">
        <v>461</v>
      </c>
    </row>
    <row r="63" spans="1:1" x14ac:dyDescent="0.25">
      <c r="A63" s="31" t="s">
        <v>462</v>
      </c>
    </row>
    <row r="64" spans="1:1" x14ac:dyDescent="0.25">
      <c r="A64" s="31" t="s">
        <v>463</v>
      </c>
    </row>
    <row r="65" spans="1:1" x14ac:dyDescent="0.25">
      <c r="A65" s="31" t="s">
        <v>167</v>
      </c>
    </row>
    <row r="66" spans="1:1" x14ac:dyDescent="0.25">
      <c r="A66" s="33"/>
    </row>
    <row r="67" spans="1:1" x14ac:dyDescent="0.25">
      <c r="A67" s="31" t="s">
        <v>168</v>
      </c>
    </row>
    <row r="68" spans="1:1" x14ac:dyDescent="0.25">
      <c r="A68" s="31" t="s">
        <v>127</v>
      </c>
    </row>
    <row r="69" spans="1:1" x14ac:dyDescent="0.25">
      <c r="A69" s="31" t="s">
        <v>169</v>
      </c>
    </row>
    <row r="70" spans="1:1" x14ac:dyDescent="0.25">
      <c r="A70" s="31" t="s">
        <v>464</v>
      </c>
    </row>
    <row r="71" spans="1:1" x14ac:dyDescent="0.25">
      <c r="A71" s="31" t="s">
        <v>465</v>
      </c>
    </row>
    <row r="72" spans="1:1" x14ac:dyDescent="0.25">
      <c r="A72" s="31" t="s">
        <v>466</v>
      </c>
    </row>
    <row r="73" spans="1:1" x14ac:dyDescent="0.25">
      <c r="A73" s="33"/>
    </row>
    <row r="74" spans="1:1" x14ac:dyDescent="0.25">
      <c r="A74" s="31" t="s">
        <v>173</v>
      </c>
    </row>
    <row r="75" spans="1:1" x14ac:dyDescent="0.25">
      <c r="A75" s="31" t="s">
        <v>127</v>
      </c>
    </row>
    <row r="76" spans="1:1" x14ac:dyDescent="0.25">
      <c r="A76" s="31" t="s">
        <v>467</v>
      </c>
    </row>
    <row r="77" spans="1:1" x14ac:dyDescent="0.25">
      <c r="A77" s="31" t="s">
        <v>175</v>
      </c>
    </row>
    <row r="78" spans="1:1" x14ac:dyDescent="0.25">
      <c r="A78" s="31" t="s">
        <v>468</v>
      </c>
    </row>
    <row r="79" spans="1:1" x14ac:dyDescent="0.25">
      <c r="A79" s="31" t="s">
        <v>469</v>
      </c>
    </row>
    <row r="80" spans="1:1" x14ac:dyDescent="0.25">
      <c r="A80" s="31" t="s">
        <v>470</v>
      </c>
    </row>
    <row r="81" spans="1:1" x14ac:dyDescent="0.25">
      <c r="A81" s="31" t="s">
        <v>471</v>
      </c>
    </row>
    <row r="82" spans="1:1" x14ac:dyDescent="0.25">
      <c r="A82" s="31" t="s">
        <v>472</v>
      </c>
    </row>
    <row r="83" spans="1:1" x14ac:dyDescent="0.25">
      <c r="A83" s="31" t="s">
        <v>473</v>
      </c>
    </row>
    <row r="84" spans="1:1" x14ac:dyDescent="0.25">
      <c r="A84" s="31" t="s">
        <v>474</v>
      </c>
    </row>
    <row r="85" spans="1:1" x14ac:dyDescent="0.25">
      <c r="A85" s="31" t="s">
        <v>475</v>
      </c>
    </row>
    <row r="86" spans="1:1" x14ac:dyDescent="0.25">
      <c r="A86" s="31" t="s">
        <v>476</v>
      </c>
    </row>
    <row r="87" spans="1:1" x14ac:dyDescent="0.25">
      <c r="A87" s="31" t="s">
        <v>477</v>
      </c>
    </row>
    <row r="88" spans="1:1" x14ac:dyDescent="0.25">
      <c r="A88" s="31" t="s">
        <v>478</v>
      </c>
    </row>
    <row r="89" spans="1:1" x14ac:dyDescent="0.25">
      <c r="A89" s="33"/>
    </row>
    <row r="90" spans="1:1" x14ac:dyDescent="0.25">
      <c r="A90" s="31" t="s">
        <v>185</v>
      </c>
    </row>
    <row r="91" spans="1:1" x14ac:dyDescent="0.25">
      <c r="A91" s="31" t="s">
        <v>365</v>
      </c>
    </row>
    <row r="92" spans="1:1" x14ac:dyDescent="0.25">
      <c r="A92" s="31" t="s">
        <v>187</v>
      </c>
    </row>
    <row r="93" spans="1:1" x14ac:dyDescent="0.25">
      <c r="A93" s="33"/>
    </row>
    <row r="94" spans="1:1" x14ac:dyDescent="0.25">
      <c r="A94" s="31" t="s">
        <v>188</v>
      </c>
    </row>
    <row r="95" spans="1:1" x14ac:dyDescent="0.25">
      <c r="A95" s="31" t="s">
        <v>127</v>
      </c>
    </row>
    <row r="96" spans="1:1" x14ac:dyDescent="0.25">
      <c r="A96" s="31" t="s">
        <v>250</v>
      </c>
    </row>
    <row r="97" spans="1:1" x14ac:dyDescent="0.25">
      <c r="A97" s="31" t="s">
        <v>479</v>
      </c>
    </row>
    <row r="98" spans="1:1" x14ac:dyDescent="0.25">
      <c r="A98" s="31" t="s">
        <v>480</v>
      </c>
    </row>
    <row r="99" spans="1:1" x14ac:dyDescent="0.25">
      <c r="A99" s="31" t="s">
        <v>481</v>
      </c>
    </row>
    <row r="100" spans="1:1" x14ac:dyDescent="0.25">
      <c r="A100" s="31" t="s">
        <v>482</v>
      </c>
    </row>
    <row r="101" spans="1:1" x14ac:dyDescent="0.25">
      <c r="A101" s="33"/>
    </row>
    <row r="102" spans="1:1" x14ac:dyDescent="0.25">
      <c r="A102" s="33"/>
    </row>
    <row r="103" spans="1:1" x14ac:dyDescent="0.25">
      <c r="A103" s="31" t="s">
        <v>194</v>
      </c>
    </row>
    <row r="104" spans="1:1" x14ac:dyDescent="0.25">
      <c r="A104" s="31" t="s">
        <v>127</v>
      </c>
    </row>
    <row r="105" spans="1:1" x14ac:dyDescent="0.25">
      <c r="A105" s="31" t="s">
        <v>195</v>
      </c>
    </row>
    <row r="106" spans="1:1" x14ac:dyDescent="0.25">
      <c r="A106" s="31" t="s">
        <v>483</v>
      </c>
    </row>
    <row r="107" spans="1:1" x14ac:dyDescent="0.25">
      <c r="A107" s="31" t="s">
        <v>484</v>
      </c>
    </row>
    <row r="108" spans="1:1" x14ac:dyDescent="0.25">
      <c r="A108" s="31" t="s">
        <v>485</v>
      </c>
    </row>
    <row r="109" spans="1:1" x14ac:dyDescent="0.25">
      <c r="A109" s="31" t="s">
        <v>486</v>
      </c>
    </row>
    <row r="110" spans="1:1" x14ac:dyDescent="0.25">
      <c r="A110" s="33"/>
    </row>
    <row r="111" spans="1:1" x14ac:dyDescent="0.25">
      <c r="A111" s="33"/>
    </row>
    <row r="112" spans="1:1" x14ac:dyDescent="0.25">
      <c r="A112" s="31" t="s">
        <v>487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66D5-6396-4AF2-9BD0-1C257F4762C3}">
  <dimension ref="A1:A35"/>
  <sheetViews>
    <sheetView workbookViewId="0">
      <selection activeCell="I11" sqref="I11"/>
    </sheetView>
  </sheetViews>
  <sheetFormatPr defaultRowHeight="15" x14ac:dyDescent="0.25"/>
  <cols>
    <col min="1" max="16384" width="9.140625" style="32"/>
  </cols>
  <sheetData>
    <row r="1" spans="1:1" x14ac:dyDescent="0.25">
      <c r="A1" s="32" t="s">
        <v>768</v>
      </c>
    </row>
    <row r="3" spans="1:1" x14ac:dyDescent="0.25">
      <c r="A3" s="32" t="s">
        <v>731</v>
      </c>
    </row>
    <row r="4" spans="1:1" x14ac:dyDescent="0.25">
      <c r="A4" s="32" t="s">
        <v>732</v>
      </c>
    </row>
    <row r="5" spans="1:1" x14ac:dyDescent="0.25">
      <c r="A5" s="32" t="s">
        <v>733</v>
      </c>
    </row>
    <row r="6" spans="1:1" x14ac:dyDescent="0.25">
      <c r="A6" s="32" t="s">
        <v>734</v>
      </c>
    </row>
    <row r="7" spans="1:1" x14ac:dyDescent="0.25">
      <c r="A7" s="32" t="s">
        <v>735</v>
      </c>
    </row>
    <row r="8" spans="1:1" x14ac:dyDescent="0.25">
      <c r="A8" s="32" t="s">
        <v>736</v>
      </c>
    </row>
    <row r="9" spans="1:1" x14ac:dyDescent="0.25">
      <c r="A9" s="32" t="s">
        <v>737</v>
      </c>
    </row>
    <row r="10" spans="1:1" x14ac:dyDescent="0.25">
      <c r="A10" s="32" t="s">
        <v>738</v>
      </c>
    </row>
    <row r="11" spans="1:1" x14ac:dyDescent="0.25">
      <c r="A11" s="32" t="s">
        <v>739</v>
      </c>
    </row>
    <row r="12" spans="1:1" x14ac:dyDescent="0.25">
      <c r="A12" s="32" t="s">
        <v>740</v>
      </c>
    </row>
    <row r="13" spans="1:1" x14ac:dyDescent="0.25">
      <c r="A13" s="32" t="s">
        <v>741</v>
      </c>
    </row>
    <row r="14" spans="1:1" x14ac:dyDescent="0.25">
      <c r="A14" s="32" t="s">
        <v>742</v>
      </c>
    </row>
    <row r="15" spans="1:1" x14ac:dyDescent="0.25">
      <c r="A15" s="32" t="s">
        <v>743</v>
      </c>
    </row>
    <row r="16" spans="1:1" x14ac:dyDescent="0.25">
      <c r="A16" s="32" t="s">
        <v>744</v>
      </c>
    </row>
    <row r="17" spans="1:1" x14ac:dyDescent="0.25">
      <c r="A17" s="32" t="s">
        <v>745</v>
      </c>
    </row>
    <row r="18" spans="1:1" x14ac:dyDescent="0.25">
      <c r="A18" s="32" t="s">
        <v>746</v>
      </c>
    </row>
    <row r="19" spans="1:1" x14ac:dyDescent="0.25">
      <c r="A19" s="32" t="s">
        <v>747</v>
      </c>
    </row>
    <row r="20" spans="1:1" x14ac:dyDescent="0.25">
      <c r="A20" s="32" t="s">
        <v>748</v>
      </c>
    </row>
    <row r="21" spans="1:1" x14ac:dyDescent="0.25">
      <c r="A21" s="32" t="s">
        <v>749</v>
      </c>
    </row>
    <row r="23" spans="1:1" x14ac:dyDescent="0.25">
      <c r="A23" s="32" t="s">
        <v>750</v>
      </c>
    </row>
    <row r="24" spans="1:1" x14ac:dyDescent="0.25">
      <c r="A24" s="32" t="s">
        <v>751</v>
      </c>
    </row>
    <row r="25" spans="1:1" x14ac:dyDescent="0.25">
      <c r="A25" s="32" t="s">
        <v>752</v>
      </c>
    </row>
    <row r="27" spans="1:1" x14ac:dyDescent="0.25">
      <c r="A27" s="32" t="s">
        <v>753</v>
      </c>
    </row>
    <row r="29" spans="1:1" x14ac:dyDescent="0.25">
      <c r="A29" s="44" t="s">
        <v>754</v>
      </c>
    </row>
    <row r="30" spans="1:1" x14ac:dyDescent="0.25">
      <c r="A30" s="44" t="s">
        <v>755</v>
      </c>
    </row>
    <row r="31" spans="1:1" x14ac:dyDescent="0.25">
      <c r="A31" s="44" t="s">
        <v>756</v>
      </c>
    </row>
    <row r="32" spans="1:1" x14ac:dyDescent="0.25">
      <c r="A32" s="44" t="s">
        <v>757</v>
      </c>
    </row>
    <row r="33" spans="1:1" x14ac:dyDescent="0.25">
      <c r="A33" s="44" t="s">
        <v>758</v>
      </c>
    </row>
    <row r="34" spans="1:1" x14ac:dyDescent="0.25">
      <c r="A34" s="44" t="s">
        <v>759</v>
      </c>
    </row>
    <row r="35" spans="1:1" x14ac:dyDescent="0.25">
      <c r="A35" s="44" t="s">
        <v>758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7D47-3E9F-4FE1-8C5F-7B5F93213A01}">
  <dimension ref="A1:A35"/>
  <sheetViews>
    <sheetView workbookViewId="0">
      <selection activeCell="L15" sqref="L15"/>
    </sheetView>
  </sheetViews>
  <sheetFormatPr defaultRowHeight="15" x14ac:dyDescent="0.25"/>
  <cols>
    <col min="1" max="16384" width="9.140625" style="32"/>
  </cols>
  <sheetData>
    <row r="1" spans="1:1" x14ac:dyDescent="0.25">
      <c r="A1" s="32" t="s">
        <v>767</v>
      </c>
    </row>
    <row r="3" spans="1:1" x14ac:dyDescent="0.25">
      <c r="A3" s="32" t="s">
        <v>731</v>
      </c>
    </row>
    <row r="4" spans="1:1" x14ac:dyDescent="0.25">
      <c r="A4" s="32" t="s">
        <v>732</v>
      </c>
    </row>
    <row r="5" spans="1:1" x14ac:dyDescent="0.25">
      <c r="A5" s="32" t="s">
        <v>733</v>
      </c>
    </row>
    <row r="6" spans="1:1" x14ac:dyDescent="0.25">
      <c r="A6" s="32" t="s">
        <v>734</v>
      </c>
    </row>
    <row r="7" spans="1:1" x14ac:dyDescent="0.25">
      <c r="A7" s="32" t="s">
        <v>735</v>
      </c>
    </row>
    <row r="8" spans="1:1" x14ac:dyDescent="0.25">
      <c r="A8" s="32" t="s">
        <v>736</v>
      </c>
    </row>
    <row r="9" spans="1:1" x14ac:dyDescent="0.25">
      <c r="A9" s="32" t="s">
        <v>737</v>
      </c>
    </row>
    <row r="10" spans="1:1" x14ac:dyDescent="0.25">
      <c r="A10" s="32" t="s">
        <v>738</v>
      </c>
    </row>
    <row r="11" spans="1:1" x14ac:dyDescent="0.25">
      <c r="A11" s="32" t="s">
        <v>739</v>
      </c>
    </row>
    <row r="12" spans="1:1" x14ac:dyDescent="0.25">
      <c r="A12" s="32" t="s">
        <v>740</v>
      </c>
    </row>
    <row r="13" spans="1:1" x14ac:dyDescent="0.25">
      <c r="A13" s="32" t="s">
        <v>741</v>
      </c>
    </row>
    <row r="14" spans="1:1" x14ac:dyDescent="0.25">
      <c r="A14" s="32" t="s">
        <v>742</v>
      </c>
    </row>
    <row r="15" spans="1:1" x14ac:dyDescent="0.25">
      <c r="A15" s="32" t="s">
        <v>760</v>
      </c>
    </row>
    <row r="16" spans="1:1" x14ac:dyDescent="0.25">
      <c r="A16" s="32" t="s">
        <v>744</v>
      </c>
    </row>
    <row r="17" spans="1:1" x14ac:dyDescent="0.25">
      <c r="A17" s="32" t="s">
        <v>745</v>
      </c>
    </row>
    <row r="18" spans="1:1" x14ac:dyDescent="0.25">
      <c r="A18" s="32" t="s">
        <v>746</v>
      </c>
    </row>
    <row r="19" spans="1:1" x14ac:dyDescent="0.25">
      <c r="A19" s="32" t="s">
        <v>761</v>
      </c>
    </row>
    <row r="20" spans="1:1" x14ac:dyDescent="0.25">
      <c r="A20" s="32" t="s">
        <v>762</v>
      </c>
    </row>
    <row r="21" spans="1:1" x14ac:dyDescent="0.25">
      <c r="A21" s="32" t="s">
        <v>763</v>
      </c>
    </row>
    <row r="23" spans="1:1" x14ac:dyDescent="0.25">
      <c r="A23" s="32" t="s">
        <v>750</v>
      </c>
    </row>
    <row r="24" spans="1:1" x14ac:dyDescent="0.25">
      <c r="A24" s="32" t="s">
        <v>764</v>
      </c>
    </row>
    <row r="25" spans="1:1" x14ac:dyDescent="0.25">
      <c r="A25" s="32" t="s">
        <v>765</v>
      </c>
    </row>
    <row r="27" spans="1:1" x14ac:dyDescent="0.25">
      <c r="A27" s="32" t="s">
        <v>766</v>
      </c>
    </row>
    <row r="29" spans="1:1" x14ac:dyDescent="0.25">
      <c r="A29" s="44" t="s">
        <v>754</v>
      </c>
    </row>
    <row r="30" spans="1:1" x14ac:dyDescent="0.25">
      <c r="A30" s="44" t="s">
        <v>755</v>
      </c>
    </row>
    <row r="31" spans="1:1" x14ac:dyDescent="0.25">
      <c r="A31" s="44" t="s">
        <v>756</v>
      </c>
    </row>
    <row r="32" spans="1:1" x14ac:dyDescent="0.25">
      <c r="A32" s="44" t="s">
        <v>757</v>
      </c>
    </row>
    <row r="33" spans="1:1" x14ac:dyDescent="0.25">
      <c r="A33" s="44" t="s">
        <v>758</v>
      </c>
    </row>
    <row r="34" spans="1:1" x14ac:dyDescent="0.25">
      <c r="A34" s="44" t="s">
        <v>759</v>
      </c>
    </row>
    <row r="35" spans="1:1" x14ac:dyDescent="0.25">
      <c r="A35" s="44" t="s">
        <v>758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3D3D-4712-4460-979B-A8161CAEBE06}">
  <dimension ref="B1:N6"/>
  <sheetViews>
    <sheetView workbookViewId="0">
      <selection activeCell="J22" sqref="J22"/>
    </sheetView>
  </sheetViews>
  <sheetFormatPr defaultRowHeight="15" x14ac:dyDescent="0.25"/>
  <cols>
    <col min="1" max="1" width="14" bestFit="1" customWidth="1"/>
    <col min="2" max="3" width="16.7109375" bestFit="1" customWidth="1"/>
    <col min="4" max="4" width="14.5703125" bestFit="1" customWidth="1"/>
    <col min="5" max="5" width="19.5703125" bestFit="1" customWidth="1"/>
    <col min="6" max="6" width="17.42578125" bestFit="1" customWidth="1"/>
    <col min="7" max="7" width="20.5703125" bestFit="1" customWidth="1"/>
    <col min="8" max="8" width="18.5703125" bestFit="1" customWidth="1"/>
    <col min="9" max="9" width="23.5703125" bestFit="1" customWidth="1"/>
    <col min="10" max="10" width="21.42578125" bestFit="1" customWidth="1"/>
    <col min="11" max="11" width="18.5703125" bestFit="1" customWidth="1"/>
    <col min="12" max="12" width="16.28515625" bestFit="1" customWidth="1"/>
    <col min="13" max="14" width="21.42578125" bestFit="1" customWidth="1"/>
  </cols>
  <sheetData>
    <row r="1" spans="2:14" ht="15.75" thickBot="1" x14ac:dyDescent="0.3"/>
    <row r="2" spans="2:14" ht="15.75" thickBot="1" x14ac:dyDescent="0.3">
      <c r="C2" s="24" t="s">
        <v>717</v>
      </c>
      <c r="D2" s="25" t="s">
        <v>718</v>
      </c>
      <c r="E2" s="25" t="s">
        <v>719</v>
      </c>
      <c r="F2" s="25" t="s">
        <v>720</v>
      </c>
      <c r="G2" s="25" t="s">
        <v>721</v>
      </c>
      <c r="H2" s="25" t="s">
        <v>722</v>
      </c>
      <c r="I2" s="25" t="s">
        <v>723</v>
      </c>
      <c r="J2" s="25" t="s">
        <v>724</v>
      </c>
      <c r="K2" s="25" t="s">
        <v>725</v>
      </c>
      <c r="L2" s="25" t="s">
        <v>726</v>
      </c>
      <c r="M2" s="24" t="s">
        <v>771</v>
      </c>
      <c r="N2" s="26" t="s">
        <v>772</v>
      </c>
    </row>
    <row r="3" spans="2:14" x14ac:dyDescent="0.25">
      <c r="B3" s="41" t="s">
        <v>727</v>
      </c>
      <c r="C3" s="34">
        <v>5.579345</v>
      </c>
      <c r="D3" s="35">
        <v>5.4205649999999999</v>
      </c>
      <c r="E3" s="35">
        <v>5.580959</v>
      </c>
      <c r="F3" s="35">
        <v>5.4205649999999999</v>
      </c>
      <c r="G3" s="35">
        <v>5.5803789999999998</v>
      </c>
      <c r="H3" s="35">
        <v>5.4214760000000002</v>
      </c>
      <c r="I3" s="35">
        <v>5.5820559999999997</v>
      </c>
      <c r="J3" s="35">
        <v>5.421964</v>
      </c>
      <c r="K3" s="35">
        <v>5.5871560000000002</v>
      </c>
      <c r="L3" s="36">
        <v>5.4058919999999997</v>
      </c>
      <c r="M3" s="50" t="s">
        <v>773</v>
      </c>
      <c r="N3" s="51"/>
    </row>
    <row r="4" spans="2:14" x14ac:dyDescent="0.25">
      <c r="B4" s="42" t="s">
        <v>728</v>
      </c>
      <c r="C4" s="37">
        <v>5.6204580000000002</v>
      </c>
      <c r="D4">
        <v>5.470815</v>
      </c>
      <c r="E4">
        <v>5.6266410000000002</v>
      </c>
      <c r="F4">
        <v>5.470815</v>
      </c>
      <c r="G4">
        <v>5.626061</v>
      </c>
      <c r="H4">
        <v>5.4717260000000003</v>
      </c>
      <c r="I4">
        <v>5.6323059999999998</v>
      </c>
      <c r="J4">
        <v>5.476782</v>
      </c>
      <c r="K4">
        <v>5.6328370000000003</v>
      </c>
      <c r="L4" s="38">
        <v>5.4561419999999998</v>
      </c>
      <c r="M4" s="52"/>
      <c r="N4" s="53"/>
    </row>
    <row r="5" spans="2:14" x14ac:dyDescent="0.25">
      <c r="B5" s="42" t="s">
        <v>729</v>
      </c>
      <c r="C5" s="37">
        <v>5.5792109999999999</v>
      </c>
      <c r="D5">
        <v>5.4203659999999996</v>
      </c>
      <c r="E5">
        <v>5.580794</v>
      </c>
      <c r="F5">
        <v>5.4203659999999996</v>
      </c>
      <c r="G5">
        <v>5.5802139999999998</v>
      </c>
      <c r="H5">
        <v>5.4212769999999999</v>
      </c>
      <c r="I5">
        <v>5.5818570000000003</v>
      </c>
      <c r="J5">
        <v>5.4217269999999997</v>
      </c>
      <c r="K5">
        <v>5.5869900000000001</v>
      </c>
      <c r="L5" s="38">
        <v>5.4056930000000003</v>
      </c>
      <c r="M5" s="52"/>
      <c r="N5" s="53"/>
    </row>
    <row r="6" spans="2:14" ht="15.75" thickBot="1" x14ac:dyDescent="0.3">
      <c r="B6" s="43" t="s">
        <v>730</v>
      </c>
      <c r="C6" s="39">
        <v>5.5949030000000004</v>
      </c>
      <c r="D6" s="8">
        <v>5.4395800000000003</v>
      </c>
      <c r="E6" s="8">
        <v>5.5982450000000004</v>
      </c>
      <c r="F6" s="8">
        <v>5.4395800000000003</v>
      </c>
      <c r="G6" s="8">
        <v>5.5976660000000003</v>
      </c>
      <c r="H6" s="8">
        <v>5.4404909999999997</v>
      </c>
      <c r="I6" s="8">
        <v>5.6010710000000001</v>
      </c>
      <c r="J6" s="8">
        <v>5.4427079999999997</v>
      </c>
      <c r="K6" s="8">
        <v>5.6044419999999997</v>
      </c>
      <c r="L6" s="40">
        <v>5.4249070000000001</v>
      </c>
      <c r="M6" s="54"/>
      <c r="N6" s="55"/>
    </row>
  </sheetData>
  <mergeCells count="1">
    <mergeCell ref="M3:N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1FD33A-93EE-4D14-B779-71AE1873FD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19</vt:i4>
      </vt:variant>
    </vt:vector>
  </HeadingPairs>
  <TitlesOfParts>
    <vt:vector size="19" baseType="lpstr">
      <vt:lpstr>original data</vt:lpstr>
      <vt:lpstr>working data</vt:lpstr>
      <vt:lpstr>R, r and ACFs</vt:lpstr>
      <vt:lpstr>ARCH(5)</vt:lpstr>
      <vt:lpstr>Histograms and JB test</vt:lpstr>
      <vt:lpstr>AR(0) - GARCH(1,1) - Solver</vt:lpstr>
      <vt:lpstr>AR(0)-GARCH(1,1) Norm</vt:lpstr>
      <vt:lpstr>AR(0)-GARCH Std</vt:lpstr>
      <vt:lpstr>AR(0)-GARCH(1,1) iM Norm</vt:lpstr>
      <vt:lpstr>AR(0)-GARCH(1,1) iM Std</vt:lpstr>
      <vt:lpstr>AR(0)-GJR-GARCH(1,1) Norm</vt:lpstr>
      <vt:lpstr>AR(0)-GJR-GARCH(1,1) Std</vt:lpstr>
      <vt:lpstr>AR(0)-GJR-GARCH(1,1) iM Norm</vt:lpstr>
      <vt:lpstr>AR(0)-GJR-GARCH(1,1) iM Std</vt:lpstr>
      <vt:lpstr>AR(0)-E-GARCH(1,1) Norm</vt:lpstr>
      <vt:lpstr>AR(0)-E-GARCH(1,1) Std</vt:lpstr>
      <vt:lpstr>AR(0)-E-GARCH(1,1) iM Norm</vt:lpstr>
      <vt:lpstr>AR(0)-E-GARCH(1,1) iM Std</vt:lpstr>
      <vt:lpstr>Kryteria Informacyjne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Laburda</dc:creator>
  <cp:lastModifiedBy>Maciej Laburda</cp:lastModifiedBy>
  <dcterms:created xsi:type="dcterms:W3CDTF">2015-06-05T18:17:20Z</dcterms:created>
  <dcterms:modified xsi:type="dcterms:W3CDTF">2024-02-09T10:25:09Z</dcterms:modified>
</cp:coreProperties>
</file>