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esse\Documents\git\SmokeMachine\"/>
    </mc:Choice>
  </mc:AlternateContent>
  <xr:revisionPtr revIDLastSave="0" documentId="13_ncr:1_{61795741-9A05-410D-A89F-C3DE4794EC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" sheetId="5" r:id="rId1"/>
    <sheet name="calcs" sheetId="4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4" i="5" l="1"/>
  <c r="H5" i="5"/>
  <c r="H8" i="5"/>
  <c r="H10" i="5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E32" i="4"/>
  <c r="B17" i="4"/>
  <c r="B19" i="4"/>
  <c r="B18" i="4"/>
  <c r="E2" i="4"/>
  <c r="B11" i="4"/>
  <c r="B13" i="4"/>
  <c r="B12" i="4"/>
  <c r="D33" i="4"/>
  <c r="D34" i="4"/>
  <c r="D35" i="4"/>
  <c r="D36" i="4"/>
  <c r="D37" i="4"/>
  <c r="D38" i="4"/>
  <c r="D39" i="4"/>
  <c r="D40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40" i="4"/>
  <c r="E39" i="4"/>
  <c r="E38" i="4"/>
  <c r="E37" i="4"/>
  <c r="E36" i="4"/>
  <c r="E35" i="4"/>
  <c r="E34" i="4"/>
  <c r="E3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<sst xmlns="http://schemas.openxmlformats.org/spreadsheetml/2006/main" count="42" uniqueCount="39">
  <si>
    <t>T</t>
  </si>
  <si>
    <t>R</t>
  </si>
  <si>
    <t>a</t>
  </si>
  <si>
    <t>b</t>
  </si>
  <si>
    <t>R0</t>
  </si>
  <si>
    <t>Rlin</t>
  </si>
  <si>
    <t>Min temp</t>
  </si>
  <si>
    <t>Rt</t>
  </si>
  <si>
    <t>Rpot_min</t>
  </si>
  <si>
    <t>Rpot_max</t>
  </si>
  <si>
    <t>Roffset</t>
  </si>
  <si>
    <t>Max temp</t>
  </si>
  <si>
    <t>Vout_min</t>
  </si>
  <si>
    <t>Vout_max</t>
  </si>
  <si>
    <t>https://www.digikey.com.au/en/products/detail/te-connectivity-measurement-specialties/NB-PTCO-190/13916731</t>
  </si>
  <si>
    <t>Part</t>
  </si>
  <si>
    <t>Digikey-PN</t>
  </si>
  <si>
    <t>RTD-thermistor</t>
  </si>
  <si>
    <t>223-NB-PTCO-190-ND</t>
  </si>
  <si>
    <t>490-2874-ND</t>
  </si>
  <si>
    <t>1k Trimpot</t>
  </si>
  <si>
    <t>Transistor Power</t>
  </si>
  <si>
    <t>Rds (mOhm)</t>
  </si>
  <si>
    <t>Ids (A)</t>
  </si>
  <si>
    <t>Vds (V)</t>
  </si>
  <si>
    <t>Power (W)</t>
  </si>
  <si>
    <t>Rth J-&gt;A (C/W)</t>
  </si>
  <si>
    <t>Tdelta (C)</t>
  </si>
  <si>
    <t>Tjunction (C)</t>
  </si>
  <si>
    <t>Tambient (C)</t>
  </si>
  <si>
    <t>Power mosfet</t>
  </si>
  <si>
    <t>4822-G30N02T-ND</t>
  </si>
  <si>
    <t>Dual AND gate</t>
  </si>
  <si>
    <t>1727-5969-1-ND</t>
  </si>
  <si>
    <t>Comparator</t>
  </si>
  <si>
    <t>497-1593-1-ND</t>
  </si>
  <si>
    <t>Inverter</t>
  </si>
  <si>
    <t>74AHCT1G14SE-7DICT-ND</t>
  </si>
  <si>
    <t>heat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</si>
</sst>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2" fillId="0" borderId="0" xfId="1"/>
    <xf numFmtId="0" fontId="0" fillId="3" borderId="3" xfId="0" applyFill="1" applyBorder="1"/>
    <xf numFmtId="0" fontId="1" fillId="0" borderId="4" xfId="0" applyFont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7" xfId="0" applyFont="1" applyBorder="1"/>
    <xf numFmtId="0" fontId="1" fillId="0" borderId="1" xfId="0" applyFont="1" applyBorder="1"/>
    <xf numFmtId="0" fontId="1" fillId="0" borderId="5" xfId="0" applyFont="1" applyBorder="1"/>
    <xf numFmtId="0" fontId="0" fillId="0" borderId="3" xfId="0" applyBorder="1"/>
    <xf numFmtId="0" fontId="0" fillId="0" borderId="6" xfId="0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calcs!$D$2:$D$40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calcs!$E$2:$E$40</c:f>
              <c:numCache>
                <c:formatCode>0</c:formatCode>
                <c:ptCount val="39"/>
                <c:pt idx="0">
                  <c:v>1000</c:v>
                </c:pt>
                <c:pt idx="1">
                  <c:v>1039.0252499999999</c:v>
                </c:pt>
                <c:pt idx="2">
                  <c:v>1077.9349999999999</c:v>
                </c:pt>
                <c:pt idx="3">
                  <c:v>1116.7292499999999</c:v>
                </c:pt>
                <c:pt idx="4">
                  <c:v>1155.4079999999999</c:v>
                </c:pt>
                <c:pt idx="5">
                  <c:v>1193.9712500000001</c:v>
                </c:pt>
                <c:pt idx="6">
                  <c:v>1232.4189999999999</c:v>
                </c:pt>
                <c:pt idx="7">
                  <c:v>1270.75125</c:v>
                </c:pt>
                <c:pt idx="8">
                  <c:v>1308.9680000000001</c:v>
                </c:pt>
                <c:pt idx="9">
                  <c:v>1347.06925</c:v>
                </c:pt>
                <c:pt idx="10">
                  <c:v>1385.0549999999998</c:v>
                </c:pt>
                <c:pt idx="11">
                  <c:v>1422.92525</c:v>
                </c:pt>
                <c:pt idx="12">
                  <c:v>1460.68</c:v>
                </c:pt>
                <c:pt idx="13">
                  <c:v>1498.31925</c:v>
                </c:pt>
                <c:pt idx="14">
                  <c:v>1535.8430000000001</c:v>
                </c:pt>
                <c:pt idx="15">
                  <c:v>1573.25125</c:v>
                </c:pt>
                <c:pt idx="16">
                  <c:v>1610.5440000000001</c:v>
                </c:pt>
                <c:pt idx="17">
                  <c:v>1647.7212499999998</c:v>
                </c:pt>
                <c:pt idx="18">
                  <c:v>1684.7830000000001</c:v>
                </c:pt>
                <c:pt idx="19">
                  <c:v>1721.7292500000001</c:v>
                </c:pt>
                <c:pt idx="20">
                  <c:v>1758.5600000000002</c:v>
                </c:pt>
                <c:pt idx="21">
                  <c:v>1795.2752499999999</c:v>
                </c:pt>
                <c:pt idx="22">
                  <c:v>1831.875</c:v>
                </c:pt>
                <c:pt idx="23">
                  <c:v>1868.35925</c:v>
                </c:pt>
                <c:pt idx="24">
                  <c:v>1904.7280000000001</c:v>
                </c:pt>
                <c:pt idx="25">
                  <c:v>1940.98125</c:v>
                </c:pt>
                <c:pt idx="26">
                  <c:v>1977.1189999999999</c:v>
                </c:pt>
                <c:pt idx="27">
                  <c:v>2013.1412499999999</c:v>
                </c:pt>
                <c:pt idx="28">
                  <c:v>2049.0480000000002</c:v>
                </c:pt>
                <c:pt idx="29">
                  <c:v>2084.83925</c:v>
                </c:pt>
                <c:pt idx="30">
                  <c:v>2120.5149999999999</c:v>
                </c:pt>
                <c:pt idx="31">
                  <c:v>2156.0752500000003</c:v>
                </c:pt>
                <c:pt idx="32">
                  <c:v>2191.52</c:v>
                </c:pt>
                <c:pt idx="33">
                  <c:v>2226.8492499999998</c:v>
                </c:pt>
                <c:pt idx="34">
                  <c:v>2262.0630000000001</c:v>
                </c:pt>
                <c:pt idx="35">
                  <c:v>2297.1612499999997</c:v>
                </c:pt>
                <c:pt idx="36">
                  <c:v>2332.1439999999998</c:v>
                </c:pt>
                <c:pt idx="37">
                  <c:v>2367.01125</c:v>
                </c:pt>
                <c:pt idx="38">
                  <c:v>2401.7629999999999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8-437B-8EA9-739A7B1DBE0E}"/>
            </c:ext>
          </c:extLst>
        </c:ser>
        <c:ser>
          <c:idx val="1"/>
          <c:order val="1"/>
          <c:tx>
            <c:v>Linear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calcs!$D$2:$D$40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calcs!$F$2:$F$40</c:f>
              <c:numCache>
                <c:formatCode>0</c:formatCode>
                <c:ptCount val="39"/>
                <c:pt idx="0">
                  <c:v>1000</c:v>
                </c:pt>
                <c:pt idx="1">
                  <c:v>1039.0830000000001</c:v>
                </c:pt>
                <c:pt idx="2">
                  <c:v>1078.1659999999999</c:v>
                </c:pt>
                <c:pt idx="3">
                  <c:v>1117.249</c:v>
                </c:pt>
                <c:pt idx="4">
                  <c:v>1156.3319999999999</c:v>
                </c:pt>
                <c:pt idx="5">
                  <c:v>1195.4150000000002</c:v>
                </c:pt>
                <c:pt idx="6">
                  <c:v>1234.4979999999998</c:v>
                </c:pt>
                <c:pt idx="7">
                  <c:v>1273.5810000000001</c:v>
                </c:pt>
                <c:pt idx="8">
                  <c:v>1312.664</c:v>
                </c:pt>
                <c:pt idx="9">
                  <c:v>1351.7470000000001</c:v>
                </c:pt>
                <c:pt idx="10">
                  <c:v>1390.83</c:v>
                </c:pt>
                <c:pt idx="11">
                  <c:v>1429.913</c:v>
                </c:pt>
                <c:pt idx="12">
                  <c:v>1468.9959999999999</c:v>
                </c:pt>
                <c:pt idx="13">
                  <c:v>1508.079</c:v>
                </c:pt>
                <c:pt idx="14">
                  <c:v>1547.1620000000003</c:v>
                </c:pt>
                <c:pt idx="15">
                  <c:v>1586.2449999999999</c:v>
                </c:pt>
                <c:pt idx="16">
                  <c:v>1625.3280000000002</c:v>
                </c:pt>
                <c:pt idx="17">
                  <c:v>1664.4109999999998</c:v>
                </c:pt>
                <c:pt idx="18">
                  <c:v>1703.4940000000001</c:v>
                </c:pt>
                <c:pt idx="19">
                  <c:v>1742.577</c:v>
                </c:pt>
                <c:pt idx="20">
                  <c:v>1781.66</c:v>
                </c:pt>
                <c:pt idx="21">
                  <c:v>1820.7429999999999</c:v>
                </c:pt>
                <c:pt idx="22">
                  <c:v>1859.826</c:v>
                </c:pt>
                <c:pt idx="23">
                  <c:v>1898.9089999999999</c:v>
                </c:pt>
                <c:pt idx="24">
                  <c:v>1937.992</c:v>
                </c:pt>
                <c:pt idx="25">
                  <c:v>1977.075</c:v>
                </c:pt>
                <c:pt idx="26">
                  <c:v>2016.1579999999999</c:v>
                </c:pt>
                <c:pt idx="27">
                  <c:v>2055.241</c:v>
                </c:pt>
                <c:pt idx="28">
                  <c:v>2094.3240000000005</c:v>
                </c:pt>
                <c:pt idx="29">
                  <c:v>2133.4070000000002</c:v>
                </c:pt>
                <c:pt idx="30">
                  <c:v>2172.4899999999998</c:v>
                </c:pt>
                <c:pt idx="31">
                  <c:v>2211.5729999999999</c:v>
                </c:pt>
                <c:pt idx="32">
                  <c:v>2250.6560000000004</c:v>
                </c:pt>
                <c:pt idx="33">
                  <c:v>2289.739</c:v>
                </c:pt>
                <c:pt idx="34">
                  <c:v>2328.8219999999997</c:v>
                </c:pt>
                <c:pt idx="35">
                  <c:v>2367.9049999999997</c:v>
                </c:pt>
                <c:pt idx="36">
                  <c:v>2406.9880000000003</c:v>
                </c:pt>
                <c:pt idx="37">
                  <c:v>2446.0709999999999</c:v>
                </c:pt>
                <c:pt idx="38">
                  <c:v>2485.154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8-437B-8EA9-739A7B1DB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42495"/>
        <c:axId val="2051658783"/>
      </c:scatterChart>
      <c:valAx>
        <c:axId val="15802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58783"/>
        <c:crosses val="autoZero"/>
        <c:crossBetween val="midCat"/>
      </c:valAx>
      <c:valAx>
        <c:axId val="205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123826</xdr:rowOff>
    </xdr:from>
    <xdr:to>
      <xdr:col>15</xdr:col>
      <xdr:colOff>476250</xdr:colOff>
      <xdr:row>31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CA0BE-C76E-8BCC-0174-7F93D7491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igikey.com.au/en/products/detail/te-connectivity-measurement-specialties/NB-PTCO-190/139167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A7F7-2942-4BA4-B4A3-2BEFBE6381E4}">
  <dimension ref="A1:I11"/>
  <sheetViews>
    <sheetView tabSelected="1" workbookViewId="0">
      <selection activeCell="F20" sqref="F20"/>
    </sheetView>
  </sheetViews>
  <sheetFormatPr defaultRowHeight="12.75" x14ac:dyDescent="0.2"/>
  <cols>
    <col min="1" max="1" width="14.7109375" customWidth="1"/>
    <col min="2" max="2" width="29.7109375" bestFit="1" customWidth="1"/>
    <col min="7" max="7" width="14.85546875" bestFit="1" customWidth="1"/>
  </cols>
  <sheetData>
    <row r="1" spans="1:9" ht="13.5" thickBot="1" x14ac:dyDescent="0.25">
      <c r="A1" s="1" t="s">
        <v>15</v>
      </c>
      <c r="B1" s="1" t="s">
        <v>16</v>
      </c>
      <c r="F1" s="19"/>
      <c r="G1" s="17" t="s">
        <v>21</v>
      </c>
      <c r="H1" s="18"/>
      <c r="I1" s="19"/>
    </row>
    <row r="2" spans="1:9" x14ac:dyDescent="0.2">
      <c r="A2" t="s">
        <v>17</v>
      </c>
      <c r="B2" t="s">
        <v>18</v>
      </c>
      <c r="F2" s="19"/>
      <c r="G2" s="9" t="s">
        <v>22</v>
      </c>
      <c r="H2" s="10">
        <v>13</v>
      </c>
      <c r="I2" s="19"/>
    </row>
    <row r="3" spans="1:9" ht="13.5" thickBot="1" x14ac:dyDescent="0.25">
      <c r="A3" t="s">
        <v>20</v>
      </c>
      <c r="B3" t="s">
        <v>19</v>
      </c>
      <c r="F3" s="19"/>
      <c r="G3" s="7" t="s">
        <v>23</v>
      </c>
      <c r="H3" s="11">
        <v>10</v>
      </c>
      <c r="I3" s="19"/>
    </row>
    <row r="4" spans="1:9" x14ac:dyDescent="0.2">
      <c r="A4" t="s">
        <v>30</v>
      </c>
      <c r="B4" t="s">
        <v>31</v>
      </c>
      <c r="F4" s="19"/>
      <c r="G4" s="13" t="s">
        <v>24</v>
      </c>
      <c r="H4" s="14">
        <f xml:space="preserve"> H3*H2/1000</f>
        <v>0.13</v>
      </c>
      <c r="I4" s="19"/>
    </row>
    <row r="5" spans="1:9" ht="13.5" thickBot="1" x14ac:dyDescent="0.25">
      <c r="A5" t="s">
        <v>32</v>
      </c>
      <c r="B5" t="s">
        <v>33</v>
      </c>
      <c r="F5" s="19"/>
      <c r="G5" s="8" t="s">
        <v>25</v>
      </c>
      <c r="H5" s="12">
        <f>H4*H3</f>
        <v>1.3</v>
      </c>
      <c r="I5" s="19"/>
    </row>
    <row r="6" spans="1:9" ht="13.5" thickBot="1" x14ac:dyDescent="0.25">
      <c r="A6" t="s">
        <v>34</v>
      </c>
      <c r="B6" t="s">
        <v>35</v>
      </c>
      <c r="F6" s="19"/>
      <c r="G6" s="19"/>
      <c r="H6" s="19"/>
      <c r="I6" s="19"/>
    </row>
    <row r="7" spans="1:9" x14ac:dyDescent="0.2">
      <c r="A7" t="s">
        <v>36</v>
      </c>
      <c r="B7" t="s">
        <v>37</v>
      </c>
      <c r="F7" s="19"/>
      <c r="G7" s="9" t="s">
        <v>26</v>
      </c>
      <c r="H7" s="10">
        <v>62.5</v>
      </c>
      <c r="I7" s="19"/>
    </row>
    <row r="8" spans="1:9" x14ac:dyDescent="0.2">
      <c r="A8" t="s">
        <v>38</v>
      </c>
      <c r="F8" s="19"/>
      <c r="G8" s="15" t="s">
        <v>27</v>
      </c>
      <c r="H8" s="16">
        <f>H7*H5</f>
        <v>81.25</v>
      </c>
      <c r="I8" s="19"/>
    </row>
    <row r="9" spans="1:9" x14ac:dyDescent="0.2">
      <c r="F9" s="19"/>
      <c r="G9" s="7" t="s">
        <v>29</v>
      </c>
      <c r="H9" s="11">
        <v>25</v>
      </c>
      <c r="I9" s="19"/>
    </row>
    <row r="10" spans="1:9" ht="13.5" thickBot="1" x14ac:dyDescent="0.25">
      <c r="F10" s="19"/>
      <c r="G10" s="8" t="s">
        <v>28</v>
      </c>
      <c r="H10" s="12">
        <f>H9+H8</f>
        <v>106.25</v>
      </c>
      <c r="I10" s="19"/>
    </row>
    <row r="11" spans="1:9" x14ac:dyDescent="0.2">
      <c r="F11" s="19"/>
      <c r="G11" s="19"/>
      <c r="H11" s="19"/>
      <c r="I11" s="19"/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3510-5173-4434-8C10-E790D8EE696A}">
  <dimension ref="A1:H40"/>
  <sheetViews>
    <sheetView workbookViewId="0">
      <selection activeCell="T20" sqref="T20"/>
    </sheetView>
  </sheetViews>
  <sheetFormatPr defaultRowHeight="12.75" x14ac:dyDescent="0.2"/>
  <sheetData>
    <row r="1" spans="1:8" x14ac:dyDescent="0.2">
      <c r="A1" t="s">
        <v>2</v>
      </c>
      <c r="B1" s="3">
        <v>3.9083E-3</v>
      </c>
      <c r="D1" s="1" t="s">
        <v>0</v>
      </c>
      <c r="E1" s="1" t="s">
        <v>1</v>
      </c>
      <c r="F1" s="1" t="s">
        <v>5</v>
      </c>
      <c r="H1" s="6" t="s">
        <v>14</v>
      </c>
    </row>
    <row r="2" spans="1:8" x14ac:dyDescent="0.2">
      <c r="A2" t="s">
        <v>3</v>
      </c>
      <c r="B2" s="3">
        <v>-5.7749999999999998E-7</v>
      </c>
      <c r="D2">
        <v>0</v>
      </c>
      <c r="E2" s="2">
        <f>$B$3*(1+$B$1*D2+$B$2*POWER(D2,2))</f>
        <v>1000</v>
      </c>
      <c r="F2" s="2">
        <f>$B$3*(1+$B$1*D2)</f>
        <v>1000</v>
      </c>
    </row>
    <row r="3" spans="1:8" x14ac:dyDescent="0.2">
      <c r="A3" t="s">
        <v>4</v>
      </c>
      <c r="B3">
        <v>1000</v>
      </c>
      <c r="D3">
        <f>D2+10</f>
        <v>10</v>
      </c>
      <c r="E3" s="2">
        <f t="shared" ref="E3:E40" si="0">$B$3*(1+$B$1*D3+$B$2*POWER(D3,2))</f>
        <v>1039.0252499999999</v>
      </c>
      <c r="F3" s="2">
        <f t="shared" ref="F3:F40" si="1">$B$3*(1+$B$1*D3)</f>
        <v>1039.0830000000001</v>
      </c>
    </row>
    <row r="4" spans="1:8" x14ac:dyDescent="0.2">
      <c r="D4">
        <f t="shared" ref="D4:D40" si="2">D3+10</f>
        <v>20</v>
      </c>
      <c r="E4" s="2">
        <f t="shared" si="0"/>
        <v>1077.9349999999999</v>
      </c>
      <c r="F4" s="2">
        <f t="shared" si="1"/>
        <v>1078.1659999999999</v>
      </c>
    </row>
    <row r="5" spans="1:8" x14ac:dyDescent="0.2">
      <c r="D5">
        <f t="shared" si="2"/>
        <v>30</v>
      </c>
      <c r="E5" s="2">
        <f t="shared" si="0"/>
        <v>1116.7292499999999</v>
      </c>
      <c r="F5" s="2">
        <f t="shared" si="1"/>
        <v>1117.249</v>
      </c>
    </row>
    <row r="6" spans="1:8" x14ac:dyDescent="0.2">
      <c r="A6" t="s">
        <v>8</v>
      </c>
      <c r="B6">
        <v>0</v>
      </c>
      <c r="D6">
        <f t="shared" si="2"/>
        <v>40</v>
      </c>
      <c r="E6" s="2">
        <f t="shared" si="0"/>
        <v>1155.4079999999999</v>
      </c>
      <c r="F6" s="2">
        <f t="shared" si="1"/>
        <v>1156.3319999999999</v>
      </c>
    </row>
    <row r="7" spans="1:8" x14ac:dyDescent="0.2">
      <c r="A7" t="s">
        <v>9</v>
      </c>
      <c r="B7">
        <v>2200</v>
      </c>
      <c r="D7">
        <f t="shared" si="2"/>
        <v>50</v>
      </c>
      <c r="E7" s="2">
        <f t="shared" si="0"/>
        <v>1193.9712500000001</v>
      </c>
      <c r="F7" s="2">
        <f t="shared" si="1"/>
        <v>1195.4150000000002</v>
      </c>
    </row>
    <row r="8" spans="1:8" x14ac:dyDescent="0.2">
      <c r="A8" t="s">
        <v>10</v>
      </c>
      <c r="B8">
        <v>1000</v>
      </c>
      <c r="D8">
        <f t="shared" si="2"/>
        <v>60</v>
      </c>
      <c r="E8" s="2">
        <f t="shared" si="0"/>
        <v>1232.4189999999999</v>
      </c>
      <c r="F8" s="2">
        <f t="shared" si="1"/>
        <v>1234.4979999999998</v>
      </c>
    </row>
    <row r="9" spans="1:8" x14ac:dyDescent="0.2">
      <c r="D9">
        <f t="shared" si="2"/>
        <v>70</v>
      </c>
      <c r="E9" s="2">
        <f t="shared" si="0"/>
        <v>1270.75125</v>
      </c>
      <c r="F9" s="2">
        <f t="shared" si="1"/>
        <v>1273.5810000000001</v>
      </c>
    </row>
    <row r="10" spans="1:8" x14ac:dyDescent="0.2">
      <c r="A10" s="1" t="s">
        <v>6</v>
      </c>
      <c r="D10">
        <f t="shared" si="2"/>
        <v>80</v>
      </c>
      <c r="E10" s="2">
        <f t="shared" si="0"/>
        <v>1308.9680000000001</v>
      </c>
      <c r="F10" s="2">
        <f t="shared" si="1"/>
        <v>1312.664</v>
      </c>
    </row>
    <row r="11" spans="1:8" x14ac:dyDescent="0.2">
      <c r="A11" t="s">
        <v>7</v>
      </c>
      <c r="B11" s="2">
        <f>E2</f>
        <v>1000</v>
      </c>
      <c r="D11">
        <f t="shared" si="2"/>
        <v>90</v>
      </c>
      <c r="E11" s="2">
        <f t="shared" si="0"/>
        <v>1347.06925</v>
      </c>
      <c r="F11" s="2">
        <f t="shared" si="1"/>
        <v>1351.7470000000001</v>
      </c>
    </row>
    <row r="12" spans="1:8" x14ac:dyDescent="0.2">
      <c r="A12" s="4" t="s">
        <v>12</v>
      </c>
      <c r="B12" s="5">
        <f>5*($B$8+$B$6)/($B$11+$B$8+$B$6)</f>
        <v>2.5</v>
      </c>
      <c r="D12">
        <f t="shared" si="2"/>
        <v>100</v>
      </c>
      <c r="E12" s="2">
        <f t="shared" si="0"/>
        <v>1385.0549999999998</v>
      </c>
      <c r="F12" s="2">
        <f t="shared" si="1"/>
        <v>1390.83</v>
      </c>
    </row>
    <row r="13" spans="1:8" x14ac:dyDescent="0.2">
      <c r="A13" s="4" t="s">
        <v>13</v>
      </c>
      <c r="B13" s="5">
        <f>5*($B$8+$B$7)/($B$11+$B$8+$B$7)</f>
        <v>3.8095238095238093</v>
      </c>
      <c r="D13">
        <f t="shared" si="2"/>
        <v>110</v>
      </c>
      <c r="E13" s="2">
        <f t="shared" si="0"/>
        <v>1422.92525</v>
      </c>
      <c r="F13" s="2">
        <f t="shared" si="1"/>
        <v>1429.913</v>
      </c>
    </row>
    <row r="14" spans="1:8" x14ac:dyDescent="0.2">
      <c r="D14">
        <f t="shared" si="2"/>
        <v>120</v>
      </c>
      <c r="E14" s="2">
        <f t="shared" si="0"/>
        <v>1460.68</v>
      </c>
      <c r="F14" s="2">
        <f t="shared" si="1"/>
        <v>1468.9959999999999</v>
      </c>
    </row>
    <row r="15" spans="1:8" x14ac:dyDescent="0.2">
      <c r="D15">
        <f t="shared" si="2"/>
        <v>130</v>
      </c>
      <c r="E15" s="2">
        <f t="shared" si="0"/>
        <v>1498.31925</v>
      </c>
      <c r="F15" s="2">
        <f t="shared" si="1"/>
        <v>1508.079</v>
      </c>
    </row>
    <row r="16" spans="1:8" x14ac:dyDescent="0.2">
      <c r="A16" s="1" t="s">
        <v>11</v>
      </c>
      <c r="D16">
        <f t="shared" si="2"/>
        <v>140</v>
      </c>
      <c r="E16" s="2">
        <f t="shared" si="0"/>
        <v>1535.8430000000001</v>
      </c>
      <c r="F16" s="2">
        <f t="shared" si="1"/>
        <v>1547.1620000000003</v>
      </c>
    </row>
    <row r="17" spans="1:6" x14ac:dyDescent="0.2">
      <c r="A17" t="s">
        <v>7</v>
      </c>
      <c r="B17" s="2">
        <f>E32</f>
        <v>2120.5149999999999</v>
      </c>
      <c r="D17">
        <f t="shared" si="2"/>
        <v>150</v>
      </c>
      <c r="E17" s="2">
        <f t="shared" si="0"/>
        <v>1573.25125</v>
      </c>
      <c r="F17" s="2">
        <f t="shared" si="1"/>
        <v>1586.2449999999999</v>
      </c>
    </row>
    <row r="18" spans="1:6" x14ac:dyDescent="0.2">
      <c r="A18" s="4" t="s">
        <v>12</v>
      </c>
      <c r="B18" s="5">
        <f>5*($B$8+$B$6)/($B$17+$B$8+$B$6)</f>
        <v>1.60229962041522</v>
      </c>
      <c r="D18">
        <f t="shared" si="2"/>
        <v>160</v>
      </c>
      <c r="E18" s="2">
        <f t="shared" si="0"/>
        <v>1610.5440000000001</v>
      </c>
      <c r="F18" s="2">
        <f t="shared" si="1"/>
        <v>1625.3280000000002</v>
      </c>
    </row>
    <row r="19" spans="1:6" x14ac:dyDescent="0.2">
      <c r="A19" s="4" t="s">
        <v>13</v>
      </c>
      <c r="B19" s="5">
        <f>5*($B$8+$B$7)/($B$17+$B$8+$B$7)</f>
        <v>3.0072276837862502</v>
      </c>
      <c r="D19">
        <f t="shared" si="2"/>
        <v>170</v>
      </c>
      <c r="E19" s="2">
        <f t="shared" si="0"/>
        <v>1647.7212499999998</v>
      </c>
      <c r="F19" s="2">
        <f t="shared" si="1"/>
        <v>1664.4109999999998</v>
      </c>
    </row>
    <row r="20" spans="1:6" x14ac:dyDescent="0.2">
      <c r="D20">
        <f t="shared" si="2"/>
        <v>180</v>
      </c>
      <c r="E20" s="2">
        <f t="shared" si="0"/>
        <v>1684.7830000000001</v>
      </c>
      <c r="F20" s="2">
        <f t="shared" si="1"/>
        <v>1703.4940000000001</v>
      </c>
    </row>
    <row r="21" spans="1:6" x14ac:dyDescent="0.2">
      <c r="D21">
        <f t="shared" si="2"/>
        <v>190</v>
      </c>
      <c r="E21" s="2">
        <f t="shared" si="0"/>
        <v>1721.7292500000001</v>
      </c>
      <c r="F21" s="2">
        <f t="shared" si="1"/>
        <v>1742.577</v>
      </c>
    </row>
    <row r="22" spans="1:6" x14ac:dyDescent="0.2">
      <c r="D22">
        <f t="shared" si="2"/>
        <v>200</v>
      </c>
      <c r="E22" s="2">
        <f t="shared" si="0"/>
        <v>1758.5600000000002</v>
      </c>
      <c r="F22" s="2">
        <f t="shared" si="1"/>
        <v>1781.66</v>
      </c>
    </row>
    <row r="23" spans="1:6" x14ac:dyDescent="0.2">
      <c r="D23">
        <f t="shared" si="2"/>
        <v>210</v>
      </c>
      <c r="E23" s="2">
        <f t="shared" si="0"/>
        <v>1795.2752499999999</v>
      </c>
      <c r="F23" s="2">
        <f t="shared" si="1"/>
        <v>1820.7429999999999</v>
      </c>
    </row>
    <row r="24" spans="1:6" x14ac:dyDescent="0.2">
      <c r="D24">
        <f t="shared" si="2"/>
        <v>220</v>
      </c>
      <c r="E24" s="2">
        <f t="shared" si="0"/>
        <v>1831.875</v>
      </c>
      <c r="F24" s="2">
        <f t="shared" si="1"/>
        <v>1859.826</v>
      </c>
    </row>
    <row r="25" spans="1:6" x14ac:dyDescent="0.2">
      <c r="D25">
        <f t="shared" si="2"/>
        <v>230</v>
      </c>
      <c r="E25" s="2">
        <f t="shared" si="0"/>
        <v>1868.35925</v>
      </c>
      <c r="F25" s="2">
        <f t="shared" si="1"/>
        <v>1898.9089999999999</v>
      </c>
    </row>
    <row r="26" spans="1:6" x14ac:dyDescent="0.2">
      <c r="D26">
        <f t="shared" si="2"/>
        <v>240</v>
      </c>
      <c r="E26" s="2">
        <f t="shared" si="0"/>
        <v>1904.7280000000001</v>
      </c>
      <c r="F26" s="2">
        <f t="shared" si="1"/>
        <v>1937.992</v>
      </c>
    </row>
    <row r="27" spans="1:6" x14ac:dyDescent="0.2">
      <c r="D27">
        <f t="shared" si="2"/>
        <v>250</v>
      </c>
      <c r="E27" s="2">
        <f t="shared" si="0"/>
        <v>1940.98125</v>
      </c>
      <c r="F27" s="2">
        <f t="shared" si="1"/>
        <v>1977.075</v>
      </c>
    </row>
    <row r="28" spans="1:6" x14ac:dyDescent="0.2">
      <c r="D28">
        <f t="shared" si="2"/>
        <v>260</v>
      </c>
      <c r="E28" s="2">
        <f t="shared" si="0"/>
        <v>1977.1189999999999</v>
      </c>
      <c r="F28" s="2">
        <f t="shared" si="1"/>
        <v>2016.1579999999999</v>
      </c>
    </row>
    <row r="29" spans="1:6" x14ac:dyDescent="0.2">
      <c r="D29">
        <f t="shared" si="2"/>
        <v>270</v>
      </c>
      <c r="E29" s="2">
        <f t="shared" si="0"/>
        <v>2013.1412499999999</v>
      </c>
      <c r="F29" s="2">
        <f t="shared" si="1"/>
        <v>2055.241</v>
      </c>
    </row>
    <row r="30" spans="1:6" x14ac:dyDescent="0.2">
      <c r="D30">
        <f t="shared" si="2"/>
        <v>280</v>
      </c>
      <c r="E30" s="2">
        <f t="shared" si="0"/>
        <v>2049.0480000000002</v>
      </c>
      <c r="F30" s="2">
        <f t="shared" si="1"/>
        <v>2094.3240000000005</v>
      </c>
    </row>
    <row r="31" spans="1:6" x14ac:dyDescent="0.2">
      <c r="D31">
        <f t="shared" si="2"/>
        <v>290</v>
      </c>
      <c r="E31" s="2">
        <f t="shared" si="0"/>
        <v>2084.83925</v>
      </c>
      <c r="F31" s="2">
        <f t="shared" si="1"/>
        <v>2133.4070000000002</v>
      </c>
    </row>
    <row r="32" spans="1:6" x14ac:dyDescent="0.2">
      <c r="D32">
        <f t="shared" si="2"/>
        <v>300</v>
      </c>
      <c r="E32" s="2">
        <f t="shared" si="0"/>
        <v>2120.5149999999999</v>
      </c>
      <c r="F32" s="2">
        <f t="shared" si="1"/>
        <v>2172.4899999999998</v>
      </c>
    </row>
    <row r="33" spans="4:6" x14ac:dyDescent="0.2">
      <c r="D33">
        <f t="shared" si="2"/>
        <v>310</v>
      </c>
      <c r="E33" s="2">
        <f t="shared" si="0"/>
        <v>2156.0752500000003</v>
      </c>
      <c r="F33" s="2">
        <f t="shared" si="1"/>
        <v>2211.5729999999999</v>
      </c>
    </row>
    <row r="34" spans="4:6" x14ac:dyDescent="0.2">
      <c r="D34">
        <f t="shared" si="2"/>
        <v>320</v>
      </c>
      <c r="E34" s="2">
        <f t="shared" si="0"/>
        <v>2191.52</v>
      </c>
      <c r="F34" s="2">
        <f t="shared" si="1"/>
        <v>2250.6560000000004</v>
      </c>
    </row>
    <row r="35" spans="4:6" x14ac:dyDescent="0.2">
      <c r="D35">
        <f t="shared" si="2"/>
        <v>330</v>
      </c>
      <c r="E35" s="2">
        <f t="shared" si="0"/>
        <v>2226.8492499999998</v>
      </c>
      <c r="F35" s="2">
        <f t="shared" si="1"/>
        <v>2289.739</v>
      </c>
    </row>
    <row r="36" spans="4:6" x14ac:dyDescent="0.2">
      <c r="D36">
        <f t="shared" si="2"/>
        <v>340</v>
      </c>
      <c r="E36" s="2">
        <f t="shared" si="0"/>
        <v>2262.0630000000001</v>
      </c>
      <c r="F36" s="2">
        <f t="shared" si="1"/>
        <v>2328.8219999999997</v>
      </c>
    </row>
    <row r="37" spans="4:6" x14ac:dyDescent="0.2">
      <c r="D37">
        <f t="shared" si="2"/>
        <v>350</v>
      </c>
      <c r="E37" s="2">
        <f t="shared" si="0"/>
        <v>2297.1612499999997</v>
      </c>
      <c r="F37" s="2">
        <f t="shared" si="1"/>
        <v>2367.9049999999997</v>
      </c>
    </row>
    <row r="38" spans="4:6" x14ac:dyDescent="0.2">
      <c r="D38">
        <f t="shared" si="2"/>
        <v>360</v>
      </c>
      <c r="E38" s="2">
        <f t="shared" si="0"/>
        <v>2332.1439999999998</v>
      </c>
      <c r="F38" s="2">
        <f t="shared" si="1"/>
        <v>2406.9880000000003</v>
      </c>
    </row>
    <row r="39" spans="4:6" x14ac:dyDescent="0.2">
      <c r="D39">
        <f t="shared" si="2"/>
        <v>370</v>
      </c>
      <c r="E39" s="2">
        <f t="shared" si="0"/>
        <v>2367.01125</v>
      </c>
      <c r="F39" s="2">
        <f t="shared" si="1"/>
        <v>2446.0709999999999</v>
      </c>
    </row>
    <row r="40" spans="4:6" x14ac:dyDescent="0.2">
      <c r="D40">
        <f t="shared" si="2"/>
        <v>380</v>
      </c>
      <c r="E40" s="2">
        <f t="shared" si="0"/>
        <v>2401.7629999999999</v>
      </c>
      <c r="F40" s="2">
        <f t="shared" si="1"/>
        <v>2485.154</v>
      </c>
    </row>
  </sheetData>
  <hyperlinks>
    <hyperlink ref="H1" r:id="rId1" xr:uid="{D3B53ADA-412D-483E-9A88-8F14BBD46E54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ers_LF_x0020_SALES xmlns="48d290d6-d3a4-4c41-b508-98bf814d9912">
      <UserInfo>
        <DisplayName/>
        <AccountId xsi:nil="true"/>
        <AccountType/>
      </UserInfo>
    </Reviewers_LF_x0020_SALES>
    <Approvers_P xmlns="48d290d6-d3a4-4c41-b508-98bf814d9912">
      <UserInfo>
        <DisplayName/>
        <AccountId xsi:nil="true"/>
        <AccountType/>
      </UserInfo>
    </Approvers_P>
    <Review_x0020_Due_x0020_Date_PM xmlns="48d290d6-d3a4-4c41-b508-98bf814d9912" xsi:nil="true"/>
    <Reviewers_DocumentOwner xmlns="48d290d6-d3a4-4c41-b508-98bf814d9912">
      <UserInfo>
        <DisplayName/>
        <AccountId xsi:nil="true"/>
        <AccountType/>
      </UserInfo>
    </Reviewers_DocumentOwner>
    <Reviewers_APM xmlns="48d290d6-d3a4-4c41-b508-98bf814d9912">
      <UserInfo>
        <DisplayName/>
        <AccountId xsi:nil="true"/>
        <AccountType/>
      </UserInfo>
    </Reviewers_APM>
    <Reviewers_MARCOM xmlns="48d290d6-d3a4-4c41-b508-98bf814d9912">
      <UserInfo>
        <DisplayName/>
        <AccountId xsi:nil="true"/>
        <AccountType/>
      </UserInfo>
    </Reviewers_MARCOM>
    <Reviewers_PE xmlns="48d290d6-d3a4-4c41-b508-98bf814d9912">
      <UserInfo>
        <DisplayName/>
        <AccountId xsi:nil="true"/>
        <AccountType/>
      </UserInfo>
    </Reviewers_PE>
    <Review_x0020_Due_x0020_Date_CC xmlns="48d290d6-d3a4-4c41-b508-98bf814d9912" xsi:nil="true"/>
    <Reviewers_A xmlns="48d290d6-d3a4-4c41-b508-98bf814d9912">
      <UserInfo>
        <DisplayName/>
        <AccountId xsi:nil="true"/>
        <AccountType/>
      </UserInfo>
    </Reviewers_A>
    <DocLibName xmlns="48d290d6-d3a4-4c41-b508-98bf814d9912">RT_Tables</DocLibName>
    <Approvers_A xmlns="48d290d6-d3a4-4c41-b508-98bf814d9912">
      <UserInfo>
        <DisplayName>9308</DisplayName>
        <AccountId>9308</AccountId>
        <AccountType/>
      </UserInfo>
    </Approvers_A>
    <Approvers_PM xmlns="48d290d6-d3a4-4c41-b508-98bf814d9912">
      <UserInfo>
        <DisplayName/>
        <AccountId xsi:nil="true"/>
        <AccountType/>
      </UserInfo>
    </Approvers_PM>
    <Business_x0020_Unit xmlns="48d290d6-d3a4-4c41-b508-98bf814d9912" xsi:nil="true"/>
    <Review_x0020_Due_x0020_Date_APM xmlns="48d290d6-d3a4-4c41-b508-98bf814d9912" xsi:nil="true"/>
    <Review_x0020_Due_x0020_Date_TM xmlns="48d290d6-d3a4-4c41-b508-98bf814d9912" xsi:nil="true"/>
    <Approvers_CS xmlns="48d290d6-d3a4-4c41-b508-98bf814d9912">
      <UserInfo>
        <DisplayName/>
        <AccountId xsi:nil="true"/>
        <AccountType/>
      </UserInfo>
    </Approvers_CS>
    <Flag xmlns="48d290d6-d3a4-4c41-b508-98bf814d9912" xsi:nil="true"/>
    <Review_x0020_Due_x0020_Date_CS xmlns="48d290d6-d3a4-4c41-b508-98bf814d9912" xsi:nil="true"/>
    <Reviewers_TM xmlns="48d290d6-d3a4-4c41-b508-98bf814d9912">
      <UserInfo>
        <DisplayName/>
        <AccountId xsi:nil="true"/>
        <AccountType/>
      </UserInfo>
    </Reviewers_TM>
    <Review_x0020_Due_x0020_Date_DocumentOwner xmlns="48d290d6-d3a4-4c41-b508-98bf814d9912" xsi:nil="true"/>
    <Library xmlns="d690ff2e-76c8-4eae-9577-6672bf24a879" xsi:nil="true"/>
    <Review_x0020_Due_x0020_Date_LF_x0020_SALES xmlns="48d290d6-d3a4-4c41-b508-98bf814d9912" xsi:nil="true"/>
    <Document_x0020_Status xmlns="48d290d6-d3a4-4c41-b508-98bf814d9912" xsi:nil="true"/>
    <Approval_x0020_Due_x0020_Date_DocumentOwner xmlns="48d290d6-d3a4-4c41-b508-98bf814d9912" xsi:nil="true"/>
    <Approvers_D xmlns="48d290d6-d3a4-4c41-b508-98bf814d9912">
      <UserInfo>
        <DisplayName/>
        <AccountId xsi:nil="true"/>
        <AccountType/>
      </UserInfo>
    </Approvers_D>
    <Approvers_TM xmlns="48d290d6-d3a4-4c41-b508-98bf814d9912">
      <UserInfo>
        <DisplayName/>
        <AccountId xsi:nil="true"/>
        <AccountType/>
      </UserInfo>
    </Approvers_TM>
    <Review_x0020_Due_x0020_Date_MARCOM xmlns="48d290d6-d3a4-4c41-b508-98bf814d9912" xsi:nil="true"/>
    <Reviewers_PM xmlns="48d290d6-d3a4-4c41-b508-98bf814d9912">
      <UserInfo>
        <DisplayName/>
        <AccountId xsi:nil="true"/>
        <AccountType/>
      </UserInfo>
    </Reviewers_PM>
    <Application xmlns="48d290d6-d3a4-4c41-b508-98bf814d9912">
      <Value>104</Value>
      <Value>51</Value>
      <Value>24</Value>
      <Value>32</Value>
      <Value>40</Value>
      <Value>66</Value>
    </Application>
    <Approval_x0020_Due_x0020_Date_MARCOM xmlns="48d290d6-d3a4-4c41-b508-98bf814d9912" xsi:nil="true"/>
    <Approval_x0020_Due_x0020_Date_PE xmlns="48d290d6-d3a4-4c41-b508-98bf814d9912" xsi:nil="true"/>
    <Doc_Exp_Date xmlns="48d290d6-d3a4-4c41-b508-98bf814d9912">2022-01-01T06:00:00+00:00</Doc_Exp_Date>
    <Reviewers_DocumentDesigner xmlns="48d290d6-d3a4-4c41-b508-98bf814d9912">
      <UserInfo>
        <DisplayName/>
        <AccountId xsi:nil="true"/>
        <AccountType/>
      </UserInfo>
    </Reviewers_DocumentDesigner>
    <Approval_x0020_Due_x0020_Date_CS xmlns="48d290d6-d3a4-4c41-b508-98bf814d9912" xsi:nil="true"/>
    <Review_x0020_Due_x0020_Date_A xmlns="48d290d6-d3a4-4c41-b508-98bf814d9912" xsi:nil="true"/>
    <Approval_x0020_Due_x0020_Date_LF_x0020_SALES xmlns="48d290d6-d3a4-4c41-b508-98bf814d9912" xsi:nil="true"/>
    <Approvers_MARCOM xmlns="48d290d6-d3a4-4c41-b508-98bf814d9912">
      <UserInfo>
        <DisplayName/>
        <AccountId xsi:nil="true"/>
        <AccountType/>
      </UserInfo>
    </Approvers_MARCOM>
    <Approvers_PE xmlns="48d290d6-d3a4-4c41-b508-98bf814d9912">
      <UserInfo>
        <DisplayName/>
        <AccountId xsi:nil="true"/>
        <AccountType/>
      </UserInfo>
    </Approvers_PE>
    <Industry xmlns="48d290d6-d3a4-4c41-b508-98bf814d9912">
      <Value>7</Value>
      <Value>4</Value>
      <Value>24</Value>
      <Value>18</Value>
      <Value>3</Value>
      <Value>14</Value>
      <Value>20</Value>
    </Industry>
    <Review_x0020_Due_x0020_Date_PE xmlns="48d290d6-d3a4-4c41-b508-98bf814d9912" xsi:nil="true"/>
    <Reviewers_CC xmlns="48d290d6-d3a4-4c41-b508-98bf814d9912">
      <UserInfo>
        <DisplayName/>
        <AccountId xsi:nil="true"/>
        <AccountType/>
      </UserInfo>
    </Reviewers_CC>
    <Approvers_DocumentDesigner xmlns="d690ff2e-76c8-4eae-9577-6672bf24a879">
      <UserInfo>
        <DisplayName/>
        <AccountId xsi:nil="true"/>
        <AccountType/>
      </UserInfo>
    </Approvers_DocumentDesigner>
    <Approval_x0020_Due_x0020_Date_D xmlns="48d290d6-d3a4-4c41-b508-98bf814d9912" xsi:nil="true"/>
    <Approval_x0020_Due_x0020_Date_P xmlns="48d290d6-d3a4-4c41-b508-98bf814d9912" xsi:nil="true"/>
    <Approval_x0020_Due_x0020_Date_TM xmlns="48d290d6-d3a4-4c41-b508-98bf814d9912" xsi:nil="true"/>
    <Review_x0020_Due_x0020_Date_DocumentDesigner xmlns="48d290d6-d3a4-4c41-b508-98bf814d9912" xsi:nil="true"/>
    <Review_x0020_Due_x0020_Date_D xmlns="48d290d6-d3a4-4c41-b508-98bf814d9912" xsi:nil="true"/>
    <Reviewers_CS xmlns="48d290d6-d3a4-4c41-b508-98bf814d9912">
      <UserInfo>
        <DisplayName/>
        <AccountId xsi:nil="true"/>
        <AccountType/>
      </UserInfo>
    </Reviewers_CS>
    <Reviewers_D xmlns="48d290d6-d3a4-4c41-b508-98bf814d9912">
      <UserInfo>
        <DisplayName/>
        <AccountId xsi:nil="true"/>
        <AccountType/>
      </UserInfo>
    </Reviewers_D>
    <Approval_x0020_Due_x0020_Date_A xmlns="48d290d6-d3a4-4c41-b508-98bf814d9912" xsi:nil="true"/>
    <Approval_x0020_Due_x0020_Date_DocumentDesigner xmlns="48d290d6-d3a4-4c41-b508-98bf814d9912" xsi:nil="true"/>
    <Approvers_DocumentOwner xmlns="48d290d6-d3a4-4c41-b508-98bf814d9912">
      <UserInfo>
        <DisplayName>9308</DisplayName>
        <AccountId>9308</AccountId>
        <AccountType/>
      </UserInfo>
    </Approvers_DocumentOwner>
    <Approval_x0020_Due_x0020_Date_PM xmlns="48d290d6-d3a4-4c41-b508-98bf814d9912" xsi:nil="true"/>
    <Approvers_LF_x0020_SALES xmlns="48d290d6-d3a4-4c41-b508-98bf814d9912">
      <UserInfo>
        <DisplayName/>
        <AccountId xsi:nil="true"/>
        <AccountType/>
      </UserInfo>
    </Approvers_LF_x0020_SALES>
    <_dlc_DocId xmlns="5d810f29-b7ad-4acd-8128-8ccc4c4fde04">XJ5EXNYW2MRS-489-11618</_dlc_DocId>
    <_dlc_DocIdUrl xmlns="5d810f29-b7ad-4acd-8128-8ccc4c4fde04">
      <Url>https://my.littelfuse.com/ESBU/_layouts/15/DocIdRedir.aspx?ID=XJ5EXNYW2MRS-489-11618</Url>
      <Description>XJ5EXNYW2MRS-489-11618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DB_ContentType" ma:contentTypeID="0x01010021696631CFDAA549B3011DD49D19CA45007D807094EDC92148B780B95FF0C5B13D" ma:contentTypeVersion="158" ma:contentTypeDescription="" ma:contentTypeScope="" ma:versionID="427b031769ddbc5b063db1fb83a725ad">
  <xsd:schema xmlns:xsd="http://www.w3.org/2001/XMLSchema" xmlns:xs="http://www.w3.org/2001/XMLSchema" xmlns:p="http://schemas.microsoft.com/office/2006/metadata/properties" xmlns:ns2="48d290d6-d3a4-4c41-b508-98bf814d9912" xmlns:ns4="d690ff2e-76c8-4eae-9577-6672bf24a879" xmlns:ns5="5d810f29-b7ad-4acd-8128-8ccc4c4fde04" targetNamespace="http://schemas.microsoft.com/office/2006/metadata/properties" ma:root="true" ma:fieldsID="3fe1c1b60616542e4a3c319eea827d0d" ns2:_="" ns4:_="" ns5:_="">
    <xsd:import namespace="48d290d6-d3a4-4c41-b508-98bf814d9912"/>
    <xsd:import namespace="d690ff2e-76c8-4eae-9577-6672bf24a879"/>
    <xsd:import namespace="5d810f29-b7ad-4acd-8128-8ccc4c4fde04"/>
    <xsd:element name="properties">
      <xsd:complexType>
        <xsd:sequence>
          <xsd:element name="documentManagement">
            <xsd:complexType>
              <xsd:all>
                <xsd:element ref="ns2:Application" minOccurs="0"/>
                <xsd:element ref="ns2:Approval_x0020_Due_x0020_Date_CS" minOccurs="0"/>
                <xsd:element ref="ns2:Approval_x0020_Due_x0020_Date_D" minOccurs="0"/>
                <xsd:element ref="ns2:Approval_x0020_Due_x0020_Date_LF_x0020_SALES" minOccurs="0"/>
                <xsd:element ref="ns2:Approval_x0020_Due_x0020_Date_MARCOM" minOccurs="0"/>
                <xsd:element ref="ns2:Approval_x0020_Due_x0020_Date_P" minOccurs="0"/>
                <xsd:element ref="ns2:Approval_x0020_Due_x0020_Date_PE" minOccurs="0"/>
                <xsd:element ref="ns2:Approval_x0020_Due_x0020_Date_PM" minOccurs="0"/>
                <xsd:element ref="ns2:Approval_x0020_Due_x0020_Date_TM" minOccurs="0"/>
                <xsd:element ref="ns2:Approvers_CS" minOccurs="0"/>
                <xsd:element ref="ns2:Approvers_D" minOccurs="0"/>
                <xsd:element ref="ns2:Approvers_LF_x0020_SALES" minOccurs="0"/>
                <xsd:element ref="ns2:Approvers_MARCOM" minOccurs="0"/>
                <xsd:element ref="ns2:Approvers_P" minOccurs="0"/>
                <xsd:element ref="ns2:Approvers_PE" minOccurs="0"/>
                <xsd:element ref="ns2:Approvers_PM" minOccurs="0"/>
                <xsd:element ref="ns2:Approvers_TM" minOccurs="0"/>
                <xsd:element ref="ns2:Business_x0020_Unit" minOccurs="0"/>
                <xsd:element ref="ns2:DocLibName" minOccurs="0"/>
                <xsd:element ref="ns2:Document_x0020_Status" minOccurs="0"/>
                <xsd:element ref="ns2:Flag" minOccurs="0"/>
                <xsd:element ref="ns2:Industry" minOccurs="0"/>
                <xsd:element ref="ns2:Review_x0020_Due_x0020_Date_A" minOccurs="0"/>
                <xsd:element ref="ns2:Review_x0020_Due_x0020_Date_APM" minOccurs="0"/>
                <xsd:element ref="ns2:Review_x0020_Due_x0020_Date_CS" minOccurs="0"/>
                <xsd:element ref="ns2:Review_x0020_Due_x0020_Date_D" minOccurs="0"/>
                <xsd:element ref="ns2:Review_x0020_Due_x0020_Date_LF_x0020_SALES" minOccurs="0"/>
                <xsd:element ref="ns2:Review_x0020_Due_x0020_Date_MARCOM" minOccurs="0"/>
                <xsd:element ref="ns2:Review_x0020_Due_x0020_Date_PE" minOccurs="0"/>
                <xsd:element ref="ns2:Review_x0020_Due_x0020_Date_PM" minOccurs="0"/>
                <xsd:element ref="ns2:Review_x0020_Due_x0020_Date_TM" minOccurs="0"/>
                <xsd:element ref="ns2:Reviewers_A" minOccurs="0"/>
                <xsd:element ref="ns2:Reviewers_APM" minOccurs="0"/>
                <xsd:element ref="ns2:Reviewers_CS" minOccurs="0"/>
                <xsd:element ref="ns2:Reviewers_D" minOccurs="0"/>
                <xsd:element ref="ns2:Reviewers_LF_x0020_SALES" minOccurs="0"/>
                <xsd:element ref="ns2:Reviewers_MARCOM" minOccurs="0"/>
                <xsd:element ref="ns2:Reviewers_PE" minOccurs="0"/>
                <xsd:element ref="ns2:Reviewers_PM" minOccurs="0"/>
                <xsd:element ref="ns2:Reviewers_TM" minOccurs="0"/>
                <xsd:element ref="ns2:Approvers_A" minOccurs="0"/>
                <xsd:element ref="ns2:Approval_x0020_Due_x0020_Date_A" minOccurs="0"/>
                <xsd:element ref="ns2:Review_x0020_Due_x0020_Date_CC" minOccurs="0"/>
                <xsd:element ref="ns2:Reviewers_CC" minOccurs="0"/>
                <xsd:element ref="ns2:Doc_Exp_Date" minOccurs="0"/>
                <xsd:element ref="ns2:Review_x0020_Due_x0020_Date_DocumentOwner" minOccurs="0"/>
                <xsd:element ref="ns2:Review_x0020_Due_x0020_Date_DocumentDesigner" minOccurs="0"/>
                <xsd:element ref="ns2:Approval_x0020_Due_x0020_Date_DocumentOwner" minOccurs="0"/>
                <xsd:element ref="ns2:Approval_x0020_Due_x0020_Date_DocumentDesigner" minOccurs="0"/>
                <xsd:element ref="ns2:Reviewers_DocumentOwner" minOccurs="0"/>
                <xsd:element ref="ns2:Reviewers_DocumentDesigner" minOccurs="0"/>
                <xsd:element ref="ns2:Approvers_DocumentOwner" minOccurs="0"/>
                <xsd:element ref="ns4:Approvers_DocumentDesigner" minOccurs="0"/>
                <xsd:element ref="ns5:_dlc_DocId" minOccurs="0"/>
                <xsd:element ref="ns5:_dlc_DocIdUrl" minOccurs="0"/>
                <xsd:element ref="ns5:_dlc_DocIdPersistId" minOccurs="0"/>
                <xsd:element ref="ns4:Libra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290d6-d3a4-4c41-b508-98bf814d9912" elementFormDefault="qualified">
    <xsd:import namespace="http://schemas.microsoft.com/office/2006/documentManagement/types"/>
    <xsd:import namespace="http://schemas.microsoft.com/office/infopath/2007/PartnerControls"/>
    <xsd:element name="Application" ma:index="8" nillable="true" ma:displayName="Application" ma:list="{abe60f0a-ab1f-40d7-8d81-c3567451b9ba}" ma:internalName="Application0" ma:readOnly="false" ma:showField="Title" ma:web="48d290d6-d3a4-4c41-b508-98bf814d9912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_x0020_Due_x0020_Date_CS" ma:index="9" nillable="true" ma:displayName="Approval Due Date_CS" ma:format="DateOnly" ma:hidden="true" ma:internalName="Approval_x0020_Due_x0020_Date_CS0" ma:readOnly="false">
      <xsd:simpleType>
        <xsd:restriction base="dms:DateTime"/>
      </xsd:simpleType>
    </xsd:element>
    <xsd:element name="Approval_x0020_Due_x0020_Date_D" ma:index="10" nillable="true" ma:displayName="Approval Due Date_D" ma:format="DateOnly" ma:hidden="true" ma:internalName="Approval_x0020_Due_x0020_Date_D0" ma:readOnly="false">
      <xsd:simpleType>
        <xsd:restriction base="dms:DateTime"/>
      </xsd:simpleType>
    </xsd:element>
    <xsd:element name="Approval_x0020_Due_x0020_Date_LF_x0020_SALES" ma:index="11" nillable="true" ma:displayName="Approval Due Date_LF SALES" ma:format="DateOnly" ma:hidden="true" ma:internalName="Approval_x0020_Due_x0020_Date_LF_x0020_SALES0" ma:readOnly="false">
      <xsd:simpleType>
        <xsd:restriction base="dms:DateTime"/>
      </xsd:simpleType>
    </xsd:element>
    <xsd:element name="Approval_x0020_Due_x0020_Date_MARCOM" ma:index="12" nillable="true" ma:displayName="Approval Due Date_MARCOM" ma:format="DateOnly" ma:hidden="true" ma:internalName="Approval_x0020_Due_x0020_Date_MARCOM0" ma:readOnly="false">
      <xsd:simpleType>
        <xsd:restriction base="dms:DateTime"/>
      </xsd:simpleType>
    </xsd:element>
    <xsd:element name="Approval_x0020_Due_x0020_Date_P" ma:index="13" nillable="true" ma:displayName="Approval Due Date_P" ma:format="DateOnly" ma:hidden="true" ma:internalName="Approval_x0020_Due_x0020_Date_P0" ma:readOnly="false">
      <xsd:simpleType>
        <xsd:restriction base="dms:DateTime"/>
      </xsd:simpleType>
    </xsd:element>
    <xsd:element name="Approval_x0020_Due_x0020_Date_PE" ma:index="14" nillable="true" ma:displayName="Approval Due Date_PE" ma:format="DateOnly" ma:hidden="true" ma:internalName="Approval_x0020_Due_x0020_Date_PE0" ma:readOnly="false">
      <xsd:simpleType>
        <xsd:restriction base="dms:DateTime"/>
      </xsd:simpleType>
    </xsd:element>
    <xsd:element name="Approval_x0020_Due_x0020_Date_PM" ma:index="15" nillable="true" ma:displayName="Approval Due Date_PM" ma:format="DateOnly" ma:hidden="true" ma:internalName="Approval_x0020_Due_x0020_Date_PM0" ma:readOnly="false">
      <xsd:simpleType>
        <xsd:restriction base="dms:DateTime"/>
      </xsd:simpleType>
    </xsd:element>
    <xsd:element name="Approval_x0020_Due_x0020_Date_TM" ma:index="16" nillable="true" ma:displayName="Approval Due Date_TM" ma:format="DateOnly" ma:hidden="true" ma:internalName="Approval_x0020_Due_x0020_Date_TM0" ma:readOnly="false">
      <xsd:simpleType>
        <xsd:restriction base="dms:DateTime"/>
      </xsd:simpleType>
    </xsd:element>
    <xsd:element name="Approvers_CS" ma:index="17" nillable="true" ma:displayName="Approvers_CS" ma:hidden="true" ma:list="UserInfo" ma:SharePointGroup="0" ma:internalName="Approvers_C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D" ma:index="18" nillable="true" ma:displayName="Approvers_D" ma:hidden="true" ma:list="UserInfo" ma:SharePointGroup="0" ma:internalName="Approvers_D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LF_x0020_SALES" ma:index="19" nillable="true" ma:displayName="Approvers_LF SALES" ma:hidden="true" ma:list="UserInfo" ma:SharePointGroup="0" ma:internalName="Approvers_LF_x0020_SALE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MARCOM" ma:index="20" nillable="true" ma:displayName="Approvers_MARCOM" ma:hidden="true" ma:list="UserInfo" ma:SharePointGroup="0" ma:internalName="Approvers_MARCO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P" ma:index="21" nillable="true" ma:displayName="Approvers_P" ma:hidden="true" ma:list="UserInfo" ma:SharePointGroup="0" ma:internalName="Approvers_P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PE" ma:index="22" nillable="true" ma:displayName="Approvers_PE" ma:hidden="true" ma:list="UserInfo" ma:SharePointGroup="0" ma:internalName="Approvers_PE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PM" ma:index="23" nillable="true" ma:displayName="Approvers_PM" ma:hidden="true" ma:list="UserInfo" ma:SharePointGroup="0" ma:internalName="Approvers_P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TM" ma:index="24" nillable="true" ma:displayName="Approvers_TM" ma:hidden="true" ma:list="UserInfo" ma:SharePointGroup="0" ma:internalName="Approvers_T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usiness_x0020_Unit" ma:index="25" nillable="true" ma:displayName="Business Unit" ma:default="ESBU" ma:hidden="true" ma:internalName="Business_x0020_Unit0" ma:readOnly="false">
      <xsd:simpleType>
        <xsd:restriction base="dms:Text">
          <xsd:maxLength value="255"/>
        </xsd:restriction>
      </xsd:simpleType>
    </xsd:element>
    <xsd:element name="DocLibName" ma:index="26" nillable="true" ma:displayName="DocLibName" ma:hidden="true" ma:internalName="DocLibName0" ma:readOnly="false">
      <xsd:simpleType>
        <xsd:restriction base="dms:Text">
          <xsd:maxLength value="255"/>
        </xsd:restriction>
      </xsd:simpleType>
    </xsd:element>
    <xsd:element name="Document_x0020_Status" ma:index="27" nillable="true" ma:displayName="Document Status" ma:default="Draft" ma:format="Dropdown" ma:hidden="true" ma:internalName="Document_x0020_Status0" ma:readOnly="false">
      <xsd:simpleType>
        <xsd:restriction base="dms:Choice">
          <xsd:enumeration value="Draft"/>
          <xsd:enumeration value="Awaiting Review"/>
          <xsd:enumeration value="Reviewed"/>
          <xsd:enumeration value="Awaiting Approval"/>
          <xsd:enumeration value="Awaiting Owner"/>
          <xsd:enumeration value="Owner Reviewed"/>
          <xsd:enumeration value="Owner Approved"/>
          <xsd:enumeration value="Designer Reviewed"/>
          <xsd:enumeration value="Designer Approved"/>
          <xsd:enumeration value="Approved"/>
        </xsd:restriction>
      </xsd:simpleType>
    </xsd:element>
    <xsd:element name="Flag" ma:index="28" nillable="true" ma:displayName="Flag" ma:default="True" ma:hidden="true" ma:internalName="Flag0" ma:readOnly="false">
      <xsd:simpleType>
        <xsd:restriction base="dms:Text">
          <xsd:maxLength value="255"/>
        </xsd:restriction>
      </xsd:simpleType>
    </xsd:element>
    <xsd:element name="Industry" ma:index="29" nillable="true" ma:displayName="Industry" ma:list="{6f475f84-cb93-407c-96ff-e79539a068dd}" ma:internalName="Industry0" ma:readOnly="false" ma:showField="Title" ma:web="48d290d6-d3a4-4c41-b508-98bf814d9912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ew_x0020_Due_x0020_Date_A" ma:index="30" nillable="true" ma:displayName="Review Due Date_A" ma:format="DateOnly" ma:hidden="true" ma:internalName="Review_x0020_Due_x0020_Date_A0" ma:readOnly="false">
      <xsd:simpleType>
        <xsd:restriction base="dms:DateTime"/>
      </xsd:simpleType>
    </xsd:element>
    <xsd:element name="Review_x0020_Due_x0020_Date_APM" ma:index="31" nillable="true" ma:displayName="Review Due Date_APM" ma:format="DateOnly" ma:hidden="true" ma:internalName="Review_x0020_Due_x0020_Date_APM0" ma:readOnly="false">
      <xsd:simpleType>
        <xsd:restriction base="dms:DateTime"/>
      </xsd:simpleType>
    </xsd:element>
    <xsd:element name="Review_x0020_Due_x0020_Date_CS" ma:index="32" nillable="true" ma:displayName="Review Due Date_CS" ma:format="DateOnly" ma:hidden="true" ma:internalName="Review_x0020_Due_x0020_Date_CS0" ma:readOnly="false">
      <xsd:simpleType>
        <xsd:restriction base="dms:DateTime"/>
      </xsd:simpleType>
    </xsd:element>
    <xsd:element name="Review_x0020_Due_x0020_Date_D" ma:index="33" nillable="true" ma:displayName="Review Due Date_D" ma:format="DateOnly" ma:hidden="true" ma:internalName="Review_x0020_Due_x0020_Date_D0" ma:readOnly="false">
      <xsd:simpleType>
        <xsd:restriction base="dms:DateTime"/>
      </xsd:simpleType>
    </xsd:element>
    <xsd:element name="Review_x0020_Due_x0020_Date_LF_x0020_SALES" ma:index="34" nillable="true" ma:displayName="Review Due Date_LF SALES" ma:format="DateOnly" ma:hidden="true" ma:internalName="Review_x0020_Due_x0020_Date_LF_x0020_SALES0" ma:readOnly="false">
      <xsd:simpleType>
        <xsd:restriction base="dms:DateTime"/>
      </xsd:simpleType>
    </xsd:element>
    <xsd:element name="Review_x0020_Due_x0020_Date_MARCOM" ma:index="35" nillable="true" ma:displayName="Review Due Date_MARCOM" ma:format="DateOnly" ma:hidden="true" ma:internalName="Review_x0020_Due_x0020_Date_MARCOM0" ma:readOnly="false">
      <xsd:simpleType>
        <xsd:restriction base="dms:DateTime"/>
      </xsd:simpleType>
    </xsd:element>
    <xsd:element name="Review_x0020_Due_x0020_Date_PE" ma:index="36" nillable="true" ma:displayName="Review Due Date_PE" ma:format="DateOnly" ma:hidden="true" ma:internalName="Review_x0020_Due_x0020_Date_PE0" ma:readOnly="false">
      <xsd:simpleType>
        <xsd:restriction base="dms:DateTime"/>
      </xsd:simpleType>
    </xsd:element>
    <xsd:element name="Review_x0020_Due_x0020_Date_PM" ma:index="37" nillable="true" ma:displayName="Review Due Date_PM" ma:format="DateOnly" ma:hidden="true" ma:internalName="Review_x0020_Due_x0020_Date_PM0" ma:readOnly="false">
      <xsd:simpleType>
        <xsd:restriction base="dms:DateTime"/>
      </xsd:simpleType>
    </xsd:element>
    <xsd:element name="Review_x0020_Due_x0020_Date_TM" ma:index="38" nillable="true" ma:displayName="Review Due Date_TM" ma:format="DateOnly" ma:hidden="true" ma:internalName="Review_x0020_Due_x0020_Date_TM0" ma:readOnly="false">
      <xsd:simpleType>
        <xsd:restriction base="dms:DateTime"/>
      </xsd:simpleType>
    </xsd:element>
    <xsd:element name="Reviewers_A" ma:index="39" nillable="true" ma:displayName="Reviewers_A" ma:hidden="true" ma:list="UserInfo" ma:SharePointGroup="0" ma:internalName="Reviewers_A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APM" ma:index="40" nillable="true" ma:displayName="Reviewers_APM" ma:hidden="true" ma:list="UserInfo" ma:SharePointGroup="0" ma:internalName="Reviewers_AP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CS" ma:index="41" nillable="true" ma:displayName="Reviewers_CS" ma:hidden="true" ma:list="UserInfo" ma:SharePointGroup="0" ma:internalName="Reviewers_C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D" ma:index="42" nillable="true" ma:displayName="Reviewers_D" ma:hidden="true" ma:list="UserInfo" ma:SharePointGroup="0" ma:internalName="Reviewers_D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LF_x0020_SALES" ma:index="43" nillable="true" ma:displayName="Reviewers_LF SALES" ma:hidden="true" ma:list="UserInfo" ma:SharePointGroup="0" ma:internalName="Reviewers_LF_x0020_SALE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MARCOM" ma:index="44" nillable="true" ma:displayName="Reviewers_MARCOM" ma:hidden="true" ma:list="UserInfo" ma:SharePointGroup="0" ma:internalName="Reviewers_MARCO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PE" ma:index="45" nillable="true" ma:displayName="Reviewers_PE" ma:hidden="true" ma:list="UserInfo" ma:SharePointGroup="0" ma:internalName="Reviewers_PE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PM" ma:index="46" nillable="true" ma:displayName="Reviewers_PM" ma:hidden="true" ma:list="UserInfo" ma:SharePointGroup="0" ma:internalName="Reviewers_P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TM" ma:index="47" nillable="true" ma:displayName="Reviewers_TM" ma:hidden="true" ma:list="UserInfo" ma:SharePointGroup="0" ma:internalName="Reviewers_T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A" ma:index="49" nillable="true" ma:displayName="Approvers_A" ma:hidden="true" ma:list="UserInfo" ma:SharePointGroup="0" ma:internalName="Approvers_A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al_x0020_Due_x0020_Date_A" ma:index="50" nillable="true" ma:displayName="Approval Due Date_A" ma:format="DateOnly" ma:hidden="true" ma:internalName="Approval_x0020_Due_x0020_Date_A0" ma:readOnly="false">
      <xsd:simpleType>
        <xsd:restriction base="dms:DateTime"/>
      </xsd:simpleType>
    </xsd:element>
    <xsd:element name="Review_x0020_Due_x0020_Date_CC" ma:index="51" nillable="true" ma:displayName="Review Due Date_CC" ma:format="DateOnly" ma:hidden="true" ma:internalName="Review_x0020_Due_x0020_Date_CC0" ma:readOnly="false">
      <xsd:simpleType>
        <xsd:restriction base="dms:DateTime"/>
      </xsd:simpleType>
    </xsd:element>
    <xsd:element name="Reviewers_CC" ma:index="52" nillable="true" ma:displayName="Reviewers_CC" ma:hidden="true" ma:list="UserInfo" ma:SharePointGroup="0" ma:internalName="Reviewers_CC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_Exp_Date" ma:index="53" nillable="true" ma:displayName="Doc_Exp_Date" ma:format="DateOnly" ma:internalName="Doc_Exp_Date0">
      <xsd:simpleType>
        <xsd:restriction base="dms:DateTime"/>
      </xsd:simpleType>
    </xsd:element>
    <xsd:element name="Review_x0020_Due_x0020_Date_DocumentOwner" ma:index="54" nillable="true" ma:displayName="Review Due Date_DocumentOwner" ma:format="DateOnly" ma:hidden="true" ma:internalName="Review_x0020_Due_x0020_Date_DocumentOwner" ma:readOnly="false">
      <xsd:simpleType>
        <xsd:restriction base="dms:DateTime"/>
      </xsd:simpleType>
    </xsd:element>
    <xsd:element name="Review_x0020_Due_x0020_Date_DocumentDesigner" ma:index="55" nillable="true" ma:displayName="Review Due Date_DocumentDesigner" ma:format="DateOnly" ma:hidden="true" ma:internalName="Review_x0020_Due_x0020_Date_DocumentDesigner" ma:readOnly="false">
      <xsd:simpleType>
        <xsd:restriction base="dms:DateTime"/>
      </xsd:simpleType>
    </xsd:element>
    <xsd:element name="Approval_x0020_Due_x0020_Date_DocumentOwner" ma:index="56" nillable="true" ma:displayName="Approval Due Date_DocumentOwner" ma:format="DateOnly" ma:hidden="true" ma:internalName="Approval_x0020_Due_x0020_Date_DocumentOwner" ma:readOnly="false">
      <xsd:simpleType>
        <xsd:restriction base="dms:DateTime"/>
      </xsd:simpleType>
    </xsd:element>
    <xsd:element name="Approval_x0020_Due_x0020_Date_DocumentDesigner" ma:index="57" nillable="true" ma:displayName="Approval Due Date_DocumentDesigner" ma:format="DateOnly" ma:hidden="true" ma:internalName="Approval_x0020_Due_x0020_Date_DocumentDesigner" ma:readOnly="false">
      <xsd:simpleType>
        <xsd:restriction base="dms:DateTime"/>
      </xsd:simpleType>
    </xsd:element>
    <xsd:element name="Reviewers_DocumentOwner" ma:index="58" nillable="true" ma:displayName="Reviewers_DocumentOwner" ma:hidden="true" ma:list="UserInfo" ma:SearchPeopleOnly="false" ma:SharePointGroup="0" ma:internalName="Reviewers_Document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DocumentDesigner" ma:index="59" nillable="true" ma:displayName="Reviewers_DocumentDesigner" ma:hidden="true" ma:list="UserInfo" ma:SearchPeopleOnly="false" ma:SharePointGroup="0" ma:internalName="Reviewers_DocumentDesig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DocumentOwner" ma:index="60" nillable="true" ma:displayName="Approvers_DocumentOwner" ma:hidden="true" ma:list="UserInfo" ma:SearchPeopleOnly="false" ma:SharePointGroup="0" ma:internalName="Approvers_Document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0ff2e-76c8-4eae-9577-6672bf24a879" elementFormDefault="qualified">
    <xsd:import namespace="http://schemas.microsoft.com/office/2006/documentManagement/types"/>
    <xsd:import namespace="http://schemas.microsoft.com/office/infopath/2007/PartnerControls"/>
    <xsd:element name="Approvers_DocumentDesigner" ma:index="61" nillable="true" ma:displayName="Approvers_DocumentDesigner" ma:hidden="true" ma:list="UserInfo" ma:SharePointGroup="0" ma:internalName="Approvers_DocumentDesig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ibrary" ma:index="65" nillable="true" ma:displayName="Library" ma:hidden="true" ma:internalName="Library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10f29-b7ad-4acd-8128-8ccc4c4fde04" elementFormDefault="qualified">
    <xsd:import namespace="http://schemas.microsoft.com/office/2006/documentManagement/types"/>
    <xsd:import namespace="http://schemas.microsoft.com/office/infopath/2007/PartnerControls"/>
    <xsd:element name="_dlc_DocId" ma:index="6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6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6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4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66FC0-0ED5-4FFE-BC83-D79FD27B156B}">
  <ds:schemaRefs>
    <ds:schemaRef ds:uri="http://schemas.microsoft.com/office/2006/metadata/properties"/>
    <ds:schemaRef ds:uri="http://schemas.microsoft.com/office/infopath/2007/PartnerControls"/>
    <ds:schemaRef ds:uri="48d290d6-d3a4-4c41-b508-98bf814d9912"/>
    <ds:schemaRef ds:uri="d690ff2e-76c8-4eae-9577-6672bf24a879"/>
    <ds:schemaRef ds:uri="5d810f29-b7ad-4acd-8128-8ccc4c4fde04"/>
  </ds:schemaRefs>
</ds:datastoreItem>
</file>

<file path=customXml/itemProps2.xml><?xml version="1.0" encoding="utf-8"?>
<ds:datastoreItem xmlns:ds="http://schemas.openxmlformats.org/officeDocument/2006/customXml" ds:itemID="{2ED36BE5-974C-4623-8881-11B0D177A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d290d6-d3a4-4c41-b508-98bf814d9912"/>
    <ds:schemaRef ds:uri="d690ff2e-76c8-4eae-9577-6672bf24a879"/>
    <ds:schemaRef ds:uri="5d810f29-b7ad-4acd-8128-8ccc4c4fd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F6056B-8D02-4416-BB37-8807D38385E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FF73DD9-2546-45F9-BA29-BB36C02C4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calcs</vt:lpstr>
    </vt:vector>
  </TitlesOfParts>
  <Company>U.S. Sensor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Littelfuse Leaded Thermistors 103JG1KE RT Table</dc:title>
  <dc:creator>Roger Dankert</dc:creator>
  <cp:keywords/>
  <cp:lastModifiedBy>jesse</cp:lastModifiedBy>
  <cp:lastPrinted>2017-08-02T15:58:50Z</cp:lastPrinted>
  <dcterms:created xsi:type="dcterms:W3CDTF">2002-11-14T16:43:41Z</dcterms:created>
  <dcterms:modified xsi:type="dcterms:W3CDTF">2023-05-18T05:53:24Z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ada05c99-e5c3-4396-96a9-395d38686ec9</vt:lpwstr>
  </property>
  <property fmtid="{D5CDD505-2E9C-101B-9397-08002B2CF9AE}" pid="3" name="ContentTypeId">
    <vt:lpwstr>0x01010021696631CFDAA549B3011DD49D19CA45007D807094EDC92148B780B95FF0C5B13D</vt:lpwstr>
  </property>
  <property fmtid="{D5CDD505-2E9C-101B-9397-08002B2CF9AE}" pid="4" name="_dlc_DocIdItemGuid">
    <vt:lpwstr>da35087c-dfca-42b7-a0b1-ed456a789ce3</vt:lpwstr>
  </property>
</Properties>
</file>