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43D88A61-53A9-4CBE-B8B7-AE7FC6E29633}" xr6:coauthVersionLast="43" xr6:coauthVersionMax="43" xr10:uidLastSave="{00000000-0000-0000-0000-000000000000}"/>
  <bookViews>
    <workbookView xWindow="-108" yWindow="-108" windowWidth="23256" windowHeight="12576" xr2:uid="{0D44A0F4-9546-4A52-BA9D-BB2E52611D86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38" i="1" l="1"/>
  <c r="K39" i="1"/>
  <c r="K40" i="1"/>
  <c r="K41" i="1"/>
  <c r="K42" i="1"/>
  <c r="K43" i="1"/>
  <c r="K44" i="1"/>
  <c r="K37" i="1"/>
  <c r="C37" i="1"/>
  <c r="D37" i="1"/>
  <c r="E37" i="1"/>
  <c r="F37" i="1"/>
  <c r="G37" i="1"/>
  <c r="H37" i="1"/>
  <c r="I37" i="1"/>
  <c r="C38" i="1"/>
  <c r="D38" i="1"/>
  <c r="E38" i="1"/>
  <c r="F38" i="1"/>
  <c r="G38" i="1"/>
  <c r="H38" i="1"/>
  <c r="I38" i="1"/>
  <c r="C39" i="1"/>
  <c r="D39" i="1"/>
  <c r="E39" i="1"/>
  <c r="F39" i="1"/>
  <c r="G39" i="1"/>
  <c r="H39" i="1"/>
  <c r="I39" i="1"/>
  <c r="C40" i="1"/>
  <c r="D40" i="1"/>
  <c r="E40" i="1"/>
  <c r="F40" i="1"/>
  <c r="G40" i="1"/>
  <c r="H40" i="1"/>
  <c r="I40" i="1"/>
  <c r="C41" i="1"/>
  <c r="D41" i="1"/>
  <c r="E41" i="1"/>
  <c r="F41" i="1"/>
  <c r="G41" i="1"/>
  <c r="H41" i="1"/>
  <c r="I41" i="1"/>
  <c r="C42" i="1"/>
  <c r="D42" i="1"/>
  <c r="E42" i="1"/>
  <c r="F42" i="1"/>
  <c r="G42" i="1"/>
  <c r="H42" i="1"/>
  <c r="I42" i="1"/>
  <c r="C43" i="1"/>
  <c r="D43" i="1"/>
  <c r="E43" i="1"/>
  <c r="F43" i="1"/>
  <c r="G43" i="1"/>
  <c r="H43" i="1"/>
  <c r="I43" i="1"/>
  <c r="C44" i="1"/>
  <c r="D44" i="1"/>
  <c r="E44" i="1"/>
  <c r="F44" i="1"/>
  <c r="G44" i="1"/>
  <c r="H44" i="1"/>
  <c r="I44" i="1"/>
  <c r="B38" i="1"/>
  <c r="J38" i="1" s="1"/>
  <c r="B39" i="1"/>
  <c r="J39" i="1" s="1"/>
  <c r="B40" i="1"/>
  <c r="J40" i="1" s="1"/>
  <c r="B41" i="1"/>
  <c r="J41" i="1" s="1"/>
  <c r="B42" i="1"/>
  <c r="J42" i="1" s="1"/>
  <c r="B43" i="1"/>
  <c r="J43" i="1" s="1"/>
  <c r="B44" i="1"/>
  <c r="J44" i="1" s="1"/>
  <c r="B37" i="1"/>
  <c r="J37" i="1" s="1"/>
  <c r="Q12" i="1"/>
  <c r="Q11" i="1"/>
  <c r="R2" i="1" s="1"/>
  <c r="S2" i="1" s="1"/>
  <c r="R6" i="1" l="1"/>
  <c r="S6" i="1" s="1"/>
  <c r="R8" i="1"/>
  <c r="S8" i="1" s="1"/>
  <c r="R4" i="1"/>
  <c r="S4" i="1" s="1"/>
  <c r="R7" i="1"/>
  <c r="S7" i="1" s="1"/>
  <c r="R3" i="1"/>
  <c r="S3" i="1" s="1"/>
  <c r="R9" i="1"/>
  <c r="S9" i="1" s="1"/>
  <c r="R5" i="1"/>
  <c r="S5" i="1" s="1"/>
</calcChain>
</file>

<file path=xl/sharedStrings.xml><?xml version="1.0" encoding="utf-8"?>
<sst xmlns="http://schemas.openxmlformats.org/spreadsheetml/2006/main" count="133" uniqueCount="45">
  <si>
    <t>objectid</t>
  </si>
  <si>
    <t>area_cal</t>
  </si>
  <si>
    <t>area_bma</t>
  </si>
  <si>
    <t>perimeter</t>
  </si>
  <si>
    <t>adminid</t>
  </si>
  <si>
    <t>subdistric</t>
  </si>
  <si>
    <t>subdistr_1</t>
  </si>
  <si>
    <t>district_i</t>
  </si>
  <si>
    <t>district_n</t>
  </si>
  <si>
    <t>changwat_i</t>
  </si>
  <si>
    <t>changwat_n</t>
  </si>
  <si>
    <t>shape_area</t>
  </si>
  <si>
    <t>shape_leng</t>
  </si>
  <si>
    <t>g_province</t>
  </si>
  <si>
    <t>g_male</t>
  </si>
  <si>
    <t>g_female</t>
  </si>
  <si>
    <t>g_total</t>
  </si>
  <si>
    <t>totalpop</t>
  </si>
  <si>
    <t>rate</t>
  </si>
  <si>
    <t>พัฒนาการ</t>
  </si>
  <si>
    <t>สวนหลวง</t>
  </si>
  <si>
    <t>กรุงเทพมหานคร</t>
  </si>
  <si>
    <t>อ่อนนุช</t>
  </si>
  <si>
    <t>ทับช้าง</t>
  </si>
  <si>
    <t>สะพานสูง</t>
  </si>
  <si>
    <t>ลาดกระบัง</t>
  </si>
  <si>
    <t>ดอกไม้</t>
  </si>
  <si>
    <t>ประเวศ</t>
  </si>
  <si>
    <t>หนองบอน</t>
  </si>
  <si>
    <t>คลองสองต้น่น</t>
  </si>
  <si>
    <t>Mean</t>
  </si>
  <si>
    <t>STD</t>
  </si>
  <si>
    <t>X- Xbar</t>
  </si>
  <si>
    <t>A</t>
  </si>
  <si>
    <t>B</t>
  </si>
  <si>
    <t>C</t>
  </si>
  <si>
    <t>D</t>
  </si>
  <si>
    <t>E</t>
  </si>
  <si>
    <t>F</t>
  </si>
  <si>
    <t>G</t>
  </si>
  <si>
    <t>H</t>
  </si>
  <si>
    <t>SD</t>
  </si>
  <si>
    <t>Xdiff/SD</t>
  </si>
  <si>
    <t>Weighted Local Contiguity Matrix</t>
  </si>
  <si>
    <t>Z score matrix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</si>
</sst>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Tahoma"/>
      <family val="2"/>
      <charset val="22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A43F66-87A4-4331-99AD-E1C697A97383}">
  <dimension ref="A1:U44"/>
  <sheetViews>
    <sheetView tabSelected="1" topLeftCell="A13" workbookViewId="0">
      <selection activeCell="B25" sqref="B25"/>
    </sheetView>
  </sheetViews>
  <sheetFormatPr defaultRowHeight="13.8" x14ac:dyDescent="0.25"/>
  <cols>
    <col min="2" max="2" width="9.296875" customWidth="1"/>
    <col min="3" max="3" width="8.59765625" bestFit="1" customWidth="1"/>
    <col min="4" max="4" width="11.8984375" bestFit="1" customWidth="1"/>
    <col min="5" max="5" width="7.09765625" bestFit="1" customWidth="1"/>
    <col min="6" max="6" width="8.296875" bestFit="1" customWidth="1"/>
    <col min="7" max="7" width="11.5" bestFit="1" customWidth="1"/>
    <col min="8" max="8" width="7.5" bestFit="1" customWidth="1"/>
    <col min="9" max="9" width="8.69921875" bestFit="1" customWidth="1"/>
    <col min="10" max="10" width="10.796875" customWidth="1"/>
    <col min="11" max="11" width="10.69921875" customWidth="1"/>
    <col min="12" max="12" width="11" customWidth="1"/>
    <col min="13" max="13" width="11.796875" customWidth="1"/>
    <col min="14" max="14" width="19.09765625" customWidth="1"/>
    <col min="17" max="19" width="8.796875" style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12</v>
      </c>
      <c r="M1" t="s">
        <v>11</v>
      </c>
      <c r="N1" t="s">
        <v>13</v>
      </c>
      <c r="O1" t="s">
        <v>14</v>
      </c>
      <c r="P1" t="s">
        <v>15</v>
      </c>
      <c r="Q1" s="1" t="s">
        <v>16</v>
      </c>
      <c r="R1" s="1" t="s">
        <v>32</v>
      </c>
      <c r="T1" t="s">
        <v>17</v>
      </c>
      <c r="U1" t="s">
        <v>18</v>
      </c>
    </row>
    <row r="2" spans="1:21" x14ac:dyDescent="0.25">
      <c r="A2">
        <v>195</v>
      </c>
      <c r="B2">
        <v>24.353999999999999</v>
      </c>
      <c r="C2">
        <v>23.678000000000001</v>
      </c>
      <c r="D2">
        <v>24333.850657999999</v>
      </c>
      <c r="E2">
        <v>1</v>
      </c>
      <c r="F2">
        <v>103403</v>
      </c>
      <c r="G2" t="s">
        <v>19</v>
      </c>
      <c r="H2">
        <v>1034</v>
      </c>
      <c r="I2" t="s">
        <v>20</v>
      </c>
      <c r="J2">
        <v>10</v>
      </c>
      <c r="K2" t="s">
        <v>21</v>
      </c>
      <c r="L2">
        <v>13283.081932999999</v>
      </c>
      <c r="M2">
        <v>8776473.3184799999</v>
      </c>
      <c r="N2" t="s">
        <v>21</v>
      </c>
      <c r="O2">
        <v>2537</v>
      </c>
      <c r="P2">
        <v>3672</v>
      </c>
      <c r="Q2" s="1">
        <v>6209</v>
      </c>
      <c r="R2" s="1">
        <f>Q2-$Q$11</f>
        <v>-1025.25</v>
      </c>
      <c r="S2" s="1">
        <f>R2/$Q$12</f>
        <v>-0.42043272485286043</v>
      </c>
      <c r="T2">
        <v>31114</v>
      </c>
      <c r="U2">
        <v>19.96</v>
      </c>
    </row>
    <row r="3" spans="1:21" x14ac:dyDescent="0.25">
      <c r="A3">
        <v>182</v>
      </c>
      <c r="B3">
        <v>24.353999999999999</v>
      </c>
      <c r="C3">
        <v>23.678000000000001</v>
      </c>
      <c r="D3">
        <v>24333.850657999999</v>
      </c>
      <c r="E3">
        <v>1</v>
      </c>
      <c r="F3">
        <v>103402</v>
      </c>
      <c r="G3" t="s">
        <v>22</v>
      </c>
      <c r="H3">
        <v>1034</v>
      </c>
      <c r="I3" t="s">
        <v>20</v>
      </c>
      <c r="J3">
        <v>10</v>
      </c>
      <c r="K3" t="s">
        <v>21</v>
      </c>
      <c r="L3">
        <v>15696.959696</v>
      </c>
      <c r="M3">
        <v>6058656.2946600001</v>
      </c>
      <c r="N3" t="s">
        <v>21</v>
      </c>
      <c r="O3">
        <v>3262</v>
      </c>
      <c r="P3">
        <v>4805</v>
      </c>
      <c r="Q3" s="1">
        <v>8067</v>
      </c>
      <c r="R3" s="1">
        <f t="shared" ref="R3:R9" si="0">Q3-$Q$11</f>
        <v>832.75</v>
      </c>
      <c r="S3" s="1">
        <f>R3/$Q$12</f>
        <v>0.34149266190804145</v>
      </c>
      <c r="T3">
        <v>45287</v>
      </c>
      <c r="U3">
        <v>17.809999999999999</v>
      </c>
    </row>
    <row r="4" spans="1:21" x14ac:dyDescent="0.25">
      <c r="A4">
        <v>179</v>
      </c>
      <c r="B4">
        <v>27.98</v>
      </c>
      <c r="C4">
        <v>28.123999999999999</v>
      </c>
      <c r="D4">
        <v>25314.766414000002</v>
      </c>
      <c r="E4">
        <v>1</v>
      </c>
      <c r="F4">
        <v>103403</v>
      </c>
      <c r="G4" t="s">
        <v>23</v>
      </c>
      <c r="H4">
        <v>1044</v>
      </c>
      <c r="I4" t="s">
        <v>24</v>
      </c>
      <c r="J4">
        <v>10</v>
      </c>
      <c r="K4" t="s">
        <v>21</v>
      </c>
      <c r="L4">
        <v>16569.553820000001</v>
      </c>
      <c r="M4">
        <v>10932335.2651</v>
      </c>
      <c r="N4" t="s">
        <v>21</v>
      </c>
      <c r="O4">
        <v>1667</v>
      </c>
      <c r="P4">
        <v>2469</v>
      </c>
      <c r="Q4" s="1">
        <v>4136</v>
      </c>
      <c r="R4" s="1">
        <f t="shared" si="0"/>
        <v>-3098.25</v>
      </c>
      <c r="S4" s="1">
        <f>R4/$Q$12</f>
        <v>-1.2705249351625212</v>
      </c>
      <c r="T4">
        <v>24289</v>
      </c>
      <c r="U4">
        <v>17.03</v>
      </c>
    </row>
    <row r="5" spans="1:21" x14ac:dyDescent="0.25">
      <c r="A5">
        <v>133</v>
      </c>
      <c r="B5">
        <v>10.849</v>
      </c>
      <c r="C5">
        <v>10.823</v>
      </c>
      <c r="D5">
        <v>20481.762091000001</v>
      </c>
      <c r="E5">
        <v>4</v>
      </c>
      <c r="F5">
        <v>101101</v>
      </c>
      <c r="G5" t="s">
        <v>25</v>
      </c>
      <c r="H5">
        <v>1011</v>
      </c>
      <c r="I5" t="s">
        <v>25</v>
      </c>
      <c r="J5">
        <v>10</v>
      </c>
      <c r="K5" t="s">
        <v>21</v>
      </c>
      <c r="L5">
        <v>21059.723328</v>
      </c>
      <c r="M5">
        <v>10997822.8189</v>
      </c>
      <c r="N5" t="s">
        <v>21</v>
      </c>
      <c r="O5">
        <v>2190</v>
      </c>
      <c r="P5">
        <v>3046</v>
      </c>
      <c r="Q5" s="1">
        <v>5236</v>
      </c>
      <c r="R5" s="1">
        <f t="shared" si="0"/>
        <v>-1998.25</v>
      </c>
      <c r="S5" s="1">
        <f>R5/$Q$12</f>
        <v>-0.81943886119212705</v>
      </c>
      <c r="T5">
        <v>29956</v>
      </c>
      <c r="U5">
        <v>17.48</v>
      </c>
    </row>
    <row r="6" spans="1:21" x14ac:dyDescent="0.25">
      <c r="A6">
        <v>67</v>
      </c>
      <c r="B6">
        <v>16.367000000000001</v>
      </c>
      <c r="C6">
        <v>15.172000000000001</v>
      </c>
      <c r="D6">
        <v>17770.305260000001</v>
      </c>
      <c r="E6">
        <v>4</v>
      </c>
      <c r="F6">
        <v>103203</v>
      </c>
      <c r="G6" t="s">
        <v>26</v>
      </c>
      <c r="H6">
        <v>1032</v>
      </c>
      <c r="I6" t="s">
        <v>27</v>
      </c>
      <c r="J6">
        <v>10</v>
      </c>
      <c r="K6" t="s">
        <v>21</v>
      </c>
      <c r="L6">
        <v>17732.300719999999</v>
      </c>
      <c r="M6">
        <v>16366767.238399999</v>
      </c>
      <c r="N6" t="s">
        <v>21</v>
      </c>
      <c r="O6">
        <v>2503</v>
      </c>
      <c r="P6">
        <v>3418</v>
      </c>
      <c r="Q6" s="1">
        <v>5921</v>
      </c>
      <c r="R6" s="1">
        <f t="shared" si="0"/>
        <v>-1313.25</v>
      </c>
      <c r="S6" s="1">
        <f>R6/$Q$12</f>
        <v>-0.53853526058329082</v>
      </c>
      <c r="T6">
        <v>49715</v>
      </c>
      <c r="U6">
        <v>11.91</v>
      </c>
    </row>
    <row r="7" spans="1:21" s="2" customFormat="1" x14ac:dyDescent="0.25">
      <c r="A7" s="2">
        <v>66</v>
      </c>
      <c r="B7" s="2">
        <v>24.622</v>
      </c>
      <c r="C7" s="2">
        <v>22.805</v>
      </c>
      <c r="D7" s="2">
        <v>22844.770519999998</v>
      </c>
      <c r="E7" s="2">
        <v>3</v>
      </c>
      <c r="F7" s="2">
        <v>103201</v>
      </c>
      <c r="G7" s="2" t="s">
        <v>27</v>
      </c>
      <c r="H7" s="2">
        <v>1032</v>
      </c>
      <c r="I7" s="2" t="s">
        <v>27</v>
      </c>
      <c r="J7" s="2">
        <v>10</v>
      </c>
      <c r="K7" s="2" t="s">
        <v>21</v>
      </c>
      <c r="L7" s="2">
        <v>22812.885533000001</v>
      </c>
      <c r="M7" s="2">
        <v>24622024.480599999</v>
      </c>
      <c r="N7" s="2" t="s">
        <v>21</v>
      </c>
      <c r="O7" s="2">
        <v>5283</v>
      </c>
      <c r="P7" s="2">
        <v>7415</v>
      </c>
      <c r="Q7" s="2">
        <v>12698</v>
      </c>
      <c r="R7" s="1">
        <f t="shared" si="0"/>
        <v>5463.75</v>
      </c>
      <c r="S7" s="1">
        <f>R7/$Q$12</f>
        <v>2.2405650333234002</v>
      </c>
      <c r="T7" s="2">
        <v>86495</v>
      </c>
      <c r="U7" s="2">
        <v>14.68</v>
      </c>
    </row>
    <row r="8" spans="1:21" x14ac:dyDescent="0.25">
      <c r="A8">
        <v>65</v>
      </c>
      <c r="B8">
        <v>12.898</v>
      </c>
      <c r="C8">
        <v>14.513</v>
      </c>
      <c r="D8">
        <v>15235.527474</v>
      </c>
      <c r="E8">
        <v>2</v>
      </c>
      <c r="F8">
        <v>103202</v>
      </c>
      <c r="G8" t="s">
        <v>28</v>
      </c>
      <c r="H8">
        <v>1032</v>
      </c>
      <c r="I8" t="s">
        <v>27</v>
      </c>
      <c r="J8">
        <v>10</v>
      </c>
      <c r="K8" t="s">
        <v>21</v>
      </c>
      <c r="L8">
        <v>15205.869662999999</v>
      </c>
      <c r="M8">
        <v>12897910.990800001</v>
      </c>
      <c r="N8" t="s">
        <v>21</v>
      </c>
      <c r="O8">
        <v>3245</v>
      </c>
      <c r="P8">
        <v>4631</v>
      </c>
      <c r="Q8" s="1">
        <v>7876</v>
      </c>
      <c r="R8" s="1">
        <f t="shared" si="0"/>
        <v>641.75</v>
      </c>
      <c r="S8" s="1">
        <f>R8/$Q$12</f>
        <v>0.26316771633681851</v>
      </c>
      <c r="T8">
        <v>42080</v>
      </c>
      <c r="U8">
        <v>18.72</v>
      </c>
    </row>
    <row r="9" spans="1:21" x14ac:dyDescent="0.25">
      <c r="A9">
        <v>38</v>
      </c>
      <c r="B9">
        <v>16.149999999999999</v>
      </c>
      <c r="C9">
        <v>14.297000000000001</v>
      </c>
      <c r="D9">
        <v>17419.742228999999</v>
      </c>
      <c r="E9">
        <v>2</v>
      </c>
      <c r="F9">
        <v>101102</v>
      </c>
      <c r="G9" t="s">
        <v>29</v>
      </c>
      <c r="H9">
        <v>1011</v>
      </c>
      <c r="I9" t="s">
        <v>25</v>
      </c>
      <c r="J9">
        <v>10</v>
      </c>
      <c r="K9" t="s">
        <v>21</v>
      </c>
      <c r="L9">
        <v>17400.373672000002</v>
      </c>
      <c r="M9">
        <v>16150398.3917</v>
      </c>
      <c r="N9" t="s">
        <v>21</v>
      </c>
      <c r="O9">
        <v>3398</v>
      </c>
      <c r="P9">
        <v>4333</v>
      </c>
      <c r="Q9" s="1">
        <v>7731</v>
      </c>
      <c r="R9" s="1">
        <f t="shared" si="0"/>
        <v>496.75</v>
      </c>
      <c r="S9" s="1">
        <f>R9/$Q$12</f>
        <v>0.20370637022253929</v>
      </c>
      <c r="T9">
        <v>67655</v>
      </c>
      <c r="U9">
        <v>11.43</v>
      </c>
    </row>
    <row r="11" spans="1:21" x14ac:dyDescent="0.25">
      <c r="P11" t="s">
        <v>30</v>
      </c>
      <c r="Q11" s="1">
        <f>AVERAGE(Q2:Q9)</f>
        <v>7234.25</v>
      </c>
    </row>
    <row r="12" spans="1:21" x14ac:dyDescent="0.25">
      <c r="P12" t="s">
        <v>31</v>
      </c>
      <c r="Q12" s="1">
        <f>_xlfn.STDEV.P(Q2:Q9)</f>
        <v>2438.5589879065874</v>
      </c>
    </row>
    <row r="15" spans="1:21" x14ac:dyDescent="0.25">
      <c r="A15" t="s">
        <v>43</v>
      </c>
    </row>
    <row r="16" spans="1:21" x14ac:dyDescent="0.25">
      <c r="B16" t="s">
        <v>33</v>
      </c>
      <c r="C16" t="s">
        <v>34</v>
      </c>
      <c r="D16" t="s">
        <v>35</v>
      </c>
      <c r="E16" t="s">
        <v>36</v>
      </c>
      <c r="F16" t="s">
        <v>37</v>
      </c>
      <c r="G16" t="s">
        <v>38</v>
      </c>
      <c r="H16" t="s">
        <v>39</v>
      </c>
      <c r="I16" t="s">
        <v>40</v>
      </c>
      <c r="L16" t="s">
        <v>27</v>
      </c>
      <c r="M16" t="s">
        <v>23</v>
      </c>
      <c r="N16" t="s">
        <v>29</v>
      </c>
      <c r="O16" t="s">
        <v>25</v>
      </c>
      <c r="P16" t="s">
        <v>26</v>
      </c>
      <c r="Q16" t="s">
        <v>28</v>
      </c>
      <c r="R16" t="s">
        <v>22</v>
      </c>
      <c r="S16" t="s">
        <v>19</v>
      </c>
    </row>
    <row r="17" spans="1:20" x14ac:dyDescent="0.25">
      <c r="A17" t="s">
        <v>33</v>
      </c>
      <c r="B17">
        <v>0</v>
      </c>
      <c r="C17">
        <v>0.14280000000000001</v>
      </c>
      <c r="D17">
        <v>0.14280000000000001</v>
      </c>
      <c r="E17">
        <v>0.14280000000000001</v>
      </c>
      <c r="F17">
        <v>0.14280000000000001</v>
      </c>
      <c r="G17">
        <v>0.14280000000000001</v>
      </c>
      <c r="H17">
        <v>0.14280000000000001</v>
      </c>
      <c r="I17">
        <v>0.14280000000000001</v>
      </c>
      <c r="K17" t="s">
        <v>27</v>
      </c>
      <c r="L17">
        <v>0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</row>
    <row r="18" spans="1:20" x14ac:dyDescent="0.25">
      <c r="A18" t="s">
        <v>34</v>
      </c>
      <c r="B18">
        <v>0.33329999999999999</v>
      </c>
      <c r="C18">
        <v>0</v>
      </c>
      <c r="D18">
        <v>0.33329999999999999</v>
      </c>
      <c r="E18">
        <v>0.33329999999999999</v>
      </c>
      <c r="F18">
        <v>0</v>
      </c>
      <c r="G18">
        <v>0</v>
      </c>
      <c r="H18">
        <v>0</v>
      </c>
      <c r="I18">
        <v>0</v>
      </c>
      <c r="K18" t="s">
        <v>23</v>
      </c>
      <c r="L18">
        <v>1</v>
      </c>
      <c r="M18">
        <v>0</v>
      </c>
      <c r="N18">
        <v>1</v>
      </c>
      <c r="O18">
        <v>1</v>
      </c>
      <c r="P18">
        <v>0</v>
      </c>
      <c r="Q18">
        <v>0</v>
      </c>
      <c r="R18">
        <v>0</v>
      </c>
      <c r="S18">
        <v>0</v>
      </c>
    </row>
    <row r="19" spans="1:20" x14ac:dyDescent="0.25">
      <c r="A19" t="s">
        <v>35</v>
      </c>
      <c r="B19">
        <v>0.33329999999999999</v>
      </c>
      <c r="C19">
        <v>0.33329999999999999</v>
      </c>
      <c r="D19">
        <v>0</v>
      </c>
      <c r="E19">
        <v>0.33329999999999999</v>
      </c>
      <c r="F19">
        <v>0</v>
      </c>
      <c r="G19">
        <v>0</v>
      </c>
      <c r="H19">
        <v>0</v>
      </c>
      <c r="I19">
        <v>0</v>
      </c>
      <c r="K19" t="s">
        <v>29</v>
      </c>
      <c r="L19">
        <v>1</v>
      </c>
      <c r="M19">
        <v>1</v>
      </c>
      <c r="N19">
        <v>0</v>
      </c>
      <c r="O19">
        <v>1</v>
      </c>
      <c r="P19">
        <v>0</v>
      </c>
      <c r="Q19">
        <v>0</v>
      </c>
      <c r="R19">
        <v>0</v>
      </c>
      <c r="S19">
        <v>0</v>
      </c>
    </row>
    <row r="20" spans="1:20" x14ac:dyDescent="0.25">
      <c r="A20" t="s">
        <v>36</v>
      </c>
      <c r="B20">
        <v>0.33329999999999999</v>
      </c>
      <c r="C20">
        <v>0.33329999999999999</v>
      </c>
      <c r="D20">
        <v>0.33329999999999999</v>
      </c>
      <c r="E20">
        <v>0</v>
      </c>
      <c r="F20">
        <v>0</v>
      </c>
      <c r="G20">
        <v>0</v>
      </c>
      <c r="H20">
        <v>0</v>
      </c>
      <c r="I20">
        <v>0</v>
      </c>
      <c r="K20" t="s">
        <v>25</v>
      </c>
      <c r="L20">
        <v>1</v>
      </c>
      <c r="M20">
        <v>1</v>
      </c>
      <c r="N20">
        <v>1</v>
      </c>
      <c r="O20">
        <v>0</v>
      </c>
      <c r="P20">
        <v>0</v>
      </c>
      <c r="Q20">
        <v>0</v>
      </c>
      <c r="R20">
        <v>0</v>
      </c>
      <c r="S20">
        <v>0</v>
      </c>
    </row>
    <row r="21" spans="1:20" x14ac:dyDescent="0.25">
      <c r="A21" t="s">
        <v>37</v>
      </c>
      <c r="B21">
        <v>0.5</v>
      </c>
      <c r="C21">
        <v>0</v>
      </c>
      <c r="D21">
        <v>0</v>
      </c>
      <c r="E21">
        <v>0</v>
      </c>
      <c r="F21">
        <v>0</v>
      </c>
      <c r="G21">
        <v>0.5</v>
      </c>
      <c r="H21">
        <v>0</v>
      </c>
      <c r="I21">
        <v>0</v>
      </c>
      <c r="K21" t="s">
        <v>26</v>
      </c>
      <c r="L21">
        <v>1</v>
      </c>
      <c r="M21">
        <v>0</v>
      </c>
      <c r="N21">
        <v>0</v>
      </c>
      <c r="O21">
        <v>0</v>
      </c>
      <c r="P21">
        <v>0</v>
      </c>
      <c r="Q21">
        <v>1</v>
      </c>
      <c r="R21">
        <v>0</v>
      </c>
      <c r="S21">
        <v>0</v>
      </c>
    </row>
    <row r="22" spans="1:20" x14ac:dyDescent="0.25">
      <c r="A22" t="s">
        <v>38</v>
      </c>
      <c r="B22">
        <v>0.33329999999999999</v>
      </c>
      <c r="C22">
        <v>0</v>
      </c>
      <c r="D22">
        <v>0</v>
      </c>
      <c r="E22">
        <v>0</v>
      </c>
      <c r="F22">
        <v>0</v>
      </c>
      <c r="G22">
        <v>0.33329999999999999</v>
      </c>
      <c r="H22">
        <v>0</v>
      </c>
      <c r="I22">
        <v>0.33329999999999999</v>
      </c>
      <c r="K22" t="s">
        <v>28</v>
      </c>
      <c r="L22">
        <v>1</v>
      </c>
      <c r="M22">
        <v>0</v>
      </c>
      <c r="N22">
        <v>0</v>
      </c>
      <c r="O22">
        <v>0</v>
      </c>
      <c r="P22">
        <v>0</v>
      </c>
      <c r="Q22">
        <v>1</v>
      </c>
      <c r="R22">
        <v>0</v>
      </c>
      <c r="S22">
        <v>1</v>
      </c>
    </row>
    <row r="23" spans="1:20" x14ac:dyDescent="0.25">
      <c r="A23" t="s">
        <v>39</v>
      </c>
      <c r="B23">
        <v>0.33329999999999999</v>
      </c>
      <c r="C23">
        <v>0</v>
      </c>
      <c r="D23">
        <v>0</v>
      </c>
      <c r="E23">
        <v>0</v>
      </c>
      <c r="F23">
        <v>0</v>
      </c>
      <c r="G23">
        <v>0.33329999999999999</v>
      </c>
      <c r="H23">
        <v>0</v>
      </c>
      <c r="I23">
        <v>0</v>
      </c>
      <c r="K23" t="s">
        <v>22</v>
      </c>
      <c r="L23">
        <v>1</v>
      </c>
      <c r="M23">
        <v>0</v>
      </c>
      <c r="N23">
        <v>0</v>
      </c>
      <c r="O23">
        <v>0</v>
      </c>
      <c r="P23">
        <v>0</v>
      </c>
      <c r="Q23">
        <v>1</v>
      </c>
      <c r="R23">
        <v>0</v>
      </c>
      <c r="S23">
        <v>0</v>
      </c>
    </row>
    <row r="24" spans="1:20" x14ac:dyDescent="0.25">
      <c r="A24" t="s">
        <v>40</v>
      </c>
      <c r="B24">
        <v>0.5</v>
      </c>
      <c r="C24">
        <v>0.5</v>
      </c>
      <c r="D24">
        <v>0</v>
      </c>
      <c r="E24">
        <v>0</v>
      </c>
      <c r="F24">
        <v>0</v>
      </c>
      <c r="G24">
        <v>0.5</v>
      </c>
      <c r="H24">
        <v>0</v>
      </c>
      <c r="I24">
        <v>0</v>
      </c>
      <c r="K24" t="s">
        <v>19</v>
      </c>
      <c r="L24">
        <v>1</v>
      </c>
      <c r="M24">
        <v>1</v>
      </c>
      <c r="N24">
        <v>0</v>
      </c>
      <c r="O24">
        <v>0</v>
      </c>
      <c r="P24">
        <v>0</v>
      </c>
      <c r="Q24">
        <v>1</v>
      </c>
      <c r="R24">
        <v>0</v>
      </c>
      <c r="S24">
        <v>0</v>
      </c>
    </row>
    <row r="25" spans="1:20" x14ac:dyDescent="0.25">
      <c r="A25" t="s">
        <v>44</v>
      </c>
    </row>
    <row r="26" spans="1:20" x14ac:dyDescent="0.25">
      <c r="B26" t="s">
        <v>33</v>
      </c>
      <c r="C26" t="s">
        <v>34</v>
      </c>
      <c r="D26" t="s">
        <v>35</v>
      </c>
      <c r="E26" t="s">
        <v>36</v>
      </c>
      <c r="F26" t="s">
        <v>37</v>
      </c>
      <c r="G26" t="s">
        <v>38</v>
      </c>
      <c r="H26" t="s">
        <v>39</v>
      </c>
      <c r="I26" t="s">
        <v>40</v>
      </c>
      <c r="Q26"/>
      <c r="T26" s="1"/>
    </row>
    <row r="27" spans="1:20" x14ac:dyDescent="0.25">
      <c r="A27" t="s">
        <v>33</v>
      </c>
      <c r="B27">
        <v>-0.42043272485285998</v>
      </c>
      <c r="C27">
        <v>0.34149266190804101</v>
      </c>
      <c r="D27">
        <v>-1.2705249351625212</v>
      </c>
      <c r="E27">
        <v>-0.81943886119212705</v>
      </c>
      <c r="F27">
        <v>-0.53853526058329082</v>
      </c>
      <c r="G27">
        <v>2.2405650333234002</v>
      </c>
      <c r="H27">
        <v>0.26316771633681851</v>
      </c>
      <c r="I27">
        <v>0.20370637022253929</v>
      </c>
      <c r="M27" t="s">
        <v>16</v>
      </c>
      <c r="N27" t="s">
        <v>32</v>
      </c>
      <c r="O27" t="s">
        <v>42</v>
      </c>
      <c r="Q27"/>
      <c r="T27" s="1"/>
    </row>
    <row r="28" spans="1:20" x14ac:dyDescent="0.25">
      <c r="A28" t="s">
        <v>34</v>
      </c>
      <c r="B28">
        <v>-0.42043272485285998</v>
      </c>
      <c r="C28">
        <v>0.34149266190804101</v>
      </c>
      <c r="D28">
        <v>-1.2705249351625212</v>
      </c>
      <c r="E28">
        <v>-0.81943886119212705</v>
      </c>
      <c r="F28">
        <v>-0.53853526058329082</v>
      </c>
      <c r="G28">
        <v>2.2405650333234002</v>
      </c>
      <c r="H28">
        <v>0.26316771633681851</v>
      </c>
      <c r="I28">
        <v>0.20370637022253929</v>
      </c>
      <c r="L28" t="s">
        <v>33</v>
      </c>
      <c r="M28">
        <v>6209</v>
      </c>
      <c r="N28">
        <v>-1025.25</v>
      </c>
      <c r="O28">
        <v>-0.42043272485285998</v>
      </c>
      <c r="Q28"/>
      <c r="T28" s="1"/>
    </row>
    <row r="29" spans="1:20" x14ac:dyDescent="0.25">
      <c r="A29" t="s">
        <v>35</v>
      </c>
      <c r="B29">
        <v>-0.42043272485285998</v>
      </c>
      <c r="C29">
        <v>0.34149266190804101</v>
      </c>
      <c r="D29">
        <v>-1.2705249351625212</v>
      </c>
      <c r="E29">
        <v>-0.81943886119212705</v>
      </c>
      <c r="F29">
        <v>-0.53853526058329082</v>
      </c>
      <c r="G29">
        <v>2.2405650333234002</v>
      </c>
      <c r="H29">
        <v>0.26316771633681851</v>
      </c>
      <c r="I29">
        <v>0.20370637022253929</v>
      </c>
      <c r="L29" t="s">
        <v>34</v>
      </c>
      <c r="M29">
        <v>8067</v>
      </c>
      <c r="N29">
        <v>832.75</v>
      </c>
      <c r="O29">
        <v>0.34149266190804101</v>
      </c>
      <c r="Q29"/>
      <c r="T29" s="1"/>
    </row>
    <row r="30" spans="1:20" x14ac:dyDescent="0.25">
      <c r="A30" t="s">
        <v>36</v>
      </c>
      <c r="B30">
        <v>-0.42043272485285998</v>
      </c>
      <c r="C30">
        <v>0.34149266190804101</v>
      </c>
      <c r="D30">
        <v>-1.2705249351625212</v>
      </c>
      <c r="E30">
        <v>-0.81943886119212705</v>
      </c>
      <c r="F30">
        <v>-0.53853526058329082</v>
      </c>
      <c r="G30">
        <v>2.2405650333234002</v>
      </c>
      <c r="H30">
        <v>0.26316771633681851</v>
      </c>
      <c r="I30">
        <v>0.20370637022253929</v>
      </c>
      <c r="L30" t="s">
        <v>35</v>
      </c>
      <c r="M30">
        <v>4136</v>
      </c>
      <c r="N30">
        <v>-3098.25</v>
      </c>
      <c r="O30">
        <v>-1.2705249351625212</v>
      </c>
      <c r="Q30"/>
      <c r="T30" s="1"/>
    </row>
    <row r="31" spans="1:20" x14ac:dyDescent="0.25">
      <c r="A31" t="s">
        <v>37</v>
      </c>
      <c r="B31">
        <v>-0.42043272485285998</v>
      </c>
      <c r="C31">
        <v>0.34149266190804101</v>
      </c>
      <c r="D31">
        <v>-1.2705249351625212</v>
      </c>
      <c r="E31">
        <v>-0.81943886119212705</v>
      </c>
      <c r="F31">
        <v>-0.53853526058329082</v>
      </c>
      <c r="G31">
        <v>2.2405650333234002</v>
      </c>
      <c r="H31">
        <v>0.26316771633681851</v>
      </c>
      <c r="I31">
        <v>0.20370637022253929</v>
      </c>
      <c r="L31" t="s">
        <v>36</v>
      </c>
      <c r="M31">
        <v>5236</v>
      </c>
      <c r="N31">
        <v>-1998.25</v>
      </c>
      <c r="O31">
        <v>-0.81943886119212705</v>
      </c>
      <c r="Q31"/>
      <c r="T31" s="1"/>
    </row>
    <row r="32" spans="1:20" x14ac:dyDescent="0.25">
      <c r="A32" t="s">
        <v>38</v>
      </c>
      <c r="B32">
        <v>-0.42043272485285998</v>
      </c>
      <c r="C32">
        <v>0.34149266190804101</v>
      </c>
      <c r="D32">
        <v>-1.2705249351625212</v>
      </c>
      <c r="E32">
        <v>-0.81943886119212705</v>
      </c>
      <c r="F32">
        <v>-0.53853526058329082</v>
      </c>
      <c r="G32">
        <v>2.2405650333234002</v>
      </c>
      <c r="H32">
        <v>0.26316771633681851</v>
      </c>
      <c r="I32">
        <v>0.20370637022253929</v>
      </c>
      <c r="L32" t="s">
        <v>37</v>
      </c>
      <c r="M32">
        <v>5921</v>
      </c>
      <c r="N32">
        <v>-1313.25</v>
      </c>
      <c r="O32">
        <v>-0.53853526058329082</v>
      </c>
      <c r="Q32"/>
      <c r="T32" s="1"/>
    </row>
    <row r="33" spans="1:20" x14ac:dyDescent="0.25">
      <c r="A33" t="s">
        <v>39</v>
      </c>
      <c r="B33">
        <v>-0.42043272485285998</v>
      </c>
      <c r="C33">
        <v>0.34149266190804101</v>
      </c>
      <c r="D33">
        <v>-1.2705249351625212</v>
      </c>
      <c r="E33">
        <v>-0.81943886119212705</v>
      </c>
      <c r="F33">
        <v>-0.53853526058329082</v>
      </c>
      <c r="G33">
        <v>2.2405650333234002</v>
      </c>
      <c r="H33">
        <v>0.26316771633681851</v>
      </c>
      <c r="I33">
        <v>0.20370637022253929</v>
      </c>
      <c r="L33" t="s">
        <v>38</v>
      </c>
      <c r="M33">
        <v>12698</v>
      </c>
      <c r="N33">
        <v>5463.75</v>
      </c>
      <c r="O33">
        <v>2.2405650333234002</v>
      </c>
      <c r="Q33"/>
      <c r="T33" s="1"/>
    </row>
    <row r="34" spans="1:20" x14ac:dyDescent="0.25">
      <c r="A34" t="s">
        <v>40</v>
      </c>
      <c r="B34">
        <v>-0.42043272485285998</v>
      </c>
      <c r="C34">
        <v>0.34149266190804101</v>
      </c>
      <c r="D34">
        <v>-1.2705249351625212</v>
      </c>
      <c r="E34">
        <v>-0.81943886119212705</v>
      </c>
      <c r="F34">
        <v>-0.53853526058329082</v>
      </c>
      <c r="G34">
        <v>2.2405650333234002</v>
      </c>
      <c r="H34">
        <v>0.26316771633681851</v>
      </c>
      <c r="I34">
        <v>0.20370637022253929</v>
      </c>
      <c r="L34" t="s">
        <v>39</v>
      </c>
      <c r="M34">
        <v>7876</v>
      </c>
      <c r="N34">
        <v>641.75</v>
      </c>
      <c r="O34">
        <v>0.26316771633681851</v>
      </c>
      <c r="Q34"/>
      <c r="T34" s="1"/>
    </row>
    <row r="35" spans="1:20" x14ac:dyDescent="0.25">
      <c r="L35" t="s">
        <v>40</v>
      </c>
      <c r="M35">
        <v>7731</v>
      </c>
      <c r="N35">
        <v>496.75</v>
      </c>
      <c r="O35">
        <v>0.20370637022253929</v>
      </c>
      <c r="Q35"/>
      <c r="T35" s="1"/>
    </row>
    <row r="36" spans="1:20" x14ac:dyDescent="0.25">
      <c r="B36" t="s">
        <v>33</v>
      </c>
      <c r="C36" t="s">
        <v>34</v>
      </c>
      <c r="D36" t="s">
        <v>35</v>
      </c>
      <c r="E36" t="s">
        <v>36</v>
      </c>
      <c r="F36" t="s">
        <v>37</v>
      </c>
      <c r="G36" t="s">
        <v>38</v>
      </c>
      <c r="H36" t="s">
        <v>39</v>
      </c>
      <c r="I36" t="s">
        <v>40</v>
      </c>
      <c r="Q36"/>
      <c r="T36" s="1"/>
    </row>
    <row r="37" spans="1:20" x14ac:dyDescent="0.25">
      <c r="A37" t="s">
        <v>33</v>
      </c>
      <c r="B37">
        <f>B17*B27</f>
        <v>0</v>
      </c>
      <c r="C37">
        <f t="shared" ref="C37:I37" si="1">C17*C27</f>
        <v>4.8765152120468259E-2</v>
      </c>
      <c r="D37">
        <f t="shared" si="1"/>
        <v>-0.18143096074120804</v>
      </c>
      <c r="E37">
        <f t="shared" si="1"/>
        <v>-0.11701586937823576</v>
      </c>
      <c r="F37">
        <f t="shared" si="1"/>
        <v>-7.690283521129393E-2</v>
      </c>
      <c r="G37">
        <f t="shared" si="1"/>
        <v>0.31995268675858157</v>
      </c>
      <c r="H37">
        <f t="shared" si="1"/>
        <v>3.7580349892897685E-2</v>
      </c>
      <c r="I37">
        <f t="shared" si="1"/>
        <v>2.9089269667778611E-2</v>
      </c>
      <c r="J37">
        <f>SUM(B37:I37)</f>
        <v>6.003779310898838E-2</v>
      </c>
      <c r="K37" s="3">
        <f>J37*O28</f>
        <v>-2.5241852950964244E-2</v>
      </c>
      <c r="L37" t="s">
        <v>30</v>
      </c>
      <c r="M37">
        <v>7234.25</v>
      </c>
      <c r="Q37"/>
      <c r="T37" s="1"/>
    </row>
    <row r="38" spans="1:20" x14ac:dyDescent="0.25">
      <c r="A38" t="s">
        <v>34</v>
      </c>
      <c r="B38">
        <f t="shared" ref="B38:I44" si="2">B18*B28</f>
        <v>-0.14013022719345822</v>
      </c>
      <c r="C38">
        <f t="shared" si="2"/>
        <v>0</v>
      </c>
      <c r="D38">
        <f t="shared" si="2"/>
        <v>-0.42346596088966831</v>
      </c>
      <c r="E38">
        <f t="shared" si="2"/>
        <v>-0.27311897243533595</v>
      </c>
      <c r="F38">
        <f t="shared" si="2"/>
        <v>0</v>
      </c>
      <c r="G38">
        <f t="shared" si="2"/>
        <v>0</v>
      </c>
      <c r="H38">
        <f t="shared" si="2"/>
        <v>0</v>
      </c>
      <c r="I38">
        <f t="shared" si="2"/>
        <v>0</v>
      </c>
      <c r="J38">
        <f t="shared" ref="J38:J44" si="3">SUM(B38:I38)</f>
        <v>-0.8367151605184624</v>
      </c>
      <c r="K38" s="3">
        <f t="shared" ref="K38:K44" si="4">J38*O29</f>
        <v>-0.28573208742426354</v>
      </c>
      <c r="L38" t="s">
        <v>41</v>
      </c>
      <c r="M38">
        <v>2438.5589879065874</v>
      </c>
      <c r="Q38"/>
      <c r="T38" s="1"/>
    </row>
    <row r="39" spans="1:20" x14ac:dyDescent="0.25">
      <c r="A39" t="s">
        <v>35</v>
      </c>
      <c r="B39">
        <f t="shared" si="2"/>
        <v>-0.14013022719345822</v>
      </c>
      <c r="C39">
        <f t="shared" si="2"/>
        <v>0.11381950421395007</v>
      </c>
      <c r="D39">
        <f t="shared" si="2"/>
        <v>0</v>
      </c>
      <c r="E39">
        <f t="shared" si="2"/>
        <v>-0.27311897243533595</v>
      </c>
      <c r="F39">
        <f t="shared" si="2"/>
        <v>0</v>
      </c>
      <c r="G39">
        <f t="shared" si="2"/>
        <v>0</v>
      </c>
      <c r="H39">
        <f t="shared" si="2"/>
        <v>0</v>
      </c>
      <c r="I39">
        <f t="shared" si="2"/>
        <v>0</v>
      </c>
      <c r="J39">
        <f t="shared" si="3"/>
        <v>-0.2994296954148441</v>
      </c>
      <c r="K39" s="3">
        <f t="shared" si="4"/>
        <v>0.38043289435267824</v>
      </c>
      <c r="Q39"/>
      <c r="T39" s="1"/>
    </row>
    <row r="40" spans="1:20" x14ac:dyDescent="0.25">
      <c r="A40" t="s">
        <v>36</v>
      </c>
      <c r="B40">
        <f t="shared" si="2"/>
        <v>-0.14013022719345822</v>
      </c>
      <c r="C40">
        <f t="shared" si="2"/>
        <v>0.11381950421395007</v>
      </c>
      <c r="D40">
        <f t="shared" si="2"/>
        <v>-0.42346596088966831</v>
      </c>
      <c r="E40">
        <f t="shared" si="2"/>
        <v>0</v>
      </c>
      <c r="F40">
        <f t="shared" si="2"/>
        <v>0</v>
      </c>
      <c r="G40">
        <f t="shared" si="2"/>
        <v>0</v>
      </c>
      <c r="H40">
        <f t="shared" si="2"/>
        <v>0</v>
      </c>
      <c r="I40">
        <f t="shared" si="2"/>
        <v>0</v>
      </c>
      <c r="J40">
        <f t="shared" si="3"/>
        <v>-0.44977668386917646</v>
      </c>
      <c r="K40" s="3">
        <f t="shared" si="4"/>
        <v>0.36856449362052929</v>
      </c>
      <c r="Q40"/>
      <c r="T40" s="1"/>
    </row>
    <row r="41" spans="1:20" x14ac:dyDescent="0.25">
      <c r="A41" t="s">
        <v>37</v>
      </c>
      <c r="B41">
        <f t="shared" si="2"/>
        <v>-0.21021636242642999</v>
      </c>
      <c r="C41">
        <f t="shared" si="2"/>
        <v>0</v>
      </c>
      <c r="D41">
        <f t="shared" si="2"/>
        <v>0</v>
      </c>
      <c r="E41">
        <f t="shared" si="2"/>
        <v>0</v>
      </c>
      <c r="F41">
        <f t="shared" si="2"/>
        <v>0</v>
      </c>
      <c r="G41">
        <f t="shared" si="2"/>
        <v>1.1202825166617001</v>
      </c>
      <c r="H41">
        <f t="shared" si="2"/>
        <v>0</v>
      </c>
      <c r="I41">
        <f t="shared" si="2"/>
        <v>0</v>
      </c>
      <c r="J41">
        <f t="shared" si="3"/>
        <v>0.91006615423527015</v>
      </c>
      <c r="K41" s="3">
        <f t="shared" si="4"/>
        <v>-0.49010271351912454</v>
      </c>
      <c r="Q41"/>
      <c r="T41" s="1"/>
    </row>
    <row r="42" spans="1:20" x14ac:dyDescent="0.25">
      <c r="A42" t="s">
        <v>38</v>
      </c>
      <c r="B42">
        <f t="shared" si="2"/>
        <v>-0.14013022719345822</v>
      </c>
      <c r="C42">
        <f t="shared" si="2"/>
        <v>0</v>
      </c>
      <c r="D42">
        <f t="shared" si="2"/>
        <v>0</v>
      </c>
      <c r="E42">
        <f t="shared" si="2"/>
        <v>0</v>
      </c>
      <c r="F42">
        <f t="shared" si="2"/>
        <v>0</v>
      </c>
      <c r="G42">
        <f t="shared" si="2"/>
        <v>0.74678032560668928</v>
      </c>
      <c r="H42">
        <f t="shared" si="2"/>
        <v>0</v>
      </c>
      <c r="I42">
        <f t="shared" si="2"/>
        <v>6.7895333195172339E-2</v>
      </c>
      <c r="J42">
        <f t="shared" si="3"/>
        <v>0.67454543160840341</v>
      </c>
      <c r="K42" s="3">
        <f t="shared" si="4"/>
        <v>1.5113629074498298</v>
      </c>
      <c r="Q42"/>
      <c r="T42" s="1"/>
    </row>
    <row r="43" spans="1:20" x14ac:dyDescent="0.25">
      <c r="A43" t="s">
        <v>39</v>
      </c>
      <c r="B43">
        <f t="shared" si="2"/>
        <v>-0.14013022719345822</v>
      </c>
      <c r="C43">
        <f t="shared" si="2"/>
        <v>0</v>
      </c>
      <c r="D43">
        <f t="shared" si="2"/>
        <v>0</v>
      </c>
      <c r="E43">
        <f t="shared" si="2"/>
        <v>0</v>
      </c>
      <c r="F43">
        <f t="shared" si="2"/>
        <v>0</v>
      </c>
      <c r="G43">
        <f t="shared" si="2"/>
        <v>0.74678032560668928</v>
      </c>
      <c r="H43">
        <f t="shared" si="2"/>
        <v>0</v>
      </c>
      <c r="I43">
        <f t="shared" si="2"/>
        <v>0</v>
      </c>
      <c r="J43">
        <f t="shared" si="3"/>
        <v>0.60665009841323103</v>
      </c>
      <c r="K43" s="3">
        <f t="shared" si="4"/>
        <v>0.15965072101491623</v>
      </c>
      <c r="Q43"/>
      <c r="T43" s="1"/>
    </row>
    <row r="44" spans="1:20" x14ac:dyDescent="0.25">
      <c r="A44" t="s">
        <v>40</v>
      </c>
      <c r="B44">
        <f t="shared" si="2"/>
        <v>-0.21021636242642999</v>
      </c>
      <c r="C44">
        <f t="shared" si="2"/>
        <v>0.1707463309540205</v>
      </c>
      <c r="D44">
        <f t="shared" si="2"/>
        <v>0</v>
      </c>
      <c r="E44">
        <f t="shared" si="2"/>
        <v>0</v>
      </c>
      <c r="F44">
        <f t="shared" si="2"/>
        <v>0</v>
      </c>
      <c r="G44">
        <f t="shared" si="2"/>
        <v>1.1202825166617001</v>
      </c>
      <c r="H44">
        <f t="shared" si="2"/>
        <v>0</v>
      </c>
      <c r="I44">
        <f t="shared" si="2"/>
        <v>0</v>
      </c>
      <c r="J44">
        <f t="shared" si="3"/>
        <v>1.0808124851892906</v>
      </c>
      <c r="K44" s="3">
        <f t="shared" si="4"/>
        <v>0.22016838824911239</v>
      </c>
      <c r="Q44"/>
      <c r="T44" s="1"/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B9B2C-45EA-48D5-8C9A-0A55B1D656BA}">
  <dimension ref="A1"/>
  <sheetViews>
    <sheetView workbookViewId="0"/>
  </sheetViews>
  <sheetFormatPr defaultRowHeight="13.8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2020-11-05T18:46:47Z</dcterms:created>
  <dcterms:modified xsi:type="dcterms:W3CDTF">2020-11-06T16:45:44Z</dcterms:modified>
</cp:coreProperties>
</file>