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55" yWindow="1920" windowWidth="16335" windowHeight="7815" tabRatio="688" firstSheet="1" activeTab="6"/>
  </bookViews>
  <sheets>
    <sheet name="All longer" sheetId="20" r:id="rId1"/>
    <sheet name="d4g_longer" sheetId="21" r:id="rId2"/>
    <sheet name="d4m_longer" sheetId="22" r:id="rId3"/>
    <sheet name="d4g longer Run_Info" sheetId="18" r:id="rId4"/>
    <sheet name="d4m longer Run_Info" sheetId="19" r:id="rId5"/>
    <sheet name="d4g size v J" sheetId="24" r:id="rId6"/>
    <sheet name="d4m size v J" sheetId="15" r:id="rId7"/>
    <sheet name="TIMINGS_longer" sheetId="23" r:id="rId8"/>
    <sheet name="All shorter" sheetId="4" r:id="rId9"/>
    <sheet name="d4g_shorter" sheetId="13" r:id="rId10"/>
    <sheet name="d4m_shorter" sheetId="14" r:id="rId11"/>
    <sheet name="d4g_shorterRun_Info" sheetId="16" r:id="rId12"/>
    <sheet name="d4m shorterRun_Info" sheetId="17" r:id="rId13"/>
  </sheets>
  <calcPr calcId="125725"/>
</workbook>
</file>

<file path=xl/calcChain.xml><?xml version="1.0" encoding="utf-8"?>
<calcChain xmlns="http://schemas.openxmlformats.org/spreadsheetml/2006/main">
  <c r="AB7" i="15"/>
  <c r="AA7"/>
  <c r="AB6"/>
  <c r="AA6"/>
  <c r="AB5"/>
  <c r="AA5"/>
  <c r="AB4"/>
  <c r="AA4"/>
  <c r="N7" i="23"/>
  <c r="O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"/>
  <c r="N6"/>
  <c r="P14"/>
  <c r="P15"/>
  <c r="P16"/>
  <c r="P18" s="1"/>
  <c r="O6"/>
  <c r="N8" i="19"/>
  <c r="N8" i="18"/>
  <c r="N2" i="17"/>
  <c r="N3" s="1"/>
  <c r="N4" s="1"/>
  <c r="N3" i="16"/>
  <c r="N4" s="1"/>
  <c r="N2"/>
  <c r="N2" i="18"/>
  <c r="N3" s="1"/>
  <c r="N4" s="1"/>
  <c r="N2" i="19"/>
  <c r="N3" s="1"/>
  <c r="N4" s="1"/>
  <c r="N5" i="20"/>
  <c r="H5"/>
  <c r="E3"/>
  <c r="D4"/>
  <c r="E5"/>
  <c r="C30" i="22"/>
  <c r="B30"/>
  <c r="D5" i="20" s="1"/>
  <c r="C29" i="22"/>
  <c r="E4" i="20" s="1"/>
  <c r="B29" i="22"/>
  <c r="C28"/>
  <c r="B28"/>
  <c r="D3" i="20" s="1"/>
  <c r="C27" i="22"/>
  <c r="E2" i="20" s="1"/>
  <c r="B27" i="22"/>
  <c r="D2" i="20" s="1"/>
  <c r="C22" i="22"/>
  <c r="B22"/>
  <c r="C21"/>
  <c r="B21"/>
  <c r="C20"/>
  <c r="B20"/>
  <c r="C19"/>
  <c r="B19"/>
  <c r="C14"/>
  <c r="L5" i="20" s="1"/>
  <c r="B14" i="22"/>
  <c r="K5" i="20" s="1"/>
  <c r="C13" i="22"/>
  <c r="L4" i="20" s="1"/>
  <c r="B13" i="22"/>
  <c r="K4" i="20" s="1"/>
  <c r="C12" i="22"/>
  <c r="L3" i="20" s="1"/>
  <c r="B12" i="22"/>
  <c r="K3" i="20" s="1"/>
  <c r="C11" i="22"/>
  <c r="L2" i="20" s="1"/>
  <c r="B11" i="22"/>
  <c r="K2" i="20" s="1"/>
  <c r="C6" i="22"/>
  <c r="B6"/>
  <c r="C5"/>
  <c r="B5"/>
  <c r="C4"/>
  <c r="B4"/>
  <c r="C3"/>
  <c r="B3"/>
  <c r="C30" i="21"/>
  <c r="B30"/>
  <c r="G5" i="20" s="1"/>
  <c r="C29" i="21"/>
  <c r="H4" i="20" s="1"/>
  <c r="B29" i="21"/>
  <c r="G4" i="20" s="1"/>
  <c r="C28" i="21"/>
  <c r="H3" i="20" s="1"/>
  <c r="B28" i="21"/>
  <c r="G3" i="20" s="1"/>
  <c r="C27" i="21"/>
  <c r="H2" i="20" s="1"/>
  <c r="B27" i="21"/>
  <c r="G2" i="20" s="1"/>
  <c r="C22" i="21"/>
  <c r="B22"/>
  <c r="C21"/>
  <c r="B21"/>
  <c r="C20"/>
  <c r="B20"/>
  <c r="C19"/>
  <c r="B19"/>
  <c r="C14"/>
  <c r="O5" i="20" s="1"/>
  <c r="B14" i="21"/>
  <c r="C13"/>
  <c r="O4" i="20" s="1"/>
  <c r="B13" i="21"/>
  <c r="N4" i="20" s="1"/>
  <c r="C12" i="21"/>
  <c r="O3" i="20" s="1"/>
  <c r="B12" i="21"/>
  <c r="N3" i="20" s="1"/>
  <c r="C11" i="21"/>
  <c r="O2" i="20" s="1"/>
  <c r="B11" i="21"/>
  <c r="N2" i="20" s="1"/>
  <c r="C6" i="21"/>
  <c r="B6"/>
  <c r="C5"/>
  <c r="B5"/>
  <c r="C4"/>
  <c r="B4"/>
  <c r="C3"/>
  <c r="B3"/>
  <c r="G3" i="4"/>
  <c r="H3"/>
  <c r="G4"/>
  <c r="H4"/>
  <c r="G5"/>
  <c r="H5"/>
  <c r="H2"/>
  <c r="G2"/>
  <c r="D5"/>
  <c r="E5"/>
  <c r="D3"/>
  <c r="E3"/>
  <c r="D4"/>
  <c r="E4"/>
  <c r="E2"/>
  <c r="D2"/>
  <c r="B28" i="14"/>
  <c r="C28"/>
  <c r="B29"/>
  <c r="C29"/>
  <c r="B30"/>
  <c r="C30"/>
  <c r="C27"/>
  <c r="B27"/>
  <c r="B28" i="13"/>
  <c r="C28"/>
  <c r="B29"/>
  <c r="C29"/>
  <c r="B30"/>
  <c r="C30"/>
  <c r="C27"/>
  <c r="B27"/>
  <c r="C22"/>
  <c r="B22"/>
  <c r="C21"/>
  <c r="B21"/>
  <c r="C20"/>
  <c r="B20"/>
  <c r="C19"/>
  <c r="B19"/>
  <c r="C22" i="14"/>
  <c r="B22"/>
  <c r="C21"/>
  <c r="B21"/>
  <c r="C20"/>
  <c r="B20"/>
  <c r="C19"/>
  <c r="B19"/>
  <c r="O2" i="4"/>
  <c r="O3"/>
  <c r="O4"/>
  <c r="O5"/>
  <c r="N3"/>
  <c r="N4"/>
  <c r="N5"/>
  <c r="N2"/>
  <c r="L2"/>
  <c r="L3"/>
  <c r="L4"/>
  <c r="L5"/>
  <c r="K3"/>
  <c r="K4"/>
  <c r="K5"/>
  <c r="K2"/>
  <c r="C14" i="13"/>
  <c r="B14"/>
  <c r="C13"/>
  <c r="B13"/>
  <c r="C12"/>
  <c r="B12"/>
  <c r="C11"/>
  <c r="B11"/>
  <c r="C6"/>
  <c r="B6"/>
  <c r="C5"/>
  <c r="B5"/>
  <c r="C4"/>
  <c r="B4"/>
  <c r="C3"/>
  <c r="B3"/>
  <c r="C14" i="14"/>
  <c r="B14"/>
  <c r="C13"/>
  <c r="B13"/>
  <c r="C12"/>
  <c r="B12"/>
  <c r="C11"/>
  <c r="B11"/>
  <c r="B4"/>
  <c r="C4"/>
  <c r="B5"/>
  <c r="C5"/>
  <c r="B6"/>
  <c r="C6"/>
  <c r="C3"/>
  <c r="B3"/>
</calcChain>
</file>

<file path=xl/sharedStrings.xml><?xml version="1.0" encoding="utf-8"?>
<sst xmlns="http://schemas.openxmlformats.org/spreadsheetml/2006/main" count="1383" uniqueCount="77">
  <si>
    <t>Position</t>
  </si>
  <si>
    <t>Average</t>
  </si>
  <si>
    <t>HN-HA</t>
  </si>
  <si>
    <t>RMSD</t>
  </si>
  <si>
    <t>HA-HB</t>
  </si>
  <si>
    <t>Data</t>
  </si>
  <si>
    <t>DLIVE</t>
  </si>
  <si>
    <t>Exp-Man</t>
  </si>
  <si>
    <t>Sim-Man</t>
  </si>
  <si>
    <t>Stdev-Man</t>
  </si>
  <si>
    <t>Exp-GNC</t>
  </si>
  <si>
    <t>Sim-GNC</t>
  </si>
  <si>
    <t>Stdev-GNC</t>
  </si>
  <si>
    <t>2D Interp</t>
  </si>
  <si>
    <t>PRESS</t>
  </si>
  <si>
    <t>TEMP(K)</t>
  </si>
  <si>
    <t>TIME(PS)</t>
  </si>
  <si>
    <t>NSTEP</t>
  </si>
  <si>
    <t>NATOM</t>
  </si>
  <si>
    <t>RUN</t>
  </si>
  <si>
    <t>Total time</t>
  </si>
  <si>
    <t>ns</t>
  </si>
  <si>
    <t>ps</t>
  </si>
  <si>
    <t>us</t>
  </si>
  <si>
    <t>Run</t>
  </si>
  <si>
    <t># Atoms</t>
  </si>
  <si>
    <t># Steps</t>
  </si>
  <si>
    <t>Time, ps</t>
  </si>
  <si>
    <t>Temp</t>
  </si>
  <si>
    <t>Pressure</t>
  </si>
  <si>
    <t>Total steps</t>
  </si>
  <si>
    <t>=</t>
  </si>
  <si>
    <t>seconds/ns</t>
  </si>
  <si>
    <t>ns/day</t>
  </si>
  <si>
    <t>prod.info-|</t>
  </si>
  <si>
    <t>d4m</t>
  </si>
  <si>
    <t>#</t>
  </si>
  <si>
    <t>d4g</t>
  </si>
  <si>
    <t>/e05/lachele/RESEARCH/DLIVE</t>
  </si>
  <si>
    <t>for</t>
  </si>
  <si>
    <t>EDT</t>
  </si>
  <si>
    <t>Nov</t>
  </si>
  <si>
    <t>Fri</t>
  </si>
  <si>
    <t>on</t>
  </si>
  <si>
    <t>timings</t>
  </si>
  <si>
    <t>#Starting</t>
  </si>
  <si>
    <t># atoms</t>
  </si>
  <si>
    <t>Run #</t>
  </si>
  <si>
    <t xml:space="preserve">cd </t>
  </si>
  <si>
    <t>natoms</t>
  </si>
  <si>
    <t>expected speed, ns/day</t>
  </si>
  <si>
    <t>times 32</t>
  </si>
  <si>
    <t>a</t>
  </si>
  <si>
    <t>b</t>
  </si>
  <si>
    <t>c</t>
  </si>
  <si>
    <t>d</t>
  </si>
  <si>
    <t>e</t>
  </si>
  <si>
    <t>x^n</t>
  </si>
  <si>
    <t>prod</t>
  </si>
  <si>
    <t>fit</t>
  </si>
  <si>
    <t>M1B4</t>
  </si>
  <si>
    <t>M1B5</t>
  </si>
  <si>
    <t>M1B6</t>
  </si>
  <si>
    <t>M1B7</t>
  </si>
  <si>
    <t>S4</t>
  </si>
  <si>
    <t>S5</t>
  </si>
  <si>
    <t>S6</t>
  </si>
  <si>
    <t>S7</t>
  </si>
  <si>
    <t>M2B4</t>
  </si>
  <si>
    <t>M2B5</t>
  </si>
  <si>
    <t>M2B6</t>
  </si>
  <si>
    <t>M2B7</t>
  </si>
  <si>
    <t>M3B4</t>
  </si>
  <si>
    <t>M3B5</t>
  </si>
  <si>
    <t>M3B6</t>
  </si>
  <si>
    <t>M3B7</t>
  </si>
  <si>
    <t>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</si>
</sst>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HN-HA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'All longer'!$C$1</c:f>
              <c:strCache>
                <c:ptCount val="1"/>
                <c:pt idx="0">
                  <c:v>Exp-Man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longer'!$C$2:$C$26</c:f>
              <c:numCache>
                <c:formatCode>General</c:formatCode>
                <c:ptCount val="25"/>
                <c:pt idx="0">
                  <c:v>8.34</c:v>
                </c:pt>
                <c:pt idx="1">
                  <c:v>8.42</c:v>
                </c:pt>
                <c:pt idx="2">
                  <c:v>8.33</c:v>
                </c:pt>
                <c:pt idx="3">
                  <c:v>8.06</c:v>
                </c:pt>
              </c:numCache>
            </c:numRef>
          </c:yVal>
        </c:ser>
        <c:ser>
          <c:idx val="1"/>
          <c:order val="1"/>
          <c:tx>
            <c:strRef>
              <c:f>'All longer'!$D$1</c:f>
              <c:strCache>
                <c:ptCount val="1"/>
                <c:pt idx="0">
                  <c:v>Sim-Man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 w="1587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val val="1"/>
            <c:spPr>
              <a:ln w="12700">
                <a:solidFill>
                  <a:srgbClr val="4F81BD"/>
                </a:solidFill>
              </a:ln>
            </c:spPr>
          </c:errBars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longer'!$D$2:$D$26</c:f>
              <c:numCache>
                <c:formatCode>General</c:formatCode>
                <c:ptCount val="25"/>
                <c:pt idx="0">
                  <c:v>6.0229374999999994</c:v>
                </c:pt>
                <c:pt idx="1">
                  <c:v>6.3236468750000006</c:v>
                </c:pt>
                <c:pt idx="2">
                  <c:v>6.7690062499999994</c:v>
                </c:pt>
                <c:pt idx="3">
                  <c:v>6.6608875000000003</c:v>
                </c:pt>
              </c:numCache>
            </c:numRef>
          </c:yVal>
        </c:ser>
        <c:ser>
          <c:idx val="2"/>
          <c:order val="2"/>
          <c:tx>
            <c:strRef>
              <c:f>'All longer'!$F$1</c:f>
              <c:strCache>
                <c:ptCount val="1"/>
                <c:pt idx="0">
                  <c:v>Exp-GNC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longer'!$F$2:$F$26</c:f>
              <c:numCache>
                <c:formatCode>General</c:formatCode>
                <c:ptCount val="25"/>
                <c:pt idx="0">
                  <c:v>8.69</c:v>
                </c:pt>
                <c:pt idx="1">
                  <c:v>9.61</c:v>
                </c:pt>
                <c:pt idx="2">
                  <c:v>9.52</c:v>
                </c:pt>
                <c:pt idx="3">
                  <c:v>9.25</c:v>
                </c:pt>
              </c:numCache>
            </c:numRef>
          </c:yVal>
        </c:ser>
        <c:ser>
          <c:idx val="3"/>
          <c:order val="3"/>
          <c:tx>
            <c:strRef>
              <c:f>'All longer'!$G$1</c:f>
              <c:strCache>
                <c:ptCount val="1"/>
                <c:pt idx="0">
                  <c:v>Sim-GNC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8"/>
            <c:spPr>
              <a:ln w="15875"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'All longer'!$H$2:$H$5</c:f>
                <c:numCache>
                  <c:formatCode>General</c:formatCode>
                  <c:ptCount val="4"/>
                  <c:pt idx="0">
                    <c:v>0.48277235585797384</c:v>
                  </c:pt>
                  <c:pt idx="1">
                    <c:v>0.27650045878747759</c:v>
                  </c:pt>
                  <c:pt idx="2">
                    <c:v>0.25383986441076428</c:v>
                  </c:pt>
                  <c:pt idx="3">
                    <c:v>0.26821141138954568</c:v>
                  </c:pt>
                </c:numCache>
              </c:numRef>
            </c:plus>
            <c:minus>
              <c:numRef>
                <c:f>'All longer'!$H$2:$H$5</c:f>
                <c:numCache>
                  <c:formatCode>General</c:formatCode>
                  <c:ptCount val="4"/>
                  <c:pt idx="0">
                    <c:v>0.48277235585797384</c:v>
                  </c:pt>
                  <c:pt idx="1">
                    <c:v>0.27650045878747759</c:v>
                  </c:pt>
                  <c:pt idx="2">
                    <c:v>0.25383986441076428</c:v>
                  </c:pt>
                  <c:pt idx="3">
                    <c:v>0.26821141138954568</c:v>
                  </c:pt>
                </c:numCache>
              </c:numRef>
            </c:minus>
            <c:spPr>
              <a:ln w="12700">
                <a:solidFill>
                  <a:srgbClr val="C00000"/>
                </a:solidFill>
              </a:ln>
            </c:spPr>
          </c:errBars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longer'!$G$2:$G$26</c:f>
              <c:numCache>
                <c:formatCode>General</c:formatCode>
                <c:ptCount val="25"/>
                <c:pt idx="0">
                  <c:v>7.1770374999999991</c:v>
                </c:pt>
                <c:pt idx="1">
                  <c:v>7.5325875</c:v>
                </c:pt>
                <c:pt idx="2">
                  <c:v>7.3821531250000021</c:v>
                </c:pt>
                <c:pt idx="3">
                  <c:v>7.5796593750000012</c:v>
                </c:pt>
              </c:numCache>
            </c:numRef>
          </c:yVal>
        </c:ser>
        <c:axId val="212019840"/>
        <c:axId val="212046208"/>
      </c:scatterChart>
      <c:valAx>
        <c:axId val="212019840"/>
        <c:scaling>
          <c:orientation val="minMax"/>
          <c:max val="8"/>
          <c:min val="3"/>
        </c:scaling>
        <c:axPos val="b"/>
        <c:numFmt formatCode="General" sourceLinked="1"/>
        <c:tickLblPos val="nextTo"/>
        <c:crossAx val="212046208"/>
        <c:crosses val="autoZero"/>
        <c:crossBetween val="midCat"/>
      </c:valAx>
      <c:valAx>
        <c:axId val="212046208"/>
        <c:scaling>
          <c:orientation val="minMax"/>
          <c:max val="10"/>
          <c:min val="4"/>
        </c:scaling>
        <c:axPos val="l"/>
        <c:majorGridlines/>
        <c:numFmt formatCode="General" sourceLinked="1"/>
        <c:tickLblPos val="nextTo"/>
        <c:crossAx val="212019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'd4g size v J'!$AC$1</c:f>
              <c:strCache>
                <c:ptCount val="1"/>
                <c:pt idx="0">
                  <c:v>M3B4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J'!$AC$2:$AC$33</c:f>
              <c:numCache>
                <c:formatCode>General</c:formatCode>
                <c:ptCount val="32"/>
                <c:pt idx="0">
                  <c:v>6.66</c:v>
                </c:pt>
                <c:pt idx="1">
                  <c:v>7.4970999999999997</c:v>
                </c:pt>
                <c:pt idx="2">
                  <c:v>7.8240999999999996</c:v>
                </c:pt>
                <c:pt idx="3">
                  <c:v>7.4303999999999997</c:v>
                </c:pt>
                <c:pt idx="4">
                  <c:v>6.9470999999999998</c:v>
                </c:pt>
                <c:pt idx="5">
                  <c:v>6.8982000000000001</c:v>
                </c:pt>
                <c:pt idx="6">
                  <c:v>7.3056000000000001</c:v>
                </c:pt>
                <c:pt idx="7">
                  <c:v>6.8922999999999996</c:v>
                </c:pt>
                <c:pt idx="8">
                  <c:v>7.3890000000000002</c:v>
                </c:pt>
                <c:pt idx="9">
                  <c:v>7.3890000000000002</c:v>
                </c:pt>
                <c:pt idx="10">
                  <c:v>5.6013000000000002</c:v>
                </c:pt>
                <c:pt idx="11">
                  <c:v>6.8627000000000002</c:v>
                </c:pt>
                <c:pt idx="12">
                  <c:v>7.8783000000000003</c:v>
                </c:pt>
                <c:pt idx="13">
                  <c:v>6.6391</c:v>
                </c:pt>
                <c:pt idx="14">
                  <c:v>6.8128000000000002</c:v>
                </c:pt>
                <c:pt idx="15">
                  <c:v>6.5926999999999998</c:v>
                </c:pt>
                <c:pt idx="16">
                  <c:v>7.5347</c:v>
                </c:pt>
                <c:pt idx="17">
                  <c:v>7.5357000000000003</c:v>
                </c:pt>
                <c:pt idx="18">
                  <c:v>7.7374999999999998</c:v>
                </c:pt>
                <c:pt idx="19">
                  <c:v>6.8254000000000001</c:v>
                </c:pt>
                <c:pt idx="20">
                  <c:v>6.6688999999999998</c:v>
                </c:pt>
                <c:pt idx="21">
                  <c:v>6.6307</c:v>
                </c:pt>
                <c:pt idx="22">
                  <c:v>7.3451000000000004</c:v>
                </c:pt>
                <c:pt idx="23">
                  <c:v>7.4378000000000002</c:v>
                </c:pt>
                <c:pt idx="24">
                  <c:v>7.1308999999999996</c:v>
                </c:pt>
                <c:pt idx="25">
                  <c:v>7.6246</c:v>
                </c:pt>
                <c:pt idx="26">
                  <c:v>7.6905000000000001</c:v>
                </c:pt>
                <c:pt idx="27">
                  <c:v>7.4664000000000001</c:v>
                </c:pt>
                <c:pt idx="28">
                  <c:v>7.6520000000000001</c:v>
                </c:pt>
                <c:pt idx="29">
                  <c:v>7.0869</c:v>
                </c:pt>
                <c:pt idx="30">
                  <c:v>7.4695999999999998</c:v>
                </c:pt>
                <c:pt idx="31">
                  <c:v>7.2088000000000001</c:v>
                </c:pt>
              </c:numCache>
            </c:numRef>
          </c:yVal>
        </c:ser>
        <c:ser>
          <c:idx val="1"/>
          <c:order val="1"/>
          <c:tx>
            <c:strRef>
              <c:f>'d4g size v J'!$AD$1</c:f>
              <c:strCache>
                <c:ptCount val="1"/>
                <c:pt idx="0">
                  <c:v>M3B5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J'!$AD$2:$AD$33</c:f>
              <c:numCache>
                <c:formatCode>General</c:formatCode>
                <c:ptCount val="32"/>
                <c:pt idx="0">
                  <c:v>7.0114000000000001</c:v>
                </c:pt>
                <c:pt idx="1">
                  <c:v>7.2229000000000001</c:v>
                </c:pt>
                <c:pt idx="2">
                  <c:v>7.3468999999999998</c:v>
                </c:pt>
                <c:pt idx="3">
                  <c:v>7.6896000000000004</c:v>
                </c:pt>
                <c:pt idx="4">
                  <c:v>7.1891999999999996</c:v>
                </c:pt>
                <c:pt idx="5">
                  <c:v>7.4835000000000003</c:v>
                </c:pt>
                <c:pt idx="6">
                  <c:v>7.7586000000000004</c:v>
                </c:pt>
                <c:pt idx="7">
                  <c:v>7.2957999999999998</c:v>
                </c:pt>
                <c:pt idx="8">
                  <c:v>7.5875000000000004</c:v>
                </c:pt>
                <c:pt idx="9">
                  <c:v>7.6843000000000004</c:v>
                </c:pt>
                <c:pt idx="10">
                  <c:v>6.9672999999999998</c:v>
                </c:pt>
                <c:pt idx="11">
                  <c:v>7.3693999999999997</c:v>
                </c:pt>
                <c:pt idx="12">
                  <c:v>8.1626999999999992</c:v>
                </c:pt>
                <c:pt idx="13">
                  <c:v>7.3734999999999999</c:v>
                </c:pt>
                <c:pt idx="14">
                  <c:v>7.4710000000000001</c:v>
                </c:pt>
                <c:pt idx="15">
                  <c:v>7.5175000000000001</c:v>
                </c:pt>
                <c:pt idx="16">
                  <c:v>7.7435999999999998</c:v>
                </c:pt>
                <c:pt idx="17">
                  <c:v>7.3861999999999997</c:v>
                </c:pt>
                <c:pt idx="18">
                  <c:v>7.4744000000000002</c:v>
                </c:pt>
                <c:pt idx="19">
                  <c:v>7.6885000000000003</c:v>
                </c:pt>
                <c:pt idx="20">
                  <c:v>7.2484999999999999</c:v>
                </c:pt>
                <c:pt idx="21">
                  <c:v>7.0758999999999999</c:v>
                </c:pt>
                <c:pt idx="22">
                  <c:v>7.5425000000000004</c:v>
                </c:pt>
                <c:pt idx="23">
                  <c:v>7.7469000000000001</c:v>
                </c:pt>
                <c:pt idx="24">
                  <c:v>7.6078000000000001</c:v>
                </c:pt>
                <c:pt idx="25">
                  <c:v>7.6333000000000002</c:v>
                </c:pt>
                <c:pt idx="26">
                  <c:v>7.7534000000000001</c:v>
                </c:pt>
                <c:pt idx="27">
                  <c:v>7.8605</c:v>
                </c:pt>
                <c:pt idx="28">
                  <c:v>7.7172999999999998</c:v>
                </c:pt>
                <c:pt idx="29">
                  <c:v>7.6703999999999999</c:v>
                </c:pt>
                <c:pt idx="30">
                  <c:v>7.9813000000000001</c:v>
                </c:pt>
                <c:pt idx="31">
                  <c:v>7.7812000000000001</c:v>
                </c:pt>
              </c:numCache>
            </c:numRef>
          </c:yVal>
        </c:ser>
        <c:ser>
          <c:idx val="2"/>
          <c:order val="2"/>
          <c:tx>
            <c:strRef>
              <c:f>'d4g size v J'!$AE$1</c:f>
              <c:strCache>
                <c:ptCount val="1"/>
                <c:pt idx="0">
                  <c:v>M3B6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J'!$AE$2:$AE$33</c:f>
              <c:numCache>
                <c:formatCode>General</c:formatCode>
                <c:ptCount val="32"/>
                <c:pt idx="0">
                  <c:v>6.9981999999999998</c:v>
                </c:pt>
                <c:pt idx="1">
                  <c:v>7.4785000000000004</c:v>
                </c:pt>
                <c:pt idx="2">
                  <c:v>7.6828000000000003</c:v>
                </c:pt>
                <c:pt idx="3">
                  <c:v>7.5006000000000004</c:v>
                </c:pt>
                <c:pt idx="4">
                  <c:v>7.1341000000000001</c:v>
                </c:pt>
                <c:pt idx="5">
                  <c:v>7.2046999999999999</c:v>
                </c:pt>
                <c:pt idx="6">
                  <c:v>7.2294</c:v>
                </c:pt>
                <c:pt idx="7">
                  <c:v>7.4188000000000001</c:v>
                </c:pt>
                <c:pt idx="8">
                  <c:v>7.3314000000000004</c:v>
                </c:pt>
                <c:pt idx="9">
                  <c:v>7.1506999999999996</c:v>
                </c:pt>
                <c:pt idx="10">
                  <c:v>7.9554999999999998</c:v>
                </c:pt>
                <c:pt idx="11">
                  <c:v>7.6330999999999998</c:v>
                </c:pt>
                <c:pt idx="12">
                  <c:v>6.5358999999999998</c:v>
                </c:pt>
                <c:pt idx="13">
                  <c:v>7.5871000000000004</c:v>
                </c:pt>
                <c:pt idx="14">
                  <c:v>7.4302999999999999</c:v>
                </c:pt>
                <c:pt idx="15">
                  <c:v>7.2436999999999996</c:v>
                </c:pt>
                <c:pt idx="16">
                  <c:v>7.3935000000000004</c:v>
                </c:pt>
                <c:pt idx="17">
                  <c:v>7.4279000000000002</c:v>
                </c:pt>
                <c:pt idx="18">
                  <c:v>7.4564000000000004</c:v>
                </c:pt>
                <c:pt idx="19">
                  <c:v>7.4565000000000001</c:v>
                </c:pt>
                <c:pt idx="20">
                  <c:v>7.5919999999999996</c:v>
                </c:pt>
                <c:pt idx="21">
                  <c:v>7.6132999999999997</c:v>
                </c:pt>
                <c:pt idx="22">
                  <c:v>7.5511999999999997</c:v>
                </c:pt>
                <c:pt idx="23">
                  <c:v>7.5342000000000002</c:v>
                </c:pt>
                <c:pt idx="24">
                  <c:v>7.3555999999999999</c:v>
                </c:pt>
                <c:pt idx="25">
                  <c:v>7.4775999999999998</c:v>
                </c:pt>
                <c:pt idx="26">
                  <c:v>7.4607999999999999</c:v>
                </c:pt>
                <c:pt idx="27">
                  <c:v>7.0759999999999996</c:v>
                </c:pt>
                <c:pt idx="28">
                  <c:v>7.5071000000000003</c:v>
                </c:pt>
                <c:pt idx="29">
                  <c:v>7.2571000000000003</c:v>
                </c:pt>
                <c:pt idx="30">
                  <c:v>7.0960000000000001</c:v>
                </c:pt>
                <c:pt idx="31">
                  <c:v>7.4588999999999999</c:v>
                </c:pt>
              </c:numCache>
            </c:numRef>
          </c:yVal>
        </c:ser>
        <c:ser>
          <c:idx val="3"/>
          <c:order val="3"/>
          <c:tx>
            <c:strRef>
              <c:f>'d4g size v J'!$AF$1</c:f>
              <c:strCache>
                <c:ptCount val="1"/>
                <c:pt idx="0">
                  <c:v>M3B7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J'!$AF$2:$AF$33</c:f>
              <c:numCache>
                <c:formatCode>General</c:formatCode>
                <c:ptCount val="32"/>
                <c:pt idx="0">
                  <c:v>7.5129999999999999</c:v>
                </c:pt>
                <c:pt idx="1">
                  <c:v>7.7141999999999999</c:v>
                </c:pt>
                <c:pt idx="2">
                  <c:v>7.7736000000000001</c:v>
                </c:pt>
                <c:pt idx="3">
                  <c:v>7.7366999999999999</c:v>
                </c:pt>
                <c:pt idx="4">
                  <c:v>6.6470000000000002</c:v>
                </c:pt>
                <c:pt idx="5">
                  <c:v>7.6730999999999998</c:v>
                </c:pt>
                <c:pt idx="6">
                  <c:v>7.3517000000000001</c:v>
                </c:pt>
                <c:pt idx="7">
                  <c:v>7.6929999999999996</c:v>
                </c:pt>
                <c:pt idx="8">
                  <c:v>7.7111999999999998</c:v>
                </c:pt>
                <c:pt idx="9">
                  <c:v>7.7675999999999998</c:v>
                </c:pt>
                <c:pt idx="10">
                  <c:v>7.5589000000000004</c:v>
                </c:pt>
                <c:pt idx="11">
                  <c:v>7.3742999999999999</c:v>
                </c:pt>
                <c:pt idx="12">
                  <c:v>6.8699000000000003</c:v>
                </c:pt>
                <c:pt idx="13">
                  <c:v>7.7656999999999998</c:v>
                </c:pt>
                <c:pt idx="14">
                  <c:v>7.4036999999999997</c:v>
                </c:pt>
                <c:pt idx="15">
                  <c:v>7.7393999999999998</c:v>
                </c:pt>
                <c:pt idx="16">
                  <c:v>7.4214000000000002</c:v>
                </c:pt>
                <c:pt idx="17">
                  <c:v>7.6287000000000003</c:v>
                </c:pt>
                <c:pt idx="18">
                  <c:v>7.6905999999999999</c:v>
                </c:pt>
                <c:pt idx="19">
                  <c:v>7.6757999999999997</c:v>
                </c:pt>
                <c:pt idx="20">
                  <c:v>7.5773000000000001</c:v>
                </c:pt>
                <c:pt idx="21">
                  <c:v>7.7351000000000001</c:v>
                </c:pt>
                <c:pt idx="22">
                  <c:v>7.6566000000000001</c:v>
                </c:pt>
                <c:pt idx="23">
                  <c:v>7.7502000000000004</c:v>
                </c:pt>
                <c:pt idx="24">
                  <c:v>7.4610000000000003</c:v>
                </c:pt>
                <c:pt idx="25">
                  <c:v>7.6817000000000002</c:v>
                </c:pt>
                <c:pt idx="26">
                  <c:v>7.7306999999999997</c:v>
                </c:pt>
                <c:pt idx="27">
                  <c:v>7.2073</c:v>
                </c:pt>
                <c:pt idx="28">
                  <c:v>7.6680000000000001</c:v>
                </c:pt>
                <c:pt idx="29">
                  <c:v>7.7122999999999999</c:v>
                </c:pt>
                <c:pt idx="30">
                  <c:v>8.0129999999999999</c:v>
                </c:pt>
                <c:pt idx="31">
                  <c:v>7.6463999999999999</c:v>
                </c:pt>
              </c:numCache>
            </c:numRef>
          </c:yVal>
        </c:ser>
        <c:axId val="214704896"/>
        <c:axId val="214706432"/>
      </c:scatterChart>
      <c:valAx>
        <c:axId val="214704896"/>
        <c:scaling>
          <c:orientation val="minMax"/>
          <c:max val="17000"/>
          <c:min val="9000"/>
        </c:scaling>
        <c:axPos val="b"/>
        <c:numFmt formatCode="General" sourceLinked="1"/>
        <c:tickLblPos val="nextTo"/>
        <c:crossAx val="214706432"/>
        <c:crosses val="autoZero"/>
        <c:crossBetween val="midCat"/>
      </c:valAx>
      <c:valAx>
        <c:axId val="214706432"/>
        <c:scaling>
          <c:orientation val="minMax"/>
          <c:max val="8.5"/>
          <c:min val="5"/>
        </c:scaling>
        <c:axPos val="l"/>
        <c:majorGridlines/>
        <c:numFmt formatCode="General" sourceLinked="1"/>
        <c:tickLblPos val="nextTo"/>
        <c:crossAx val="214704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'd4m size v J'!$E$1</c:f>
              <c:strCache>
                <c:ptCount val="1"/>
                <c:pt idx="0">
                  <c:v>M1B4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J'!$E$2:$E$36</c:f>
              <c:numCache>
                <c:formatCode>General</c:formatCode>
                <c:ptCount val="35"/>
                <c:pt idx="0">
                  <c:v>4.7</c:v>
                </c:pt>
                <c:pt idx="1">
                  <c:v>7.85</c:v>
                </c:pt>
                <c:pt idx="2">
                  <c:v>8.4</c:v>
                </c:pt>
                <c:pt idx="3">
                  <c:v>6.53</c:v>
                </c:pt>
                <c:pt idx="4">
                  <c:v>6.07</c:v>
                </c:pt>
                <c:pt idx="5">
                  <c:v>6.95</c:v>
                </c:pt>
                <c:pt idx="6">
                  <c:v>6.25</c:v>
                </c:pt>
                <c:pt idx="7">
                  <c:v>3.4</c:v>
                </c:pt>
                <c:pt idx="8">
                  <c:v>7.9</c:v>
                </c:pt>
                <c:pt idx="9">
                  <c:v>6.45</c:v>
                </c:pt>
                <c:pt idx="10">
                  <c:v>6.37</c:v>
                </c:pt>
                <c:pt idx="11">
                  <c:v>3.66</c:v>
                </c:pt>
                <c:pt idx="12">
                  <c:v>6.59</c:v>
                </c:pt>
                <c:pt idx="13">
                  <c:v>6.72</c:v>
                </c:pt>
                <c:pt idx="14">
                  <c:v>7.39</c:v>
                </c:pt>
                <c:pt idx="15">
                  <c:v>4.88</c:v>
                </c:pt>
                <c:pt idx="16">
                  <c:v>7</c:v>
                </c:pt>
                <c:pt idx="17">
                  <c:v>6.6</c:v>
                </c:pt>
                <c:pt idx="18">
                  <c:v>5.79</c:v>
                </c:pt>
                <c:pt idx="19">
                  <c:v>6.34</c:v>
                </c:pt>
                <c:pt idx="20">
                  <c:v>7.07</c:v>
                </c:pt>
                <c:pt idx="21">
                  <c:v>6.93</c:v>
                </c:pt>
                <c:pt idx="22">
                  <c:v>6.03</c:v>
                </c:pt>
                <c:pt idx="23">
                  <c:v>6.68</c:v>
                </c:pt>
                <c:pt idx="24">
                  <c:v>7.31</c:v>
                </c:pt>
                <c:pt idx="25">
                  <c:v>7.1</c:v>
                </c:pt>
                <c:pt idx="26">
                  <c:v>7.56</c:v>
                </c:pt>
                <c:pt idx="27">
                  <c:v>6.75</c:v>
                </c:pt>
                <c:pt idx="28">
                  <c:v>6.82</c:v>
                </c:pt>
                <c:pt idx="29">
                  <c:v>6.64</c:v>
                </c:pt>
                <c:pt idx="30">
                  <c:v>8.51</c:v>
                </c:pt>
                <c:pt idx="31">
                  <c:v>7.29</c:v>
                </c:pt>
              </c:numCache>
            </c:numRef>
          </c:yVal>
        </c:ser>
        <c:ser>
          <c:idx val="1"/>
          <c:order val="1"/>
          <c:tx>
            <c:strRef>
              <c:f>'d4m size v J'!$F$1</c:f>
              <c:strCache>
                <c:ptCount val="1"/>
                <c:pt idx="0">
                  <c:v>M1B5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J'!$F$2:$F$36</c:f>
              <c:numCache>
                <c:formatCode>General</c:formatCode>
                <c:ptCount val="35"/>
                <c:pt idx="0">
                  <c:v>4.7300000000000004</c:v>
                </c:pt>
                <c:pt idx="1">
                  <c:v>7.29</c:v>
                </c:pt>
                <c:pt idx="2">
                  <c:v>5.45</c:v>
                </c:pt>
                <c:pt idx="3">
                  <c:v>6.5</c:v>
                </c:pt>
                <c:pt idx="4">
                  <c:v>5.94</c:v>
                </c:pt>
                <c:pt idx="5">
                  <c:v>5.48</c:v>
                </c:pt>
                <c:pt idx="6">
                  <c:v>7.24</c:v>
                </c:pt>
                <c:pt idx="7">
                  <c:v>6.76</c:v>
                </c:pt>
                <c:pt idx="8">
                  <c:v>7.6</c:v>
                </c:pt>
                <c:pt idx="9">
                  <c:v>5.89</c:v>
                </c:pt>
                <c:pt idx="10">
                  <c:v>6.92</c:v>
                </c:pt>
                <c:pt idx="11">
                  <c:v>6.01</c:v>
                </c:pt>
                <c:pt idx="12">
                  <c:v>6.74</c:v>
                </c:pt>
                <c:pt idx="13">
                  <c:v>5.93</c:v>
                </c:pt>
                <c:pt idx="14">
                  <c:v>6.2</c:v>
                </c:pt>
                <c:pt idx="15">
                  <c:v>3.58</c:v>
                </c:pt>
                <c:pt idx="16">
                  <c:v>6.21</c:v>
                </c:pt>
                <c:pt idx="17">
                  <c:v>6.67</c:v>
                </c:pt>
                <c:pt idx="18">
                  <c:v>5.85</c:v>
                </c:pt>
                <c:pt idx="19">
                  <c:v>7.12</c:v>
                </c:pt>
                <c:pt idx="20">
                  <c:v>6.34</c:v>
                </c:pt>
                <c:pt idx="21">
                  <c:v>6.42</c:v>
                </c:pt>
                <c:pt idx="22">
                  <c:v>8.14</c:v>
                </c:pt>
                <c:pt idx="23">
                  <c:v>6.66</c:v>
                </c:pt>
                <c:pt idx="24">
                  <c:v>6.76</c:v>
                </c:pt>
                <c:pt idx="25">
                  <c:v>6.38</c:v>
                </c:pt>
                <c:pt idx="26">
                  <c:v>6.63</c:v>
                </c:pt>
                <c:pt idx="27">
                  <c:v>6.7</c:v>
                </c:pt>
                <c:pt idx="28">
                  <c:v>6.15</c:v>
                </c:pt>
                <c:pt idx="29">
                  <c:v>6.85</c:v>
                </c:pt>
                <c:pt idx="30">
                  <c:v>5.32</c:v>
                </c:pt>
                <c:pt idx="31">
                  <c:v>7.01</c:v>
                </c:pt>
              </c:numCache>
            </c:numRef>
          </c:yVal>
        </c:ser>
        <c:ser>
          <c:idx val="2"/>
          <c:order val="2"/>
          <c:tx>
            <c:strRef>
              <c:f>'d4m size v J'!$G$1</c:f>
              <c:strCache>
                <c:ptCount val="1"/>
                <c:pt idx="0">
                  <c:v>M1B6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J'!$G$2:$G$36</c:f>
              <c:numCache>
                <c:formatCode>General</c:formatCode>
                <c:ptCount val="35"/>
                <c:pt idx="0">
                  <c:v>5.4</c:v>
                </c:pt>
                <c:pt idx="1">
                  <c:v>5.98</c:v>
                </c:pt>
                <c:pt idx="2">
                  <c:v>5.91</c:v>
                </c:pt>
                <c:pt idx="3">
                  <c:v>6.57</c:v>
                </c:pt>
                <c:pt idx="4">
                  <c:v>7.09</c:v>
                </c:pt>
                <c:pt idx="5">
                  <c:v>6.33</c:v>
                </c:pt>
                <c:pt idx="6">
                  <c:v>6.23</c:v>
                </c:pt>
                <c:pt idx="7">
                  <c:v>6.17</c:v>
                </c:pt>
                <c:pt idx="8">
                  <c:v>6.92</c:v>
                </c:pt>
                <c:pt idx="9">
                  <c:v>6.51</c:v>
                </c:pt>
                <c:pt idx="10">
                  <c:v>6.18</c:v>
                </c:pt>
                <c:pt idx="11">
                  <c:v>8.1199999999999992</c:v>
                </c:pt>
                <c:pt idx="12">
                  <c:v>6.27</c:v>
                </c:pt>
                <c:pt idx="13">
                  <c:v>7.42</c:v>
                </c:pt>
                <c:pt idx="14">
                  <c:v>6.72</c:v>
                </c:pt>
                <c:pt idx="15">
                  <c:v>5.7</c:v>
                </c:pt>
                <c:pt idx="16">
                  <c:v>6.14</c:v>
                </c:pt>
                <c:pt idx="17">
                  <c:v>6.11</c:v>
                </c:pt>
                <c:pt idx="18">
                  <c:v>6.83</c:v>
                </c:pt>
                <c:pt idx="19">
                  <c:v>6.38</c:v>
                </c:pt>
                <c:pt idx="20">
                  <c:v>7.53</c:v>
                </c:pt>
                <c:pt idx="21">
                  <c:v>6.68</c:v>
                </c:pt>
                <c:pt idx="22">
                  <c:v>6</c:v>
                </c:pt>
                <c:pt idx="23">
                  <c:v>6.62</c:v>
                </c:pt>
                <c:pt idx="24">
                  <c:v>6.14</c:v>
                </c:pt>
                <c:pt idx="25">
                  <c:v>6.27</c:v>
                </c:pt>
                <c:pt idx="26">
                  <c:v>6.66</c:v>
                </c:pt>
                <c:pt idx="27">
                  <c:v>8.5</c:v>
                </c:pt>
                <c:pt idx="28">
                  <c:v>7.39</c:v>
                </c:pt>
                <c:pt idx="29">
                  <c:v>6.62</c:v>
                </c:pt>
                <c:pt idx="30">
                  <c:v>7.12</c:v>
                </c:pt>
                <c:pt idx="31">
                  <c:v>6.32</c:v>
                </c:pt>
              </c:numCache>
            </c:numRef>
          </c:yVal>
        </c:ser>
        <c:ser>
          <c:idx val="3"/>
          <c:order val="3"/>
          <c:tx>
            <c:strRef>
              <c:f>'d4m size v J'!$H$1</c:f>
              <c:strCache>
                <c:ptCount val="1"/>
                <c:pt idx="0">
                  <c:v>M1B7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J'!$H$2:$H$36</c:f>
              <c:numCache>
                <c:formatCode>General</c:formatCode>
                <c:ptCount val="35"/>
                <c:pt idx="0">
                  <c:v>5.73</c:v>
                </c:pt>
                <c:pt idx="1">
                  <c:v>6.28</c:v>
                </c:pt>
                <c:pt idx="2">
                  <c:v>6.43</c:v>
                </c:pt>
                <c:pt idx="3">
                  <c:v>5.75</c:v>
                </c:pt>
                <c:pt idx="4">
                  <c:v>6.66</c:v>
                </c:pt>
                <c:pt idx="5">
                  <c:v>6.29</c:v>
                </c:pt>
                <c:pt idx="6">
                  <c:v>6.23</c:v>
                </c:pt>
                <c:pt idx="7">
                  <c:v>7.59</c:v>
                </c:pt>
                <c:pt idx="8">
                  <c:v>5.42</c:v>
                </c:pt>
                <c:pt idx="9">
                  <c:v>6.18</c:v>
                </c:pt>
                <c:pt idx="10">
                  <c:v>6.01</c:v>
                </c:pt>
                <c:pt idx="11">
                  <c:v>5.99</c:v>
                </c:pt>
                <c:pt idx="12">
                  <c:v>6.91</c:v>
                </c:pt>
                <c:pt idx="13">
                  <c:v>7.02</c:v>
                </c:pt>
                <c:pt idx="14">
                  <c:v>6.24</c:v>
                </c:pt>
                <c:pt idx="15">
                  <c:v>6.75</c:v>
                </c:pt>
                <c:pt idx="16">
                  <c:v>6.2</c:v>
                </c:pt>
                <c:pt idx="17">
                  <c:v>6.47</c:v>
                </c:pt>
                <c:pt idx="18">
                  <c:v>5.9</c:v>
                </c:pt>
                <c:pt idx="19">
                  <c:v>6.33</c:v>
                </c:pt>
                <c:pt idx="20">
                  <c:v>6.54</c:v>
                </c:pt>
                <c:pt idx="21">
                  <c:v>6.34</c:v>
                </c:pt>
                <c:pt idx="22">
                  <c:v>6.89</c:v>
                </c:pt>
                <c:pt idx="23">
                  <c:v>5.69</c:v>
                </c:pt>
                <c:pt idx="24">
                  <c:v>6.48</c:v>
                </c:pt>
                <c:pt idx="25">
                  <c:v>6.54</c:v>
                </c:pt>
                <c:pt idx="26">
                  <c:v>6.17</c:v>
                </c:pt>
                <c:pt idx="27">
                  <c:v>6.87</c:v>
                </c:pt>
                <c:pt idx="28">
                  <c:v>5.92</c:v>
                </c:pt>
                <c:pt idx="29">
                  <c:v>5.37</c:v>
                </c:pt>
                <c:pt idx="30">
                  <c:v>6.57</c:v>
                </c:pt>
                <c:pt idx="31">
                  <c:v>5.69</c:v>
                </c:pt>
              </c:numCache>
            </c:numRef>
          </c:yVal>
        </c:ser>
        <c:axId val="214831872"/>
        <c:axId val="214833408"/>
      </c:scatterChart>
      <c:valAx>
        <c:axId val="214831872"/>
        <c:scaling>
          <c:orientation val="minMax"/>
          <c:max val="17000"/>
          <c:min val="6000"/>
        </c:scaling>
        <c:axPos val="b"/>
        <c:numFmt formatCode="General" sourceLinked="1"/>
        <c:tickLblPos val="nextTo"/>
        <c:crossAx val="214833408"/>
        <c:crosses val="autoZero"/>
        <c:crossBetween val="midCat"/>
      </c:valAx>
      <c:valAx>
        <c:axId val="214833408"/>
        <c:scaling>
          <c:orientation val="minMax"/>
          <c:max val="9"/>
          <c:min val="3"/>
        </c:scaling>
        <c:axPos val="l"/>
        <c:majorGridlines/>
        <c:numFmt formatCode="General" sourceLinked="1"/>
        <c:tickLblPos val="nextTo"/>
        <c:crossAx val="21483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'd4m size v J'!$M$1</c:f>
              <c:strCache>
                <c:ptCount val="1"/>
                <c:pt idx="0">
                  <c:v>S4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J'!$M$2:$M$36</c:f>
              <c:numCache>
                <c:formatCode>General</c:formatCode>
                <c:ptCount val="35"/>
                <c:pt idx="0">
                  <c:v>3.73</c:v>
                </c:pt>
                <c:pt idx="1">
                  <c:v>7.14</c:v>
                </c:pt>
                <c:pt idx="2">
                  <c:v>3.01</c:v>
                </c:pt>
                <c:pt idx="3">
                  <c:v>2.95</c:v>
                </c:pt>
                <c:pt idx="4">
                  <c:v>4.63</c:v>
                </c:pt>
                <c:pt idx="5">
                  <c:v>6.49</c:v>
                </c:pt>
                <c:pt idx="6">
                  <c:v>1.28</c:v>
                </c:pt>
                <c:pt idx="7">
                  <c:v>0.78</c:v>
                </c:pt>
                <c:pt idx="8">
                  <c:v>6.13</c:v>
                </c:pt>
                <c:pt idx="9">
                  <c:v>5.24</c:v>
                </c:pt>
                <c:pt idx="10">
                  <c:v>1.65</c:v>
                </c:pt>
                <c:pt idx="11">
                  <c:v>1.38</c:v>
                </c:pt>
                <c:pt idx="12">
                  <c:v>1.64</c:v>
                </c:pt>
                <c:pt idx="13">
                  <c:v>3.78</c:v>
                </c:pt>
                <c:pt idx="14">
                  <c:v>2.46</c:v>
                </c:pt>
                <c:pt idx="15">
                  <c:v>1.5</c:v>
                </c:pt>
                <c:pt idx="16">
                  <c:v>3.55</c:v>
                </c:pt>
                <c:pt idx="17">
                  <c:v>2.4500000000000002</c:v>
                </c:pt>
                <c:pt idx="18">
                  <c:v>0.85</c:v>
                </c:pt>
                <c:pt idx="19">
                  <c:v>2.2200000000000002</c:v>
                </c:pt>
                <c:pt idx="20">
                  <c:v>8.9700000000000006</c:v>
                </c:pt>
                <c:pt idx="21">
                  <c:v>2.34</c:v>
                </c:pt>
                <c:pt idx="22">
                  <c:v>0.83</c:v>
                </c:pt>
                <c:pt idx="23">
                  <c:v>1.66</c:v>
                </c:pt>
                <c:pt idx="24">
                  <c:v>3.39</c:v>
                </c:pt>
                <c:pt idx="25">
                  <c:v>7.77</c:v>
                </c:pt>
                <c:pt idx="26">
                  <c:v>4.88</c:v>
                </c:pt>
                <c:pt idx="27">
                  <c:v>1.98</c:v>
                </c:pt>
                <c:pt idx="28">
                  <c:v>3.29</c:v>
                </c:pt>
                <c:pt idx="29">
                  <c:v>1.87</c:v>
                </c:pt>
                <c:pt idx="30">
                  <c:v>0.82</c:v>
                </c:pt>
                <c:pt idx="31">
                  <c:v>6.1</c:v>
                </c:pt>
              </c:numCache>
            </c:numRef>
          </c:yVal>
        </c:ser>
        <c:ser>
          <c:idx val="1"/>
          <c:order val="1"/>
          <c:tx>
            <c:strRef>
              <c:f>'d4m size v J'!$N$1</c:f>
              <c:strCache>
                <c:ptCount val="1"/>
                <c:pt idx="0">
                  <c:v>S5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J'!$N$2:$N$36</c:f>
              <c:numCache>
                <c:formatCode>General</c:formatCode>
                <c:ptCount val="35"/>
                <c:pt idx="0">
                  <c:v>2.1800000000000002</c:v>
                </c:pt>
                <c:pt idx="1">
                  <c:v>8.5399999999999991</c:v>
                </c:pt>
                <c:pt idx="2">
                  <c:v>0.61</c:v>
                </c:pt>
                <c:pt idx="3">
                  <c:v>1.56</c:v>
                </c:pt>
                <c:pt idx="4">
                  <c:v>4.37</c:v>
                </c:pt>
                <c:pt idx="5">
                  <c:v>1.75</c:v>
                </c:pt>
                <c:pt idx="6">
                  <c:v>5.14</c:v>
                </c:pt>
                <c:pt idx="7">
                  <c:v>3.4</c:v>
                </c:pt>
                <c:pt idx="8">
                  <c:v>3.38</c:v>
                </c:pt>
                <c:pt idx="9">
                  <c:v>1.49</c:v>
                </c:pt>
                <c:pt idx="10">
                  <c:v>2.82</c:v>
                </c:pt>
                <c:pt idx="11">
                  <c:v>2.5299999999999998</c:v>
                </c:pt>
                <c:pt idx="12">
                  <c:v>1.75</c:v>
                </c:pt>
                <c:pt idx="13">
                  <c:v>2.27</c:v>
                </c:pt>
                <c:pt idx="14">
                  <c:v>3.9</c:v>
                </c:pt>
                <c:pt idx="15">
                  <c:v>3.13</c:v>
                </c:pt>
                <c:pt idx="16">
                  <c:v>0.86</c:v>
                </c:pt>
                <c:pt idx="17">
                  <c:v>1.54</c:v>
                </c:pt>
                <c:pt idx="18">
                  <c:v>1.58</c:v>
                </c:pt>
                <c:pt idx="19">
                  <c:v>1.85</c:v>
                </c:pt>
                <c:pt idx="20">
                  <c:v>9.23</c:v>
                </c:pt>
                <c:pt idx="21">
                  <c:v>1.22</c:v>
                </c:pt>
                <c:pt idx="22">
                  <c:v>9.44</c:v>
                </c:pt>
                <c:pt idx="23">
                  <c:v>1.69</c:v>
                </c:pt>
                <c:pt idx="24">
                  <c:v>1.67</c:v>
                </c:pt>
                <c:pt idx="25">
                  <c:v>1.83</c:v>
                </c:pt>
                <c:pt idx="26">
                  <c:v>2.2200000000000002</c:v>
                </c:pt>
                <c:pt idx="27">
                  <c:v>1.02</c:v>
                </c:pt>
                <c:pt idx="28">
                  <c:v>2.41</c:v>
                </c:pt>
                <c:pt idx="29">
                  <c:v>2.66</c:v>
                </c:pt>
                <c:pt idx="30">
                  <c:v>0.74</c:v>
                </c:pt>
                <c:pt idx="31">
                  <c:v>1.77</c:v>
                </c:pt>
              </c:numCache>
            </c:numRef>
          </c:yVal>
        </c:ser>
        <c:ser>
          <c:idx val="2"/>
          <c:order val="2"/>
          <c:tx>
            <c:strRef>
              <c:f>'d4m size v J'!$O$1</c:f>
              <c:strCache>
                <c:ptCount val="1"/>
                <c:pt idx="0">
                  <c:v>S6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J'!$O$2:$O$36</c:f>
              <c:numCache>
                <c:formatCode>General</c:formatCode>
                <c:ptCount val="35"/>
                <c:pt idx="0">
                  <c:v>0.56000000000000005</c:v>
                </c:pt>
                <c:pt idx="1">
                  <c:v>1.72</c:v>
                </c:pt>
                <c:pt idx="2">
                  <c:v>1.58</c:v>
                </c:pt>
                <c:pt idx="3">
                  <c:v>4.57</c:v>
                </c:pt>
                <c:pt idx="4">
                  <c:v>3.43</c:v>
                </c:pt>
                <c:pt idx="5">
                  <c:v>2.4500000000000002</c:v>
                </c:pt>
                <c:pt idx="6">
                  <c:v>5.54</c:v>
                </c:pt>
                <c:pt idx="7">
                  <c:v>9.7100000000000009</c:v>
                </c:pt>
                <c:pt idx="8">
                  <c:v>9.68</c:v>
                </c:pt>
                <c:pt idx="9">
                  <c:v>2.04</c:v>
                </c:pt>
                <c:pt idx="10">
                  <c:v>4.74</c:v>
                </c:pt>
                <c:pt idx="11">
                  <c:v>1.28</c:v>
                </c:pt>
                <c:pt idx="12">
                  <c:v>4</c:v>
                </c:pt>
                <c:pt idx="13">
                  <c:v>4.93</c:v>
                </c:pt>
                <c:pt idx="14">
                  <c:v>4.92</c:v>
                </c:pt>
                <c:pt idx="15">
                  <c:v>3.1</c:v>
                </c:pt>
                <c:pt idx="16">
                  <c:v>1.92</c:v>
                </c:pt>
                <c:pt idx="17">
                  <c:v>2.23</c:v>
                </c:pt>
                <c:pt idx="18">
                  <c:v>3.52</c:v>
                </c:pt>
                <c:pt idx="19">
                  <c:v>2.1</c:v>
                </c:pt>
                <c:pt idx="20">
                  <c:v>9.5500000000000007</c:v>
                </c:pt>
                <c:pt idx="21">
                  <c:v>2.83</c:v>
                </c:pt>
                <c:pt idx="22">
                  <c:v>6.84</c:v>
                </c:pt>
                <c:pt idx="23">
                  <c:v>5.63</c:v>
                </c:pt>
                <c:pt idx="24">
                  <c:v>4.79</c:v>
                </c:pt>
                <c:pt idx="25">
                  <c:v>4.55</c:v>
                </c:pt>
                <c:pt idx="26">
                  <c:v>2.04</c:v>
                </c:pt>
                <c:pt idx="27">
                  <c:v>9.0399999999999991</c:v>
                </c:pt>
                <c:pt idx="28">
                  <c:v>8.32</c:v>
                </c:pt>
                <c:pt idx="29">
                  <c:v>6.06</c:v>
                </c:pt>
                <c:pt idx="30">
                  <c:v>6.77</c:v>
                </c:pt>
                <c:pt idx="31">
                  <c:v>2.89</c:v>
                </c:pt>
              </c:numCache>
            </c:numRef>
          </c:yVal>
        </c:ser>
        <c:ser>
          <c:idx val="3"/>
          <c:order val="3"/>
          <c:tx>
            <c:strRef>
              <c:f>'d4m size v J'!$P$1</c:f>
              <c:strCache>
                <c:ptCount val="1"/>
                <c:pt idx="0">
                  <c:v>S7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J'!$P$2:$P$36</c:f>
              <c:numCache>
                <c:formatCode>General</c:formatCode>
                <c:ptCount val="35"/>
                <c:pt idx="0">
                  <c:v>1.79</c:v>
                </c:pt>
                <c:pt idx="1">
                  <c:v>1.8</c:v>
                </c:pt>
                <c:pt idx="2">
                  <c:v>2.0499999999999998</c:v>
                </c:pt>
                <c:pt idx="3">
                  <c:v>5.15</c:v>
                </c:pt>
                <c:pt idx="4">
                  <c:v>1.27</c:v>
                </c:pt>
                <c:pt idx="5">
                  <c:v>1.33</c:v>
                </c:pt>
                <c:pt idx="6">
                  <c:v>3.05</c:v>
                </c:pt>
                <c:pt idx="7">
                  <c:v>5.72</c:v>
                </c:pt>
                <c:pt idx="8">
                  <c:v>0.94</c:v>
                </c:pt>
                <c:pt idx="9">
                  <c:v>8.24</c:v>
                </c:pt>
                <c:pt idx="10">
                  <c:v>3.12</c:v>
                </c:pt>
                <c:pt idx="11">
                  <c:v>2.41</c:v>
                </c:pt>
                <c:pt idx="12">
                  <c:v>4.1399999999999997</c:v>
                </c:pt>
                <c:pt idx="13">
                  <c:v>2.95</c:v>
                </c:pt>
                <c:pt idx="14">
                  <c:v>2.48</c:v>
                </c:pt>
                <c:pt idx="15">
                  <c:v>0.71</c:v>
                </c:pt>
                <c:pt idx="16">
                  <c:v>1.51</c:v>
                </c:pt>
                <c:pt idx="17">
                  <c:v>1.49</c:v>
                </c:pt>
                <c:pt idx="18">
                  <c:v>0.92</c:v>
                </c:pt>
                <c:pt idx="19">
                  <c:v>2.71</c:v>
                </c:pt>
                <c:pt idx="20">
                  <c:v>4.8</c:v>
                </c:pt>
                <c:pt idx="21">
                  <c:v>4.1399999999999997</c:v>
                </c:pt>
                <c:pt idx="22">
                  <c:v>5.41</c:v>
                </c:pt>
                <c:pt idx="23">
                  <c:v>2.17</c:v>
                </c:pt>
                <c:pt idx="24">
                  <c:v>1.63</c:v>
                </c:pt>
                <c:pt idx="25">
                  <c:v>1.68</c:v>
                </c:pt>
                <c:pt idx="26">
                  <c:v>7.94</c:v>
                </c:pt>
                <c:pt idx="27">
                  <c:v>4.29</c:v>
                </c:pt>
                <c:pt idx="28">
                  <c:v>3.58</c:v>
                </c:pt>
                <c:pt idx="29">
                  <c:v>0.97</c:v>
                </c:pt>
                <c:pt idx="30">
                  <c:v>1.96</c:v>
                </c:pt>
                <c:pt idx="31">
                  <c:v>0.97</c:v>
                </c:pt>
              </c:numCache>
            </c:numRef>
          </c:yVal>
        </c:ser>
        <c:axId val="214892544"/>
        <c:axId val="214894080"/>
      </c:scatterChart>
      <c:valAx>
        <c:axId val="214892544"/>
        <c:scaling>
          <c:orientation val="minMax"/>
          <c:max val="17000"/>
          <c:min val="6000"/>
        </c:scaling>
        <c:axPos val="b"/>
        <c:numFmt formatCode="General" sourceLinked="1"/>
        <c:tickLblPos val="nextTo"/>
        <c:crossAx val="214894080"/>
        <c:crosses val="autoZero"/>
        <c:crossBetween val="midCat"/>
      </c:valAx>
      <c:valAx>
        <c:axId val="214894080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214892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'd4m size v J'!$U$1</c:f>
              <c:strCache>
                <c:ptCount val="1"/>
                <c:pt idx="0">
                  <c:v>M2B4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J'!$U$2:$U$36</c:f>
              <c:numCache>
                <c:formatCode>General</c:formatCode>
                <c:ptCount val="35"/>
                <c:pt idx="0">
                  <c:v>5.33</c:v>
                </c:pt>
                <c:pt idx="1">
                  <c:v>8.11</c:v>
                </c:pt>
                <c:pt idx="2">
                  <c:v>8.59</c:v>
                </c:pt>
                <c:pt idx="3">
                  <c:v>6.96</c:v>
                </c:pt>
                <c:pt idx="4">
                  <c:v>6.55</c:v>
                </c:pt>
                <c:pt idx="5">
                  <c:v>7.33</c:v>
                </c:pt>
                <c:pt idx="6">
                  <c:v>6.71</c:v>
                </c:pt>
                <c:pt idx="7">
                  <c:v>4.17</c:v>
                </c:pt>
                <c:pt idx="8">
                  <c:v>8.15</c:v>
                </c:pt>
                <c:pt idx="9">
                  <c:v>6.89</c:v>
                </c:pt>
                <c:pt idx="10">
                  <c:v>6.81</c:v>
                </c:pt>
                <c:pt idx="11">
                  <c:v>4.3899999999999997</c:v>
                </c:pt>
                <c:pt idx="12">
                  <c:v>7.01</c:v>
                </c:pt>
                <c:pt idx="13">
                  <c:v>7.11</c:v>
                </c:pt>
                <c:pt idx="14">
                  <c:v>7.71</c:v>
                </c:pt>
                <c:pt idx="15">
                  <c:v>4.8499999999999996</c:v>
                </c:pt>
                <c:pt idx="16">
                  <c:v>7.37</c:v>
                </c:pt>
                <c:pt idx="17">
                  <c:v>7.02</c:v>
                </c:pt>
                <c:pt idx="18">
                  <c:v>6.3</c:v>
                </c:pt>
                <c:pt idx="19">
                  <c:v>6.78</c:v>
                </c:pt>
                <c:pt idx="20">
                  <c:v>7.44</c:v>
                </c:pt>
                <c:pt idx="21">
                  <c:v>7.31</c:v>
                </c:pt>
                <c:pt idx="22">
                  <c:v>6.51</c:v>
                </c:pt>
                <c:pt idx="23">
                  <c:v>7.09</c:v>
                </c:pt>
                <c:pt idx="24">
                  <c:v>7.64</c:v>
                </c:pt>
                <c:pt idx="25">
                  <c:v>6.06</c:v>
                </c:pt>
                <c:pt idx="26">
                  <c:v>7.86</c:v>
                </c:pt>
                <c:pt idx="27">
                  <c:v>7.15</c:v>
                </c:pt>
                <c:pt idx="28">
                  <c:v>7.22</c:v>
                </c:pt>
                <c:pt idx="29">
                  <c:v>7.05</c:v>
                </c:pt>
                <c:pt idx="30">
                  <c:v>8.69</c:v>
                </c:pt>
                <c:pt idx="31">
                  <c:v>6.53</c:v>
                </c:pt>
              </c:numCache>
            </c:numRef>
          </c:yVal>
        </c:ser>
        <c:ser>
          <c:idx val="1"/>
          <c:order val="1"/>
          <c:tx>
            <c:strRef>
              <c:f>'d4m size v J'!$V$1</c:f>
              <c:strCache>
                <c:ptCount val="1"/>
                <c:pt idx="0">
                  <c:v>M2B5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J'!$V$2:$V$36</c:f>
              <c:numCache>
                <c:formatCode>General</c:formatCode>
                <c:ptCount val="35"/>
                <c:pt idx="0">
                  <c:v>5.36</c:v>
                </c:pt>
                <c:pt idx="1">
                  <c:v>7.62</c:v>
                </c:pt>
                <c:pt idx="2">
                  <c:v>6</c:v>
                </c:pt>
                <c:pt idx="3">
                  <c:v>6.93</c:v>
                </c:pt>
                <c:pt idx="4">
                  <c:v>6.44</c:v>
                </c:pt>
                <c:pt idx="5">
                  <c:v>6.02</c:v>
                </c:pt>
                <c:pt idx="6">
                  <c:v>7.58</c:v>
                </c:pt>
                <c:pt idx="7">
                  <c:v>7.17</c:v>
                </c:pt>
                <c:pt idx="8">
                  <c:v>7.9</c:v>
                </c:pt>
                <c:pt idx="9">
                  <c:v>6.4</c:v>
                </c:pt>
                <c:pt idx="10">
                  <c:v>7.3</c:v>
                </c:pt>
                <c:pt idx="11">
                  <c:v>6.5</c:v>
                </c:pt>
                <c:pt idx="12">
                  <c:v>7.14</c:v>
                </c:pt>
                <c:pt idx="13">
                  <c:v>6.42</c:v>
                </c:pt>
                <c:pt idx="14">
                  <c:v>6.67</c:v>
                </c:pt>
                <c:pt idx="15">
                  <c:v>4.32</c:v>
                </c:pt>
                <c:pt idx="16">
                  <c:v>6.67</c:v>
                </c:pt>
                <c:pt idx="17">
                  <c:v>7.08</c:v>
                </c:pt>
                <c:pt idx="18">
                  <c:v>6.35</c:v>
                </c:pt>
                <c:pt idx="19">
                  <c:v>7.47</c:v>
                </c:pt>
                <c:pt idx="20">
                  <c:v>6.79</c:v>
                </c:pt>
                <c:pt idx="21">
                  <c:v>6.86</c:v>
                </c:pt>
                <c:pt idx="22">
                  <c:v>8.36</c:v>
                </c:pt>
                <c:pt idx="23">
                  <c:v>7.07</c:v>
                </c:pt>
                <c:pt idx="24">
                  <c:v>7.16</c:v>
                </c:pt>
                <c:pt idx="25">
                  <c:v>6.82</c:v>
                </c:pt>
                <c:pt idx="26">
                  <c:v>7.05</c:v>
                </c:pt>
                <c:pt idx="27">
                  <c:v>7.11</c:v>
                </c:pt>
                <c:pt idx="28">
                  <c:v>6.62</c:v>
                </c:pt>
                <c:pt idx="29">
                  <c:v>7.24</c:v>
                </c:pt>
                <c:pt idx="30">
                  <c:v>5.88</c:v>
                </c:pt>
                <c:pt idx="31">
                  <c:v>7.37</c:v>
                </c:pt>
              </c:numCache>
            </c:numRef>
          </c:yVal>
        </c:ser>
        <c:ser>
          <c:idx val="2"/>
          <c:order val="2"/>
          <c:tx>
            <c:strRef>
              <c:f>'d4m size v J'!$W$1</c:f>
              <c:strCache>
                <c:ptCount val="1"/>
                <c:pt idx="0">
                  <c:v>M2B6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J'!$W$2:$W$36</c:f>
              <c:numCache>
                <c:formatCode>General</c:formatCode>
                <c:ptCount val="35"/>
                <c:pt idx="0">
                  <c:v>5.94</c:v>
                </c:pt>
                <c:pt idx="1">
                  <c:v>6.46</c:v>
                </c:pt>
                <c:pt idx="2">
                  <c:v>6.41</c:v>
                </c:pt>
                <c:pt idx="3">
                  <c:v>6.99</c:v>
                </c:pt>
                <c:pt idx="4">
                  <c:v>7.44</c:v>
                </c:pt>
                <c:pt idx="5">
                  <c:v>6.78</c:v>
                </c:pt>
                <c:pt idx="6">
                  <c:v>6.69</c:v>
                </c:pt>
                <c:pt idx="7">
                  <c:v>6.64</c:v>
                </c:pt>
                <c:pt idx="8">
                  <c:v>7.3</c:v>
                </c:pt>
                <c:pt idx="9">
                  <c:v>6.94</c:v>
                </c:pt>
                <c:pt idx="10">
                  <c:v>6.65</c:v>
                </c:pt>
                <c:pt idx="11">
                  <c:v>8.36</c:v>
                </c:pt>
                <c:pt idx="12">
                  <c:v>6.73</c:v>
                </c:pt>
                <c:pt idx="13">
                  <c:v>7.74</c:v>
                </c:pt>
                <c:pt idx="14">
                  <c:v>7.13</c:v>
                </c:pt>
                <c:pt idx="15">
                  <c:v>6.23</c:v>
                </c:pt>
                <c:pt idx="16">
                  <c:v>6.61</c:v>
                </c:pt>
                <c:pt idx="17">
                  <c:v>6.59</c:v>
                </c:pt>
                <c:pt idx="18">
                  <c:v>7.22</c:v>
                </c:pt>
                <c:pt idx="19">
                  <c:v>6.83</c:v>
                </c:pt>
                <c:pt idx="20">
                  <c:v>7.83</c:v>
                </c:pt>
                <c:pt idx="21">
                  <c:v>7.09</c:v>
                </c:pt>
                <c:pt idx="22">
                  <c:v>6.48</c:v>
                </c:pt>
                <c:pt idx="23">
                  <c:v>7.04</c:v>
                </c:pt>
                <c:pt idx="24">
                  <c:v>6.61</c:v>
                </c:pt>
                <c:pt idx="25">
                  <c:v>6.73</c:v>
                </c:pt>
                <c:pt idx="26">
                  <c:v>7.07</c:v>
                </c:pt>
                <c:pt idx="27">
                  <c:v>8.68</c:v>
                </c:pt>
                <c:pt idx="28">
                  <c:v>7.71</c:v>
                </c:pt>
                <c:pt idx="29">
                  <c:v>7.03</c:v>
                </c:pt>
                <c:pt idx="30">
                  <c:v>7.47</c:v>
                </c:pt>
                <c:pt idx="31">
                  <c:v>6.77</c:v>
                </c:pt>
              </c:numCache>
            </c:numRef>
          </c:yVal>
        </c:ser>
        <c:ser>
          <c:idx val="3"/>
          <c:order val="3"/>
          <c:tx>
            <c:strRef>
              <c:f>'d4m size v J'!$X$1</c:f>
              <c:strCache>
                <c:ptCount val="1"/>
                <c:pt idx="0">
                  <c:v>M2B7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J'!$X$2:$X$36</c:f>
              <c:numCache>
                <c:formatCode>General</c:formatCode>
                <c:ptCount val="35"/>
                <c:pt idx="0">
                  <c:v>6.25</c:v>
                </c:pt>
                <c:pt idx="1">
                  <c:v>6.74</c:v>
                </c:pt>
                <c:pt idx="2">
                  <c:v>6.87</c:v>
                </c:pt>
                <c:pt idx="3">
                  <c:v>6.27</c:v>
                </c:pt>
                <c:pt idx="4">
                  <c:v>7.07</c:v>
                </c:pt>
                <c:pt idx="5">
                  <c:v>6.74</c:v>
                </c:pt>
                <c:pt idx="6">
                  <c:v>6.69</c:v>
                </c:pt>
                <c:pt idx="7">
                  <c:v>7.88</c:v>
                </c:pt>
                <c:pt idx="8">
                  <c:v>5.97</c:v>
                </c:pt>
                <c:pt idx="9">
                  <c:v>6.65</c:v>
                </c:pt>
                <c:pt idx="10">
                  <c:v>6.49</c:v>
                </c:pt>
                <c:pt idx="11">
                  <c:v>6.47</c:v>
                </c:pt>
                <c:pt idx="12">
                  <c:v>7.28</c:v>
                </c:pt>
                <c:pt idx="13">
                  <c:v>7.38</c:v>
                </c:pt>
                <c:pt idx="14">
                  <c:v>6.7</c:v>
                </c:pt>
                <c:pt idx="15">
                  <c:v>7.14</c:v>
                </c:pt>
                <c:pt idx="16">
                  <c:v>6.67</c:v>
                </c:pt>
                <c:pt idx="17">
                  <c:v>6.91</c:v>
                </c:pt>
                <c:pt idx="18">
                  <c:v>6.4</c:v>
                </c:pt>
                <c:pt idx="19">
                  <c:v>6.78</c:v>
                </c:pt>
                <c:pt idx="20">
                  <c:v>6.96</c:v>
                </c:pt>
                <c:pt idx="21">
                  <c:v>6.79</c:v>
                </c:pt>
                <c:pt idx="22">
                  <c:v>5.71</c:v>
                </c:pt>
                <c:pt idx="23">
                  <c:v>6.21</c:v>
                </c:pt>
                <c:pt idx="24">
                  <c:v>6.91</c:v>
                </c:pt>
                <c:pt idx="25">
                  <c:v>6.96</c:v>
                </c:pt>
                <c:pt idx="26">
                  <c:v>6.64</c:v>
                </c:pt>
                <c:pt idx="27">
                  <c:v>7.25</c:v>
                </c:pt>
                <c:pt idx="28">
                  <c:v>6.42</c:v>
                </c:pt>
                <c:pt idx="29">
                  <c:v>5.93</c:v>
                </c:pt>
                <c:pt idx="30">
                  <c:v>6.99</c:v>
                </c:pt>
                <c:pt idx="31">
                  <c:v>6.21</c:v>
                </c:pt>
              </c:numCache>
            </c:numRef>
          </c:yVal>
        </c:ser>
        <c:axId val="214924288"/>
        <c:axId val="214930176"/>
      </c:scatterChart>
      <c:valAx>
        <c:axId val="214924288"/>
        <c:scaling>
          <c:orientation val="minMax"/>
          <c:max val="17000"/>
          <c:min val="6000"/>
        </c:scaling>
        <c:axPos val="b"/>
        <c:numFmt formatCode="General" sourceLinked="1"/>
        <c:tickLblPos val="nextTo"/>
        <c:crossAx val="214930176"/>
        <c:crosses val="autoZero"/>
        <c:crossBetween val="midCat"/>
      </c:valAx>
      <c:valAx>
        <c:axId val="214930176"/>
        <c:scaling>
          <c:orientation val="minMax"/>
          <c:max val="9"/>
          <c:min val="4"/>
        </c:scaling>
        <c:axPos val="l"/>
        <c:majorGridlines/>
        <c:numFmt formatCode="General" sourceLinked="1"/>
        <c:tickLblPos val="nextTo"/>
        <c:crossAx val="21492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'd4m size v J'!$AC$1</c:f>
              <c:strCache>
                <c:ptCount val="1"/>
                <c:pt idx="0">
                  <c:v>M3B4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J'!$AC$2:$AC$36</c:f>
              <c:numCache>
                <c:formatCode>General</c:formatCode>
                <c:ptCount val="35"/>
                <c:pt idx="0">
                  <c:v>4.1601999999999997</c:v>
                </c:pt>
                <c:pt idx="1">
                  <c:v>7.0712999999999999</c:v>
                </c:pt>
                <c:pt idx="2">
                  <c:v>7.4569999999999999</c:v>
                </c:pt>
                <c:pt idx="3">
                  <c:v>5.5462999999999996</c:v>
                </c:pt>
                <c:pt idx="4">
                  <c:v>5.5500999999999996</c:v>
                </c:pt>
                <c:pt idx="5">
                  <c:v>6.6003999999999996</c:v>
                </c:pt>
                <c:pt idx="6">
                  <c:v>6.3771000000000004</c:v>
                </c:pt>
                <c:pt idx="7">
                  <c:v>3.0295000000000001</c:v>
                </c:pt>
                <c:pt idx="8">
                  <c:v>7.2701000000000002</c:v>
                </c:pt>
                <c:pt idx="9">
                  <c:v>5.6715999999999998</c:v>
                </c:pt>
                <c:pt idx="10">
                  <c:v>6.6605999999999996</c:v>
                </c:pt>
                <c:pt idx="11">
                  <c:v>3.1695000000000002</c:v>
                </c:pt>
                <c:pt idx="12">
                  <c:v>6.9821999999999997</c:v>
                </c:pt>
                <c:pt idx="13">
                  <c:v>5.6456999999999997</c:v>
                </c:pt>
                <c:pt idx="14">
                  <c:v>5.9084000000000003</c:v>
                </c:pt>
                <c:pt idx="15">
                  <c:v>4.7634999999999996</c:v>
                </c:pt>
                <c:pt idx="16">
                  <c:v>6.8860000000000001</c:v>
                </c:pt>
                <c:pt idx="17">
                  <c:v>5.6772999999999998</c:v>
                </c:pt>
                <c:pt idx="18">
                  <c:v>6.3320999999999996</c:v>
                </c:pt>
                <c:pt idx="19">
                  <c:v>4.8574999999999999</c:v>
                </c:pt>
                <c:pt idx="20">
                  <c:v>4.6372</c:v>
                </c:pt>
                <c:pt idx="21">
                  <c:v>6.5711000000000004</c:v>
                </c:pt>
                <c:pt idx="22">
                  <c:v>6.8822000000000001</c:v>
                </c:pt>
                <c:pt idx="23">
                  <c:v>5.8482000000000003</c:v>
                </c:pt>
                <c:pt idx="24">
                  <c:v>6.2441000000000004</c:v>
                </c:pt>
                <c:pt idx="25">
                  <c:v>6.7337999999999996</c:v>
                </c:pt>
                <c:pt idx="26">
                  <c:v>6.2819000000000003</c:v>
                </c:pt>
                <c:pt idx="27">
                  <c:v>5.3430999999999997</c:v>
                </c:pt>
                <c:pt idx="28">
                  <c:v>7.2625000000000002</c:v>
                </c:pt>
                <c:pt idx="29">
                  <c:v>6.4330999999999996</c:v>
                </c:pt>
                <c:pt idx="30">
                  <c:v>7.7488000000000001</c:v>
                </c:pt>
                <c:pt idx="31">
                  <c:v>7.1315999999999997</c:v>
                </c:pt>
              </c:numCache>
            </c:numRef>
          </c:yVal>
        </c:ser>
        <c:ser>
          <c:idx val="1"/>
          <c:order val="1"/>
          <c:tx>
            <c:strRef>
              <c:f>'d4m size v J'!$AD$1</c:f>
              <c:strCache>
                <c:ptCount val="1"/>
                <c:pt idx="0">
                  <c:v>M3B5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J'!$AD$2:$AD$36</c:f>
              <c:numCache>
                <c:formatCode>General</c:formatCode>
                <c:ptCount val="35"/>
                <c:pt idx="0">
                  <c:v>4.0213999999999999</c:v>
                </c:pt>
                <c:pt idx="1">
                  <c:v>6.9718999999999998</c:v>
                </c:pt>
                <c:pt idx="2">
                  <c:v>6.4444999999999997</c:v>
                </c:pt>
                <c:pt idx="3">
                  <c:v>7.0326000000000004</c:v>
                </c:pt>
                <c:pt idx="4">
                  <c:v>5.8131000000000004</c:v>
                </c:pt>
                <c:pt idx="5">
                  <c:v>5.8685</c:v>
                </c:pt>
                <c:pt idx="6">
                  <c:v>6.5879000000000003</c:v>
                </c:pt>
                <c:pt idx="7">
                  <c:v>4.6708999999999996</c:v>
                </c:pt>
                <c:pt idx="8">
                  <c:v>7.5149999999999997</c:v>
                </c:pt>
                <c:pt idx="9">
                  <c:v>6.1714000000000002</c:v>
                </c:pt>
                <c:pt idx="10">
                  <c:v>6.9071999999999996</c:v>
                </c:pt>
                <c:pt idx="11">
                  <c:v>5.0922000000000001</c:v>
                </c:pt>
                <c:pt idx="12">
                  <c:v>7.5774999999999997</c:v>
                </c:pt>
                <c:pt idx="13">
                  <c:v>5.5133999999999999</c:v>
                </c:pt>
                <c:pt idx="14">
                  <c:v>6.8483000000000001</c:v>
                </c:pt>
                <c:pt idx="15">
                  <c:v>3.0243000000000002</c:v>
                </c:pt>
                <c:pt idx="16">
                  <c:v>6.2869999999999999</c:v>
                </c:pt>
                <c:pt idx="17">
                  <c:v>6.8749000000000002</c:v>
                </c:pt>
                <c:pt idx="18">
                  <c:v>6.3179999999999996</c:v>
                </c:pt>
                <c:pt idx="19">
                  <c:v>6.3959000000000001</c:v>
                </c:pt>
                <c:pt idx="20">
                  <c:v>4.3190999999999997</c:v>
                </c:pt>
                <c:pt idx="21">
                  <c:v>6.6676000000000002</c:v>
                </c:pt>
                <c:pt idx="22">
                  <c:v>7.3906000000000001</c:v>
                </c:pt>
                <c:pt idx="23">
                  <c:v>7.4122000000000003</c:v>
                </c:pt>
                <c:pt idx="24">
                  <c:v>7.1695000000000002</c:v>
                </c:pt>
                <c:pt idx="25">
                  <c:v>6.4523999999999999</c:v>
                </c:pt>
                <c:pt idx="26">
                  <c:v>7.2232000000000003</c:v>
                </c:pt>
                <c:pt idx="27">
                  <c:v>6.0975000000000001</c:v>
                </c:pt>
                <c:pt idx="28">
                  <c:v>6.8756000000000004</c:v>
                </c:pt>
                <c:pt idx="29">
                  <c:v>7.2999000000000001</c:v>
                </c:pt>
                <c:pt idx="30">
                  <c:v>6.8468</c:v>
                </c:pt>
                <c:pt idx="31">
                  <c:v>6.6664000000000003</c:v>
                </c:pt>
              </c:numCache>
            </c:numRef>
          </c:yVal>
        </c:ser>
        <c:ser>
          <c:idx val="2"/>
          <c:order val="2"/>
          <c:tx>
            <c:strRef>
              <c:f>'d4m size v J'!$AE$1</c:f>
              <c:strCache>
                <c:ptCount val="1"/>
                <c:pt idx="0">
                  <c:v>M3B6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J'!$AE$2:$AE$36</c:f>
              <c:numCache>
                <c:formatCode>General</c:formatCode>
                <c:ptCount val="35"/>
                <c:pt idx="0">
                  <c:v>5.1928000000000001</c:v>
                </c:pt>
                <c:pt idx="1">
                  <c:v>6.1185</c:v>
                </c:pt>
                <c:pt idx="2">
                  <c:v>6.7031999999999998</c:v>
                </c:pt>
                <c:pt idx="3">
                  <c:v>7.3688000000000002</c:v>
                </c:pt>
                <c:pt idx="4">
                  <c:v>6.1074000000000002</c:v>
                </c:pt>
                <c:pt idx="5">
                  <c:v>5.9112999999999998</c:v>
                </c:pt>
                <c:pt idx="6">
                  <c:v>5.9203000000000001</c:v>
                </c:pt>
                <c:pt idx="7">
                  <c:v>7.1897000000000002</c:v>
                </c:pt>
                <c:pt idx="8">
                  <c:v>7.2577999999999996</c:v>
                </c:pt>
                <c:pt idx="9">
                  <c:v>7.3621999999999996</c:v>
                </c:pt>
                <c:pt idx="10">
                  <c:v>6.8871000000000002</c:v>
                </c:pt>
                <c:pt idx="11">
                  <c:v>7.3507999999999996</c:v>
                </c:pt>
                <c:pt idx="12">
                  <c:v>7.556</c:v>
                </c:pt>
                <c:pt idx="13">
                  <c:v>6.4711999999999996</c:v>
                </c:pt>
                <c:pt idx="14">
                  <c:v>7.1045999999999996</c:v>
                </c:pt>
                <c:pt idx="15">
                  <c:v>4.8502999999999998</c:v>
                </c:pt>
                <c:pt idx="16">
                  <c:v>6.0416999999999996</c:v>
                </c:pt>
                <c:pt idx="17">
                  <c:v>7.1969000000000003</c:v>
                </c:pt>
                <c:pt idx="18">
                  <c:v>6.6906999999999996</c:v>
                </c:pt>
                <c:pt idx="19">
                  <c:v>6.2866</c:v>
                </c:pt>
                <c:pt idx="20">
                  <c:v>6.8632</c:v>
                </c:pt>
                <c:pt idx="21">
                  <c:v>6.6631</c:v>
                </c:pt>
                <c:pt idx="22">
                  <c:v>6.5628000000000002</c:v>
                </c:pt>
                <c:pt idx="23">
                  <c:v>7.5673000000000004</c:v>
                </c:pt>
                <c:pt idx="24">
                  <c:v>7.4406999999999996</c:v>
                </c:pt>
                <c:pt idx="25">
                  <c:v>6.4356</c:v>
                </c:pt>
                <c:pt idx="26">
                  <c:v>7.7920999999999996</c:v>
                </c:pt>
                <c:pt idx="27">
                  <c:v>7.4665999999999997</c:v>
                </c:pt>
                <c:pt idx="28">
                  <c:v>7.4356</c:v>
                </c:pt>
                <c:pt idx="29">
                  <c:v>7.6265999999999998</c:v>
                </c:pt>
                <c:pt idx="30">
                  <c:v>6.6574</c:v>
                </c:pt>
                <c:pt idx="31">
                  <c:v>6.5293000000000001</c:v>
                </c:pt>
              </c:numCache>
            </c:numRef>
          </c:yVal>
        </c:ser>
        <c:ser>
          <c:idx val="3"/>
          <c:order val="3"/>
          <c:tx>
            <c:strRef>
              <c:f>'d4m size v J'!$AF$1</c:f>
              <c:strCache>
                <c:ptCount val="1"/>
                <c:pt idx="0">
                  <c:v>M3B7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'd4m size v J'!$B$2:$B$36</c:f>
              <c:numCache>
                <c:formatCode>General</c:formatCode>
                <c:ptCount val="35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size v J'!$AF$2:$AF$36</c:f>
              <c:numCache>
                <c:formatCode>General</c:formatCode>
                <c:ptCount val="35"/>
                <c:pt idx="0">
                  <c:v>4.6558999999999999</c:v>
                </c:pt>
                <c:pt idx="1">
                  <c:v>6.3239000000000001</c:v>
                </c:pt>
                <c:pt idx="2">
                  <c:v>7.6614000000000004</c:v>
                </c:pt>
                <c:pt idx="3">
                  <c:v>7.1947000000000001</c:v>
                </c:pt>
                <c:pt idx="4">
                  <c:v>6.8844000000000003</c:v>
                </c:pt>
                <c:pt idx="5">
                  <c:v>7.2361000000000004</c:v>
                </c:pt>
                <c:pt idx="6">
                  <c:v>5.9981</c:v>
                </c:pt>
                <c:pt idx="7">
                  <c:v>6.8392999999999997</c:v>
                </c:pt>
                <c:pt idx="8">
                  <c:v>6.5087000000000002</c:v>
                </c:pt>
                <c:pt idx="9">
                  <c:v>7.2398999999999996</c:v>
                </c:pt>
                <c:pt idx="10">
                  <c:v>6.8670999999999998</c:v>
                </c:pt>
                <c:pt idx="11">
                  <c:v>6.4359999999999999</c:v>
                </c:pt>
                <c:pt idx="12">
                  <c:v>5.4042000000000003</c:v>
                </c:pt>
                <c:pt idx="13">
                  <c:v>6.3708</c:v>
                </c:pt>
                <c:pt idx="14">
                  <c:v>7.3310000000000004</c:v>
                </c:pt>
                <c:pt idx="15">
                  <c:v>5.7263000000000002</c:v>
                </c:pt>
                <c:pt idx="16">
                  <c:v>5.6014999999999997</c:v>
                </c:pt>
                <c:pt idx="17">
                  <c:v>7.4184000000000001</c:v>
                </c:pt>
                <c:pt idx="18">
                  <c:v>6.6425000000000001</c:v>
                </c:pt>
                <c:pt idx="19">
                  <c:v>6.6306000000000003</c:v>
                </c:pt>
                <c:pt idx="20">
                  <c:v>6.5083000000000002</c:v>
                </c:pt>
                <c:pt idx="21">
                  <c:v>7.2786999999999997</c:v>
                </c:pt>
                <c:pt idx="22">
                  <c:v>6.1890000000000001</c:v>
                </c:pt>
                <c:pt idx="23">
                  <c:v>7.1776</c:v>
                </c:pt>
                <c:pt idx="24">
                  <c:v>7.3921000000000001</c:v>
                </c:pt>
                <c:pt idx="25">
                  <c:v>6.7636000000000003</c:v>
                </c:pt>
                <c:pt idx="26">
                  <c:v>7.4231999999999996</c:v>
                </c:pt>
                <c:pt idx="27">
                  <c:v>6.6048</c:v>
                </c:pt>
                <c:pt idx="28">
                  <c:v>6.3083999999999998</c:v>
                </c:pt>
                <c:pt idx="29">
                  <c:v>6.8182999999999998</c:v>
                </c:pt>
                <c:pt idx="30">
                  <c:v>7.2542999999999997</c:v>
                </c:pt>
                <c:pt idx="31">
                  <c:v>6.4592999999999998</c:v>
                </c:pt>
              </c:numCache>
            </c:numRef>
          </c:yVal>
        </c:ser>
        <c:axId val="215053824"/>
        <c:axId val="215055360"/>
      </c:scatterChart>
      <c:valAx>
        <c:axId val="215053824"/>
        <c:scaling>
          <c:orientation val="minMax"/>
          <c:max val="17000"/>
          <c:min val="6000"/>
        </c:scaling>
        <c:axPos val="b"/>
        <c:numFmt formatCode="General" sourceLinked="1"/>
        <c:tickLblPos val="nextTo"/>
        <c:crossAx val="215055360"/>
        <c:crosses val="autoZero"/>
        <c:crossBetween val="midCat"/>
      </c:valAx>
      <c:valAx>
        <c:axId val="215055360"/>
        <c:scaling>
          <c:orientation val="minMax"/>
          <c:max val="8"/>
          <c:min val="2.5"/>
        </c:scaling>
        <c:axPos val="l"/>
        <c:majorGridlines/>
        <c:numFmt formatCode="General" sourceLinked="1"/>
        <c:tickLblPos val="nextTo"/>
        <c:crossAx val="21505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TIMINGS_longer!$G$1:$G$2</c:f>
              <c:strCache>
                <c:ptCount val="1"/>
                <c:pt idx="0">
                  <c:v>Fri ns/day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19922126617289729"/>
                  <c:y val="5.3126970239831151E-2"/>
                </c:manualLayout>
              </c:layout>
              <c:numFmt formatCode="General" sourceLinked="0"/>
            </c:trendlineLbl>
          </c:trendline>
          <c:xVal>
            <c:numRef>
              <c:f>TIMINGS_longer!$B$3:$B$67</c:f>
              <c:numCache>
                <c:formatCode>General</c:formatCode>
                <c:ptCount val="65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  <c:pt idx="33">
                  <c:v>11142</c:v>
                </c:pt>
                <c:pt idx="34">
                  <c:v>10011</c:v>
                </c:pt>
                <c:pt idx="35">
                  <c:v>12474</c:v>
                </c:pt>
                <c:pt idx="36">
                  <c:v>16203</c:v>
                </c:pt>
                <c:pt idx="37">
                  <c:v>11019</c:v>
                </c:pt>
                <c:pt idx="38">
                  <c:v>10104</c:v>
                </c:pt>
                <c:pt idx="39">
                  <c:v>10608</c:v>
                </c:pt>
                <c:pt idx="40">
                  <c:v>9066</c:v>
                </c:pt>
                <c:pt idx="41">
                  <c:v>14802</c:v>
                </c:pt>
                <c:pt idx="42">
                  <c:v>12030</c:v>
                </c:pt>
                <c:pt idx="43">
                  <c:v>10662</c:v>
                </c:pt>
                <c:pt idx="44">
                  <c:v>6375</c:v>
                </c:pt>
                <c:pt idx="45">
                  <c:v>12252</c:v>
                </c:pt>
                <c:pt idx="46">
                  <c:v>9729</c:v>
                </c:pt>
                <c:pt idx="47">
                  <c:v>12024</c:v>
                </c:pt>
                <c:pt idx="48">
                  <c:v>9144</c:v>
                </c:pt>
                <c:pt idx="49">
                  <c:v>14790</c:v>
                </c:pt>
                <c:pt idx="50">
                  <c:v>8940</c:v>
                </c:pt>
                <c:pt idx="51">
                  <c:v>12444</c:v>
                </c:pt>
                <c:pt idx="52">
                  <c:v>11397</c:v>
                </c:pt>
                <c:pt idx="53">
                  <c:v>7311</c:v>
                </c:pt>
                <c:pt idx="54">
                  <c:v>11688</c:v>
                </c:pt>
                <c:pt idx="55">
                  <c:v>10941</c:v>
                </c:pt>
                <c:pt idx="56">
                  <c:v>12438</c:v>
                </c:pt>
                <c:pt idx="57">
                  <c:v>11544</c:v>
                </c:pt>
                <c:pt idx="58">
                  <c:v>7689</c:v>
                </c:pt>
                <c:pt idx="59">
                  <c:v>14382</c:v>
                </c:pt>
                <c:pt idx="60">
                  <c:v>12021</c:v>
                </c:pt>
                <c:pt idx="61">
                  <c:v>7242</c:v>
                </c:pt>
                <c:pt idx="62">
                  <c:v>13581</c:v>
                </c:pt>
                <c:pt idx="63">
                  <c:v>10758</c:v>
                </c:pt>
                <c:pt idx="64">
                  <c:v>9051</c:v>
                </c:pt>
              </c:numCache>
            </c:numRef>
          </c:xVal>
          <c:yVal>
            <c:numRef>
              <c:f>TIMINGS_longer!$G$3:$G$67</c:f>
              <c:numCache>
                <c:formatCode>General</c:formatCode>
                <c:ptCount val="65"/>
                <c:pt idx="0">
                  <c:v>1.1100000000000001</c:v>
                </c:pt>
                <c:pt idx="1">
                  <c:v>1.08</c:v>
                </c:pt>
                <c:pt idx="2">
                  <c:v>1.02</c:v>
                </c:pt>
                <c:pt idx="3">
                  <c:v>1.1100000000000001</c:v>
                </c:pt>
                <c:pt idx="4">
                  <c:v>1.57</c:v>
                </c:pt>
                <c:pt idx="5">
                  <c:v>1.23</c:v>
                </c:pt>
                <c:pt idx="6">
                  <c:v>1.28</c:v>
                </c:pt>
                <c:pt idx="7">
                  <c:v>1.1599999999999999</c:v>
                </c:pt>
                <c:pt idx="8">
                  <c:v>1.07</c:v>
                </c:pt>
                <c:pt idx="9">
                  <c:v>0.89</c:v>
                </c:pt>
                <c:pt idx="10">
                  <c:v>1.1599999999999999</c:v>
                </c:pt>
                <c:pt idx="11">
                  <c:v>1.58</c:v>
                </c:pt>
                <c:pt idx="12">
                  <c:v>1.42</c:v>
                </c:pt>
                <c:pt idx="13">
                  <c:v>1.34</c:v>
                </c:pt>
                <c:pt idx="14">
                  <c:v>1.4</c:v>
                </c:pt>
                <c:pt idx="15">
                  <c:v>0.89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1.03</c:v>
                </c:pt>
                <c:pt idx="19">
                  <c:v>1.1200000000000001</c:v>
                </c:pt>
                <c:pt idx="20">
                  <c:v>1.53</c:v>
                </c:pt>
                <c:pt idx="21">
                  <c:v>1.27</c:v>
                </c:pt>
                <c:pt idx="22">
                  <c:v>1.29</c:v>
                </c:pt>
                <c:pt idx="23">
                  <c:v>1.1299999999999999</c:v>
                </c:pt>
                <c:pt idx="24">
                  <c:v>1.04</c:v>
                </c:pt>
                <c:pt idx="25">
                  <c:v>0.94</c:v>
                </c:pt>
                <c:pt idx="26">
                  <c:v>1.19</c:v>
                </c:pt>
                <c:pt idx="27">
                  <c:v>1.58</c:v>
                </c:pt>
                <c:pt idx="28">
                  <c:v>1.46</c:v>
                </c:pt>
                <c:pt idx="29">
                  <c:v>1.34</c:v>
                </c:pt>
                <c:pt idx="30">
                  <c:v>1.34</c:v>
                </c:pt>
                <c:pt idx="31">
                  <c:v>0.88</c:v>
                </c:pt>
                <c:pt idx="33">
                  <c:v>1.54</c:v>
                </c:pt>
                <c:pt idx="34">
                  <c:v>1.74</c:v>
                </c:pt>
                <c:pt idx="35">
                  <c:v>1.4</c:v>
                </c:pt>
                <c:pt idx="36">
                  <c:v>1.01</c:v>
                </c:pt>
                <c:pt idx="37">
                  <c:v>1.59</c:v>
                </c:pt>
                <c:pt idx="38">
                  <c:v>1.73</c:v>
                </c:pt>
                <c:pt idx="39">
                  <c:v>1.69</c:v>
                </c:pt>
                <c:pt idx="40">
                  <c:v>1.9</c:v>
                </c:pt>
                <c:pt idx="41">
                  <c:v>1.1599999999999999</c:v>
                </c:pt>
                <c:pt idx="42">
                  <c:v>1.45</c:v>
                </c:pt>
                <c:pt idx="43">
                  <c:v>1.67</c:v>
                </c:pt>
                <c:pt idx="44">
                  <c:v>2.67</c:v>
                </c:pt>
                <c:pt idx="45">
                  <c:v>1.4</c:v>
                </c:pt>
                <c:pt idx="46">
                  <c:v>1.82</c:v>
                </c:pt>
                <c:pt idx="47">
                  <c:v>1.47</c:v>
                </c:pt>
                <c:pt idx="48">
                  <c:v>1.88</c:v>
                </c:pt>
                <c:pt idx="49">
                  <c:v>1.1499999999999999</c:v>
                </c:pt>
                <c:pt idx="50">
                  <c:v>1.97</c:v>
                </c:pt>
                <c:pt idx="51">
                  <c:v>1.4</c:v>
                </c:pt>
                <c:pt idx="52">
                  <c:v>1.53</c:v>
                </c:pt>
                <c:pt idx="53">
                  <c:v>2.33</c:v>
                </c:pt>
                <c:pt idx="54">
                  <c:v>1.48</c:v>
                </c:pt>
                <c:pt idx="55">
                  <c:v>1.57</c:v>
                </c:pt>
                <c:pt idx="56">
                  <c:v>1.38</c:v>
                </c:pt>
                <c:pt idx="57">
                  <c:v>1.52</c:v>
                </c:pt>
                <c:pt idx="58">
                  <c:v>2.25</c:v>
                </c:pt>
                <c:pt idx="59">
                  <c:v>1.19</c:v>
                </c:pt>
                <c:pt idx="60">
                  <c:v>1.45</c:v>
                </c:pt>
                <c:pt idx="61">
                  <c:v>2.33</c:v>
                </c:pt>
                <c:pt idx="62">
                  <c:v>1.27</c:v>
                </c:pt>
                <c:pt idx="63">
                  <c:v>1.63</c:v>
                </c:pt>
                <c:pt idx="64">
                  <c:v>1.93</c:v>
                </c:pt>
              </c:numCache>
            </c:numRef>
          </c:yVal>
        </c:ser>
        <c:axId val="215261184"/>
        <c:axId val="215262720"/>
      </c:scatterChart>
      <c:valAx>
        <c:axId val="215261184"/>
        <c:scaling>
          <c:orientation val="minMax"/>
        </c:scaling>
        <c:axPos val="b"/>
        <c:numFmt formatCode="General" sourceLinked="1"/>
        <c:tickLblPos val="nextTo"/>
        <c:crossAx val="215262720"/>
        <c:crosses val="autoZero"/>
        <c:crossBetween val="midCat"/>
      </c:valAx>
      <c:valAx>
        <c:axId val="215262720"/>
        <c:scaling>
          <c:orientation val="minMax"/>
        </c:scaling>
        <c:axPos val="l"/>
        <c:majorGridlines/>
        <c:numFmt formatCode="General" sourceLinked="1"/>
        <c:tickLblPos val="nextTo"/>
        <c:crossAx val="21526118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TIMINGS_longer!$G$1:$G$2</c:f>
              <c:strCache>
                <c:ptCount val="1"/>
                <c:pt idx="0">
                  <c:v>Fri ns/day</c:v>
                </c:pt>
              </c:strCache>
            </c:strRef>
          </c:tx>
          <c:spPr>
            <a:ln w="28575">
              <a:noFill/>
            </a:ln>
          </c:spPr>
          <c:xVal>
            <c:numRef>
              <c:f>TIMINGS_longer!$B$3:$B$67</c:f>
              <c:numCache>
                <c:formatCode>General</c:formatCode>
                <c:ptCount val="65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  <c:pt idx="33">
                  <c:v>11142</c:v>
                </c:pt>
                <c:pt idx="34">
                  <c:v>10011</c:v>
                </c:pt>
                <c:pt idx="35">
                  <c:v>12474</c:v>
                </c:pt>
                <c:pt idx="36">
                  <c:v>16203</c:v>
                </c:pt>
                <c:pt idx="37">
                  <c:v>11019</c:v>
                </c:pt>
                <c:pt idx="38">
                  <c:v>10104</c:v>
                </c:pt>
                <c:pt idx="39">
                  <c:v>10608</c:v>
                </c:pt>
                <c:pt idx="40">
                  <c:v>9066</c:v>
                </c:pt>
                <c:pt idx="41">
                  <c:v>14802</c:v>
                </c:pt>
                <c:pt idx="42">
                  <c:v>12030</c:v>
                </c:pt>
                <c:pt idx="43">
                  <c:v>10662</c:v>
                </c:pt>
                <c:pt idx="44">
                  <c:v>6375</c:v>
                </c:pt>
                <c:pt idx="45">
                  <c:v>12252</c:v>
                </c:pt>
                <c:pt idx="46">
                  <c:v>9729</c:v>
                </c:pt>
                <c:pt idx="47">
                  <c:v>12024</c:v>
                </c:pt>
                <c:pt idx="48">
                  <c:v>9144</c:v>
                </c:pt>
                <c:pt idx="49">
                  <c:v>14790</c:v>
                </c:pt>
                <c:pt idx="50">
                  <c:v>8940</c:v>
                </c:pt>
                <c:pt idx="51">
                  <c:v>12444</c:v>
                </c:pt>
                <c:pt idx="52">
                  <c:v>11397</c:v>
                </c:pt>
                <c:pt idx="53">
                  <c:v>7311</c:v>
                </c:pt>
                <c:pt idx="54">
                  <c:v>11688</c:v>
                </c:pt>
                <c:pt idx="55">
                  <c:v>10941</c:v>
                </c:pt>
                <c:pt idx="56">
                  <c:v>12438</c:v>
                </c:pt>
                <c:pt idx="57">
                  <c:v>11544</c:v>
                </c:pt>
                <c:pt idx="58">
                  <c:v>7689</c:v>
                </c:pt>
                <c:pt idx="59">
                  <c:v>14382</c:v>
                </c:pt>
                <c:pt idx="60">
                  <c:v>12021</c:v>
                </c:pt>
                <c:pt idx="61">
                  <c:v>7242</c:v>
                </c:pt>
                <c:pt idx="62">
                  <c:v>13581</c:v>
                </c:pt>
                <c:pt idx="63">
                  <c:v>10758</c:v>
                </c:pt>
                <c:pt idx="64">
                  <c:v>9051</c:v>
                </c:pt>
              </c:numCache>
            </c:numRef>
          </c:xVal>
          <c:yVal>
            <c:numRef>
              <c:f>TIMINGS_longer!$G$3:$G$67</c:f>
              <c:numCache>
                <c:formatCode>General</c:formatCode>
                <c:ptCount val="65"/>
                <c:pt idx="0">
                  <c:v>1.1100000000000001</c:v>
                </c:pt>
                <c:pt idx="1">
                  <c:v>1.08</c:v>
                </c:pt>
                <c:pt idx="2">
                  <c:v>1.02</c:v>
                </c:pt>
                <c:pt idx="3">
                  <c:v>1.1100000000000001</c:v>
                </c:pt>
                <c:pt idx="4">
                  <c:v>1.57</c:v>
                </c:pt>
                <c:pt idx="5">
                  <c:v>1.23</c:v>
                </c:pt>
                <c:pt idx="6">
                  <c:v>1.28</c:v>
                </c:pt>
                <c:pt idx="7">
                  <c:v>1.1599999999999999</c:v>
                </c:pt>
                <c:pt idx="8">
                  <c:v>1.07</c:v>
                </c:pt>
                <c:pt idx="9">
                  <c:v>0.89</c:v>
                </c:pt>
                <c:pt idx="10">
                  <c:v>1.1599999999999999</c:v>
                </c:pt>
                <c:pt idx="11">
                  <c:v>1.58</c:v>
                </c:pt>
                <c:pt idx="12">
                  <c:v>1.42</c:v>
                </c:pt>
                <c:pt idx="13">
                  <c:v>1.34</c:v>
                </c:pt>
                <c:pt idx="14">
                  <c:v>1.4</c:v>
                </c:pt>
                <c:pt idx="15">
                  <c:v>0.89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1.03</c:v>
                </c:pt>
                <c:pt idx="19">
                  <c:v>1.1200000000000001</c:v>
                </c:pt>
                <c:pt idx="20">
                  <c:v>1.53</c:v>
                </c:pt>
                <c:pt idx="21">
                  <c:v>1.27</c:v>
                </c:pt>
                <c:pt idx="22">
                  <c:v>1.29</c:v>
                </c:pt>
                <c:pt idx="23">
                  <c:v>1.1299999999999999</c:v>
                </c:pt>
                <c:pt idx="24">
                  <c:v>1.04</c:v>
                </c:pt>
                <c:pt idx="25">
                  <c:v>0.94</c:v>
                </c:pt>
                <c:pt idx="26">
                  <c:v>1.19</c:v>
                </c:pt>
                <c:pt idx="27">
                  <c:v>1.58</c:v>
                </c:pt>
                <c:pt idx="28">
                  <c:v>1.46</c:v>
                </c:pt>
                <c:pt idx="29">
                  <c:v>1.34</c:v>
                </c:pt>
                <c:pt idx="30">
                  <c:v>1.34</c:v>
                </c:pt>
                <c:pt idx="31">
                  <c:v>0.88</c:v>
                </c:pt>
                <c:pt idx="33">
                  <c:v>1.54</c:v>
                </c:pt>
                <c:pt idx="34">
                  <c:v>1.74</c:v>
                </c:pt>
                <c:pt idx="35">
                  <c:v>1.4</c:v>
                </c:pt>
                <c:pt idx="36">
                  <c:v>1.01</c:v>
                </c:pt>
                <c:pt idx="37">
                  <c:v>1.59</c:v>
                </c:pt>
                <c:pt idx="38">
                  <c:v>1.73</c:v>
                </c:pt>
                <c:pt idx="39">
                  <c:v>1.69</c:v>
                </c:pt>
                <c:pt idx="40">
                  <c:v>1.9</c:v>
                </c:pt>
                <c:pt idx="41">
                  <c:v>1.1599999999999999</c:v>
                </c:pt>
                <c:pt idx="42">
                  <c:v>1.45</c:v>
                </c:pt>
                <c:pt idx="43">
                  <c:v>1.67</c:v>
                </c:pt>
                <c:pt idx="44">
                  <c:v>2.67</c:v>
                </c:pt>
                <c:pt idx="45">
                  <c:v>1.4</c:v>
                </c:pt>
                <c:pt idx="46">
                  <c:v>1.82</c:v>
                </c:pt>
                <c:pt idx="47">
                  <c:v>1.47</c:v>
                </c:pt>
                <c:pt idx="48">
                  <c:v>1.88</c:v>
                </c:pt>
                <c:pt idx="49">
                  <c:v>1.1499999999999999</c:v>
                </c:pt>
                <c:pt idx="50">
                  <c:v>1.97</c:v>
                </c:pt>
                <c:pt idx="51">
                  <c:v>1.4</c:v>
                </c:pt>
                <c:pt idx="52">
                  <c:v>1.53</c:v>
                </c:pt>
                <c:pt idx="53">
                  <c:v>2.33</c:v>
                </c:pt>
                <c:pt idx="54">
                  <c:v>1.48</c:v>
                </c:pt>
                <c:pt idx="55">
                  <c:v>1.57</c:v>
                </c:pt>
                <c:pt idx="56">
                  <c:v>1.38</c:v>
                </c:pt>
                <c:pt idx="57">
                  <c:v>1.52</c:v>
                </c:pt>
                <c:pt idx="58">
                  <c:v>2.25</c:v>
                </c:pt>
                <c:pt idx="59">
                  <c:v>1.19</c:v>
                </c:pt>
                <c:pt idx="60">
                  <c:v>1.45</c:v>
                </c:pt>
                <c:pt idx="61">
                  <c:v>2.33</c:v>
                </c:pt>
                <c:pt idx="62">
                  <c:v>1.27</c:v>
                </c:pt>
                <c:pt idx="63">
                  <c:v>1.63</c:v>
                </c:pt>
                <c:pt idx="64">
                  <c:v>1.93</c:v>
                </c:pt>
              </c:numCache>
            </c:numRef>
          </c:yVal>
        </c:ser>
        <c:ser>
          <c:idx val="1"/>
          <c:order val="1"/>
          <c:tx>
            <c:strRef>
              <c:f>TIMINGS_longer!$K$1:$K$2</c:f>
              <c:strCache>
                <c:ptCount val="1"/>
                <c:pt idx="0">
                  <c:v>fit ns/day</c:v>
                </c:pt>
              </c:strCache>
            </c:strRef>
          </c:tx>
          <c:spPr>
            <a:ln w="28575">
              <a:noFill/>
            </a:ln>
          </c:spPr>
          <c:xVal>
            <c:numRef>
              <c:f>TIMINGS_longer!$B$3:$B$67</c:f>
              <c:numCache>
                <c:formatCode>General</c:formatCode>
                <c:ptCount val="65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  <c:pt idx="33">
                  <c:v>11142</c:v>
                </c:pt>
                <c:pt idx="34">
                  <c:v>10011</c:v>
                </c:pt>
                <c:pt idx="35">
                  <c:v>12474</c:v>
                </c:pt>
                <c:pt idx="36">
                  <c:v>16203</c:v>
                </c:pt>
                <c:pt idx="37">
                  <c:v>11019</c:v>
                </c:pt>
                <c:pt idx="38">
                  <c:v>10104</c:v>
                </c:pt>
                <c:pt idx="39">
                  <c:v>10608</c:v>
                </c:pt>
                <c:pt idx="40">
                  <c:v>9066</c:v>
                </c:pt>
                <c:pt idx="41">
                  <c:v>14802</c:v>
                </c:pt>
                <c:pt idx="42">
                  <c:v>12030</c:v>
                </c:pt>
                <c:pt idx="43">
                  <c:v>10662</c:v>
                </c:pt>
                <c:pt idx="44">
                  <c:v>6375</c:v>
                </c:pt>
                <c:pt idx="45">
                  <c:v>12252</c:v>
                </c:pt>
                <c:pt idx="46">
                  <c:v>9729</c:v>
                </c:pt>
                <c:pt idx="47">
                  <c:v>12024</c:v>
                </c:pt>
                <c:pt idx="48">
                  <c:v>9144</c:v>
                </c:pt>
                <c:pt idx="49">
                  <c:v>14790</c:v>
                </c:pt>
                <c:pt idx="50">
                  <c:v>8940</c:v>
                </c:pt>
                <c:pt idx="51">
                  <c:v>12444</c:v>
                </c:pt>
                <c:pt idx="52">
                  <c:v>11397</c:v>
                </c:pt>
                <c:pt idx="53">
                  <c:v>7311</c:v>
                </c:pt>
                <c:pt idx="54">
                  <c:v>11688</c:v>
                </c:pt>
                <c:pt idx="55">
                  <c:v>10941</c:v>
                </c:pt>
                <c:pt idx="56">
                  <c:v>12438</c:v>
                </c:pt>
                <c:pt idx="57">
                  <c:v>11544</c:v>
                </c:pt>
                <c:pt idx="58">
                  <c:v>7689</c:v>
                </c:pt>
                <c:pt idx="59">
                  <c:v>14382</c:v>
                </c:pt>
                <c:pt idx="60">
                  <c:v>12021</c:v>
                </c:pt>
                <c:pt idx="61">
                  <c:v>7242</c:v>
                </c:pt>
                <c:pt idx="62">
                  <c:v>13581</c:v>
                </c:pt>
                <c:pt idx="63">
                  <c:v>10758</c:v>
                </c:pt>
                <c:pt idx="64">
                  <c:v>9051</c:v>
                </c:pt>
              </c:numCache>
            </c:numRef>
          </c:xVal>
          <c:yVal>
            <c:numRef>
              <c:f>TIMINGS_longer!$K$3:$K$67</c:f>
              <c:numCache>
                <c:formatCode>0.00E+00</c:formatCode>
                <c:ptCount val="65"/>
                <c:pt idx="0">
                  <c:v>1.1146046631999997</c:v>
                </c:pt>
                <c:pt idx="1">
                  <c:v>1.1082479001999994</c:v>
                </c:pt>
                <c:pt idx="2">
                  <c:v>0.98799561999999996</c:v>
                </c:pt>
                <c:pt idx="3">
                  <c:v>1.0955338407999999</c:v>
                </c:pt>
                <c:pt idx="4">
                  <c:v>1.6878454761999997</c:v>
                </c:pt>
                <c:pt idx="5">
                  <c:v>1.2879502312</c:v>
                </c:pt>
                <c:pt idx="6">
                  <c:v>1.3332159178</c:v>
                </c:pt>
                <c:pt idx="7">
                  <c:v>1.1744436712000001</c:v>
                </c:pt>
                <c:pt idx="8">
                  <c:v>1.0308407578000005</c:v>
                </c:pt>
                <c:pt idx="9">
                  <c:v>0.93820214020000048</c:v>
                </c:pt>
                <c:pt idx="10">
                  <c:v>1.1838499258000001</c:v>
                </c:pt>
                <c:pt idx="11">
                  <c:v>1.7415823882000003</c:v>
                </c:pt>
                <c:pt idx="12">
                  <c:v>1.5394206682</c:v>
                </c:pt>
                <c:pt idx="13">
                  <c:v>1.3897429450000001</c:v>
                </c:pt>
                <c:pt idx="14">
                  <c:v>1.4366028327999998</c:v>
                </c:pt>
                <c:pt idx="15">
                  <c:v>0.91939586319999966</c:v>
                </c:pt>
                <c:pt idx="16">
                  <c:v>1.1146046631999997</c:v>
                </c:pt>
                <c:pt idx="17">
                  <c:v>1.1082479001999994</c:v>
                </c:pt>
                <c:pt idx="18">
                  <c:v>0.98799561999999996</c:v>
                </c:pt>
                <c:pt idx="19">
                  <c:v>1.0955338407999999</c:v>
                </c:pt>
                <c:pt idx="20">
                  <c:v>1.6878454761999997</c:v>
                </c:pt>
                <c:pt idx="21">
                  <c:v>1.2879502312</c:v>
                </c:pt>
                <c:pt idx="22">
                  <c:v>1.3332159178</c:v>
                </c:pt>
                <c:pt idx="23">
                  <c:v>1.1744436712000001</c:v>
                </c:pt>
                <c:pt idx="24">
                  <c:v>1.0308407578000005</c:v>
                </c:pt>
                <c:pt idx="25">
                  <c:v>0.93820214020000048</c:v>
                </c:pt>
                <c:pt idx="26">
                  <c:v>1.1838499258000001</c:v>
                </c:pt>
                <c:pt idx="27">
                  <c:v>1.7415823882000003</c:v>
                </c:pt>
                <c:pt idx="28">
                  <c:v>1.5394206682</c:v>
                </c:pt>
                <c:pt idx="29">
                  <c:v>1.3897429450000001</c:v>
                </c:pt>
                <c:pt idx="30">
                  <c:v>1.4366028327999998</c:v>
                </c:pt>
                <c:pt idx="31">
                  <c:v>0.91939586319999966</c:v>
                </c:pt>
                <c:pt idx="33">
                  <c:v>1.4820788007999992</c:v>
                </c:pt>
                <c:pt idx="34">
                  <c:v>1.6878454761999997</c:v>
                </c:pt>
                <c:pt idx="35">
                  <c:v>1.2797682471999998</c:v>
                </c:pt>
                <c:pt idx="36">
                  <c:v>0.94363394980000015</c:v>
                </c:pt>
                <c:pt idx="37">
                  <c:v>1.5029440041999997</c:v>
                </c:pt>
                <c:pt idx="38">
                  <c:v>1.6697479552000001</c:v>
                </c:pt>
                <c:pt idx="39">
                  <c:v>1.5753419007999998</c:v>
                </c:pt>
                <c:pt idx="40">
                  <c:v>1.8837067431999999</c:v>
                </c:pt>
                <c:pt idx="41">
                  <c:v>1.0301302888000001</c:v>
                </c:pt>
                <c:pt idx="42">
                  <c:v>1.3423949799999995</c:v>
                </c:pt>
                <c:pt idx="43">
                  <c:v>1.5655945768000001</c:v>
                </c:pt>
                <c:pt idx="44">
                  <c:v>2.560815625</c:v>
                </c:pt>
                <c:pt idx="45">
                  <c:v>1.3104803488000001</c:v>
                </c:pt>
                <c:pt idx="46">
                  <c:v>1.7440119802000003</c:v>
                </c:pt>
                <c:pt idx="47">
                  <c:v>1.3432742272000002</c:v>
                </c:pt>
                <c:pt idx="48">
                  <c:v>1.8667153791999995</c:v>
                </c:pt>
                <c:pt idx="49">
                  <c:v>1.0310780200000003</c:v>
                </c:pt>
                <c:pt idx="50">
                  <c:v>1.9114679199999998</c:v>
                </c:pt>
                <c:pt idx="51">
                  <c:v>1.2838482592</c:v>
                </c:pt>
                <c:pt idx="52">
                  <c:v>1.4399976297999997</c:v>
                </c:pt>
                <c:pt idx="53">
                  <c:v>2.3052587962000004</c:v>
                </c:pt>
                <c:pt idx="54">
                  <c:v>1.3939139967999994</c:v>
                </c:pt>
                <c:pt idx="55">
                  <c:v>1.5163668681999996</c:v>
                </c:pt>
                <c:pt idx="56">
                  <c:v>1.2846668968000001</c:v>
                </c:pt>
                <c:pt idx="57">
                  <c:v>1.4164600191999996</c:v>
                </c:pt>
                <c:pt idx="58">
                  <c:v>2.2081127962</c:v>
                </c:pt>
                <c:pt idx="59">
                  <c:v>1.0653914728</c:v>
                </c:pt>
                <c:pt idx="60">
                  <c:v>1.3437141801999997</c:v>
                </c:pt>
                <c:pt idx="61">
                  <c:v>2.3233680807999999</c:v>
                </c:pt>
                <c:pt idx="62">
                  <c:v>1.1445714441999999</c:v>
                </c:pt>
                <c:pt idx="63">
                  <c:v>1.5484416807999999</c:v>
                </c:pt>
                <c:pt idx="64">
                  <c:v>1.8869913322</c:v>
                </c:pt>
              </c:numCache>
            </c:numRef>
          </c:yVal>
        </c:ser>
        <c:axId val="215176704"/>
        <c:axId val="215178240"/>
      </c:scatterChart>
      <c:valAx>
        <c:axId val="215176704"/>
        <c:scaling>
          <c:orientation val="minMax"/>
        </c:scaling>
        <c:axPos val="b"/>
        <c:numFmt formatCode="General" sourceLinked="1"/>
        <c:tickLblPos val="nextTo"/>
        <c:crossAx val="215178240"/>
        <c:crosses val="autoZero"/>
        <c:crossBetween val="midCat"/>
      </c:valAx>
      <c:valAx>
        <c:axId val="215178240"/>
        <c:scaling>
          <c:orientation val="minMax"/>
        </c:scaling>
        <c:axPos val="l"/>
        <c:majorGridlines/>
        <c:numFmt formatCode="General" sourceLinked="1"/>
        <c:tickLblPos val="nextTo"/>
        <c:crossAx val="215176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HN-HA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'All shorter'!$C$1</c:f>
              <c:strCache>
                <c:ptCount val="1"/>
                <c:pt idx="0">
                  <c:v>Exp-Man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shorter'!$C$2:$C$26</c:f>
              <c:numCache>
                <c:formatCode>General</c:formatCode>
                <c:ptCount val="25"/>
                <c:pt idx="0">
                  <c:v>8.34</c:v>
                </c:pt>
                <c:pt idx="1">
                  <c:v>8.42</c:v>
                </c:pt>
                <c:pt idx="2">
                  <c:v>8.33</c:v>
                </c:pt>
                <c:pt idx="3">
                  <c:v>8.06</c:v>
                </c:pt>
              </c:numCache>
            </c:numRef>
          </c:yVal>
        </c:ser>
        <c:ser>
          <c:idx val="1"/>
          <c:order val="1"/>
          <c:tx>
            <c:strRef>
              <c:f>'All shorter'!$D$1</c:f>
              <c:strCache>
                <c:ptCount val="1"/>
                <c:pt idx="0">
                  <c:v>Sim-Man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 w="1587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fixedVal"/>
            <c:val val="1"/>
            <c:spPr>
              <a:ln w="12700">
                <a:solidFill>
                  <a:srgbClr val="4F81BD"/>
                </a:solidFill>
              </a:ln>
            </c:spPr>
          </c:errBars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shorter'!$D$2:$D$26</c:f>
              <c:numCache>
                <c:formatCode>General</c:formatCode>
                <c:ptCount val="25"/>
                <c:pt idx="0">
                  <c:v>6.0930687499999996</c:v>
                </c:pt>
                <c:pt idx="1">
                  <c:v>6.2802000000000007</c:v>
                </c:pt>
                <c:pt idx="2">
                  <c:v>6.8551437500000008</c:v>
                </c:pt>
                <c:pt idx="3">
                  <c:v>6.6269093750000012</c:v>
                </c:pt>
              </c:numCache>
            </c:numRef>
          </c:yVal>
        </c:ser>
        <c:ser>
          <c:idx val="2"/>
          <c:order val="2"/>
          <c:tx>
            <c:strRef>
              <c:f>'All shorter'!$F$1</c:f>
              <c:strCache>
                <c:ptCount val="1"/>
                <c:pt idx="0">
                  <c:v>Exp-GNC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shorter'!$F$2:$F$26</c:f>
              <c:numCache>
                <c:formatCode>General</c:formatCode>
                <c:ptCount val="25"/>
                <c:pt idx="0">
                  <c:v>8.69</c:v>
                </c:pt>
                <c:pt idx="1">
                  <c:v>9.61</c:v>
                </c:pt>
                <c:pt idx="2">
                  <c:v>9.52</c:v>
                </c:pt>
                <c:pt idx="3">
                  <c:v>9.25</c:v>
                </c:pt>
              </c:numCache>
            </c:numRef>
          </c:yVal>
        </c:ser>
        <c:ser>
          <c:idx val="3"/>
          <c:order val="3"/>
          <c:tx>
            <c:strRef>
              <c:f>'All shorter'!$G$1</c:f>
              <c:strCache>
                <c:ptCount val="1"/>
                <c:pt idx="0">
                  <c:v>Sim-GNC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8"/>
            <c:spPr>
              <a:ln w="15875"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'All shorter'!$H$2:$H$5</c:f>
                <c:numCache>
                  <c:formatCode>General</c:formatCode>
                  <c:ptCount val="4"/>
                  <c:pt idx="0">
                    <c:v>0.47384118268810083</c:v>
                  </c:pt>
                  <c:pt idx="1">
                    <c:v>0.30734811381313293</c:v>
                  </c:pt>
                  <c:pt idx="2">
                    <c:v>0.2633808409490655</c:v>
                  </c:pt>
                  <c:pt idx="3">
                    <c:v>0.37558052350607657</c:v>
                  </c:pt>
                </c:numCache>
              </c:numRef>
            </c:plus>
            <c:minus>
              <c:numRef>
                <c:f>'All shorter'!$H$2:$H$5</c:f>
                <c:numCache>
                  <c:formatCode>General</c:formatCode>
                  <c:ptCount val="4"/>
                  <c:pt idx="0">
                    <c:v>0.47384118268810083</c:v>
                  </c:pt>
                  <c:pt idx="1">
                    <c:v>0.30734811381313293</c:v>
                  </c:pt>
                  <c:pt idx="2">
                    <c:v>0.2633808409490655</c:v>
                  </c:pt>
                  <c:pt idx="3">
                    <c:v>0.37558052350607657</c:v>
                  </c:pt>
                </c:numCache>
              </c:numRef>
            </c:minus>
            <c:spPr>
              <a:ln w="12700">
                <a:solidFill>
                  <a:srgbClr val="C00000"/>
                </a:solidFill>
              </a:ln>
            </c:spPr>
          </c:errBars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shorter'!$G$2:$G$26</c:f>
              <c:numCache>
                <c:formatCode>General</c:formatCode>
                <c:ptCount val="25"/>
                <c:pt idx="0">
                  <c:v>7.2228437500000018</c:v>
                </c:pt>
                <c:pt idx="1">
                  <c:v>7.603762500000002</c:v>
                </c:pt>
                <c:pt idx="2">
                  <c:v>7.3870312499999997</c:v>
                </c:pt>
                <c:pt idx="3">
                  <c:v>7.53609375</c:v>
                </c:pt>
              </c:numCache>
            </c:numRef>
          </c:yVal>
        </c:ser>
        <c:axId val="215320448"/>
        <c:axId val="215321984"/>
      </c:scatterChart>
      <c:valAx>
        <c:axId val="215320448"/>
        <c:scaling>
          <c:orientation val="minMax"/>
          <c:max val="8"/>
          <c:min val="3"/>
        </c:scaling>
        <c:axPos val="b"/>
        <c:numFmt formatCode="General" sourceLinked="1"/>
        <c:tickLblPos val="nextTo"/>
        <c:crossAx val="215321984"/>
        <c:crosses val="autoZero"/>
        <c:crossBetween val="midCat"/>
      </c:valAx>
      <c:valAx>
        <c:axId val="215321984"/>
        <c:scaling>
          <c:orientation val="minMax"/>
          <c:max val="10"/>
          <c:min val="4"/>
        </c:scaling>
        <c:axPos val="l"/>
        <c:majorGridlines/>
        <c:numFmt formatCode="General" sourceLinked="1"/>
        <c:tickLblPos val="nextTo"/>
        <c:crossAx val="215320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HA-HB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'All shorter'!$J$1</c:f>
              <c:strCache>
                <c:ptCount val="1"/>
                <c:pt idx="0">
                  <c:v>Exp-Man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shorter'!$J$2:$J$26</c:f>
              <c:numCache>
                <c:formatCode>General</c:formatCode>
                <c:ptCount val="25"/>
                <c:pt idx="0">
                  <c:v>4.0599999999999996</c:v>
                </c:pt>
                <c:pt idx="1">
                  <c:v>4.0199999999999996</c:v>
                </c:pt>
                <c:pt idx="2">
                  <c:v>3.87</c:v>
                </c:pt>
                <c:pt idx="3">
                  <c:v>4.26</c:v>
                </c:pt>
              </c:numCache>
            </c:numRef>
          </c:yVal>
        </c:ser>
        <c:ser>
          <c:idx val="1"/>
          <c:order val="1"/>
          <c:tx>
            <c:strRef>
              <c:f>'All shorter'!$K$1</c:f>
              <c:strCache>
                <c:ptCount val="1"/>
                <c:pt idx="0">
                  <c:v>Sim-Man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 w="15875"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'All shorter'!$L$2:$L$5</c:f>
                <c:numCache>
                  <c:formatCode>General</c:formatCode>
                  <c:ptCount val="4"/>
                  <c:pt idx="0">
                    <c:v>2.5084913656322647</c:v>
                  </c:pt>
                  <c:pt idx="1">
                    <c:v>2.3504654437832855</c:v>
                  </c:pt>
                  <c:pt idx="2">
                    <c:v>3.3321170344769744</c:v>
                  </c:pt>
                  <c:pt idx="3">
                    <c:v>2.7790216426509846</c:v>
                  </c:pt>
                </c:numCache>
              </c:numRef>
            </c:plus>
            <c:minus>
              <c:numRef>
                <c:f>'All shorter'!$L$2:$L$5</c:f>
                <c:numCache>
                  <c:formatCode>General</c:formatCode>
                  <c:ptCount val="4"/>
                  <c:pt idx="0">
                    <c:v>2.5084913656322647</c:v>
                  </c:pt>
                  <c:pt idx="1">
                    <c:v>2.3504654437832855</c:v>
                  </c:pt>
                  <c:pt idx="2">
                    <c:v>3.3321170344769744</c:v>
                  </c:pt>
                  <c:pt idx="3">
                    <c:v>2.7790216426509846</c:v>
                  </c:pt>
                </c:numCache>
              </c:numRef>
            </c:minus>
            <c:spPr>
              <a:ln w="12700">
                <a:solidFill>
                  <a:srgbClr val="4F81BD"/>
                </a:solidFill>
              </a:ln>
            </c:spPr>
          </c:errBars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shorter'!$K$2:$K$26</c:f>
              <c:numCache>
                <c:formatCode>General</c:formatCode>
                <c:ptCount val="25"/>
                <c:pt idx="0">
                  <c:v>3.204687499999999</c:v>
                </c:pt>
                <c:pt idx="1">
                  <c:v>2.5934374999999994</c:v>
                </c:pt>
                <c:pt idx="2">
                  <c:v>4.9365624999999991</c:v>
                </c:pt>
                <c:pt idx="3">
                  <c:v>3.1575000000000002</c:v>
                </c:pt>
              </c:numCache>
            </c:numRef>
          </c:yVal>
        </c:ser>
        <c:ser>
          <c:idx val="2"/>
          <c:order val="2"/>
          <c:tx>
            <c:strRef>
              <c:f>'All shorter'!$M$1</c:f>
              <c:strCache>
                <c:ptCount val="1"/>
                <c:pt idx="0">
                  <c:v>Exp-GNC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shorter'!$M$2:$M$26</c:f>
              <c:numCache>
                <c:formatCode>General</c:formatCode>
                <c:ptCount val="25"/>
                <c:pt idx="0">
                  <c:v>2.35</c:v>
                </c:pt>
                <c:pt idx="1">
                  <c:v>1.72</c:v>
                </c:pt>
                <c:pt idx="2">
                  <c:v>1.42</c:v>
                </c:pt>
                <c:pt idx="3">
                  <c:v>1.57</c:v>
                </c:pt>
              </c:numCache>
            </c:numRef>
          </c:yVal>
        </c:ser>
        <c:ser>
          <c:idx val="3"/>
          <c:order val="3"/>
          <c:tx>
            <c:strRef>
              <c:f>'All shorter'!$N$1</c:f>
              <c:strCache>
                <c:ptCount val="1"/>
                <c:pt idx="0">
                  <c:v>Sim-GNC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8"/>
            <c:spPr>
              <a:ln w="12700"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'All shorter'!$O$2:$O$5</c:f>
                <c:numCache>
                  <c:formatCode>General</c:formatCode>
                  <c:ptCount val="4"/>
                  <c:pt idx="0">
                    <c:v>0.67522994888479859</c:v>
                  </c:pt>
                  <c:pt idx="1">
                    <c:v>0.82695997631043483</c:v>
                  </c:pt>
                  <c:pt idx="2">
                    <c:v>1.243693729477614</c:v>
                  </c:pt>
                  <c:pt idx="3">
                    <c:v>0.72848764851043124</c:v>
                  </c:pt>
                </c:numCache>
              </c:numRef>
            </c:plus>
            <c:minus>
              <c:numRef>
                <c:f>'All shorter'!$O$2:$O$5</c:f>
                <c:numCache>
                  <c:formatCode>General</c:formatCode>
                  <c:ptCount val="4"/>
                  <c:pt idx="0">
                    <c:v>0.67522994888479859</c:v>
                  </c:pt>
                  <c:pt idx="1">
                    <c:v>0.82695997631043483</c:v>
                  </c:pt>
                  <c:pt idx="2">
                    <c:v>1.243693729477614</c:v>
                  </c:pt>
                  <c:pt idx="3">
                    <c:v>0.72848764851043124</c:v>
                  </c:pt>
                </c:numCache>
              </c:numRef>
            </c:minus>
            <c:spPr>
              <a:ln w="12700">
                <a:solidFill>
                  <a:srgbClr val="C00000"/>
                </a:solidFill>
              </a:ln>
            </c:spPr>
          </c:errBars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shorter'!$N$2:$N$26</c:f>
              <c:numCache>
                <c:formatCode>General</c:formatCode>
                <c:ptCount val="25"/>
                <c:pt idx="0">
                  <c:v>1.9224999999999999</c:v>
                </c:pt>
                <c:pt idx="1">
                  <c:v>1.6378125000000001</c:v>
                </c:pt>
                <c:pt idx="2">
                  <c:v>1.7046875000000001</c:v>
                </c:pt>
                <c:pt idx="3">
                  <c:v>1.5165625000000003</c:v>
                </c:pt>
              </c:numCache>
            </c:numRef>
          </c:yVal>
        </c:ser>
        <c:axId val="216480000"/>
        <c:axId val="216498176"/>
      </c:scatterChart>
      <c:valAx>
        <c:axId val="216480000"/>
        <c:scaling>
          <c:orientation val="minMax"/>
          <c:max val="8"/>
          <c:min val="3"/>
        </c:scaling>
        <c:axPos val="b"/>
        <c:numFmt formatCode="General" sourceLinked="1"/>
        <c:tickLblPos val="nextTo"/>
        <c:crossAx val="216498176"/>
        <c:crosses val="autoZero"/>
        <c:crossBetween val="midCat"/>
      </c:valAx>
      <c:valAx>
        <c:axId val="216498176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2164800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HN-HA Standard Dev</a:t>
            </a:r>
            <a:r>
              <a:rPr lang="en-US" baseline="0"/>
              <a:t> in J-coup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'All shorter'!$E$1</c:f>
              <c:strCache>
                <c:ptCount val="1"/>
                <c:pt idx="0">
                  <c:v>Stdev-Man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shorter'!$E$2:$E$26</c:f>
              <c:numCache>
                <c:formatCode>General</c:formatCode>
                <c:ptCount val="25"/>
                <c:pt idx="0">
                  <c:v>1.2706275930744888</c:v>
                </c:pt>
                <c:pt idx="1">
                  <c:v>1.2222351724501206</c:v>
                </c:pt>
                <c:pt idx="2">
                  <c:v>0.66765904759139139</c:v>
                </c:pt>
                <c:pt idx="3">
                  <c:v>0.72513975087313998</c:v>
                </c:pt>
              </c:numCache>
            </c:numRef>
          </c:yVal>
        </c:ser>
        <c:ser>
          <c:idx val="1"/>
          <c:order val="1"/>
          <c:tx>
            <c:strRef>
              <c:f>'All shorter'!$H$1</c:f>
              <c:strCache>
                <c:ptCount val="1"/>
                <c:pt idx="0">
                  <c:v>Stdev-GNC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shorter'!$H$2:$H$26</c:f>
              <c:numCache>
                <c:formatCode>General</c:formatCode>
                <c:ptCount val="25"/>
                <c:pt idx="0">
                  <c:v>0.47384118268810083</c:v>
                </c:pt>
                <c:pt idx="1">
                  <c:v>0.30734811381313293</c:v>
                </c:pt>
                <c:pt idx="2">
                  <c:v>0.2633808409490655</c:v>
                </c:pt>
                <c:pt idx="3">
                  <c:v>0.37558052350607657</c:v>
                </c:pt>
              </c:numCache>
            </c:numRef>
          </c:yVal>
        </c:ser>
        <c:axId val="216523136"/>
        <c:axId val="216524672"/>
      </c:scatterChart>
      <c:valAx>
        <c:axId val="216523136"/>
        <c:scaling>
          <c:orientation val="minMax"/>
        </c:scaling>
        <c:axPos val="b"/>
        <c:numFmt formatCode="General" sourceLinked="1"/>
        <c:tickLblPos val="nextTo"/>
        <c:crossAx val="216524672"/>
        <c:crosses val="autoZero"/>
        <c:crossBetween val="midCat"/>
      </c:valAx>
      <c:valAx>
        <c:axId val="216524672"/>
        <c:scaling>
          <c:orientation val="minMax"/>
        </c:scaling>
        <c:axPos val="l"/>
        <c:majorGridlines/>
        <c:numFmt formatCode="General" sourceLinked="1"/>
        <c:tickLblPos val="nextTo"/>
        <c:crossAx val="216523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HA-HB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'All longer'!$J$1</c:f>
              <c:strCache>
                <c:ptCount val="1"/>
                <c:pt idx="0">
                  <c:v>Exp-Man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longer'!$J$2:$J$26</c:f>
              <c:numCache>
                <c:formatCode>General</c:formatCode>
                <c:ptCount val="25"/>
                <c:pt idx="0">
                  <c:v>4.0599999999999996</c:v>
                </c:pt>
                <c:pt idx="1">
                  <c:v>4.0199999999999996</c:v>
                </c:pt>
                <c:pt idx="2">
                  <c:v>3.87</c:v>
                </c:pt>
                <c:pt idx="3">
                  <c:v>4.26</c:v>
                </c:pt>
              </c:numCache>
            </c:numRef>
          </c:yVal>
        </c:ser>
        <c:ser>
          <c:idx val="1"/>
          <c:order val="1"/>
          <c:tx>
            <c:strRef>
              <c:f>'All longer'!$K$1</c:f>
              <c:strCache>
                <c:ptCount val="1"/>
                <c:pt idx="0">
                  <c:v>Sim-Man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 w="15875"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'All longer'!$L$2:$L$5</c:f>
                <c:numCache>
                  <c:formatCode>General</c:formatCode>
                  <c:ptCount val="4"/>
                  <c:pt idx="0">
                    <c:v>2.2191392548143662</c:v>
                  </c:pt>
                  <c:pt idx="1">
                    <c:v>2.2858082277462093</c:v>
                  </c:pt>
                  <c:pt idx="2">
                    <c:v>2.6415908688796588</c:v>
                  </c:pt>
                  <c:pt idx="3">
                    <c:v>1.9638815252354938</c:v>
                  </c:pt>
                </c:numCache>
              </c:numRef>
            </c:plus>
            <c:minus>
              <c:numRef>
                <c:f>'All longer'!$L$2:$L$5</c:f>
                <c:numCache>
                  <c:formatCode>General</c:formatCode>
                  <c:ptCount val="4"/>
                  <c:pt idx="0">
                    <c:v>2.2191392548143662</c:v>
                  </c:pt>
                  <c:pt idx="1">
                    <c:v>2.2858082277462093</c:v>
                  </c:pt>
                  <c:pt idx="2">
                    <c:v>2.6415908688796588</c:v>
                  </c:pt>
                  <c:pt idx="3">
                    <c:v>1.9638815252354938</c:v>
                  </c:pt>
                </c:numCache>
              </c:numRef>
            </c:minus>
            <c:spPr>
              <a:ln w="12700">
                <a:solidFill>
                  <a:srgbClr val="4F81BD"/>
                </a:solidFill>
              </a:ln>
            </c:spPr>
          </c:errBars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longer'!$K$2:$K$26</c:f>
              <c:numCache>
                <c:formatCode>General</c:formatCode>
                <c:ptCount val="25"/>
                <c:pt idx="0">
                  <c:v>3.3362500000000002</c:v>
                </c:pt>
                <c:pt idx="1">
                  <c:v>2.829687499999999</c:v>
                </c:pt>
                <c:pt idx="2">
                  <c:v>4.4790624999999995</c:v>
                </c:pt>
                <c:pt idx="3">
                  <c:v>2.9162499999999998</c:v>
                </c:pt>
              </c:numCache>
            </c:numRef>
          </c:yVal>
        </c:ser>
        <c:ser>
          <c:idx val="2"/>
          <c:order val="2"/>
          <c:tx>
            <c:strRef>
              <c:f>'All longer'!$M$1</c:f>
              <c:strCache>
                <c:ptCount val="1"/>
                <c:pt idx="0">
                  <c:v>Exp-GNC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longer'!$M$2:$M$26</c:f>
              <c:numCache>
                <c:formatCode>General</c:formatCode>
                <c:ptCount val="25"/>
                <c:pt idx="0">
                  <c:v>2.35</c:v>
                </c:pt>
                <c:pt idx="1">
                  <c:v>1.72</c:v>
                </c:pt>
                <c:pt idx="2">
                  <c:v>1.42</c:v>
                </c:pt>
                <c:pt idx="3">
                  <c:v>1.57</c:v>
                </c:pt>
              </c:numCache>
            </c:numRef>
          </c:yVal>
        </c:ser>
        <c:ser>
          <c:idx val="3"/>
          <c:order val="3"/>
          <c:tx>
            <c:strRef>
              <c:f>'All longer'!$N$1</c:f>
              <c:strCache>
                <c:ptCount val="1"/>
                <c:pt idx="0">
                  <c:v>Sim-GNC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8"/>
            <c:spPr>
              <a:ln w="12700"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'All longer'!$O$2:$O$5</c:f>
                <c:numCache>
                  <c:formatCode>General</c:formatCode>
                  <c:ptCount val="4"/>
                  <c:pt idx="0">
                    <c:v>0.9499403631535972</c:v>
                  </c:pt>
                  <c:pt idx="1">
                    <c:v>0.77005910696894386</c:v>
                  </c:pt>
                  <c:pt idx="2">
                    <c:v>1.5802554088684742</c:v>
                  </c:pt>
                  <c:pt idx="3">
                    <c:v>0.7464917949984452</c:v>
                  </c:pt>
                </c:numCache>
              </c:numRef>
            </c:plus>
            <c:minus>
              <c:numRef>
                <c:f>'All longer'!$O$2:$O$5</c:f>
                <c:numCache>
                  <c:formatCode>General</c:formatCode>
                  <c:ptCount val="4"/>
                  <c:pt idx="0">
                    <c:v>0.9499403631535972</c:v>
                  </c:pt>
                  <c:pt idx="1">
                    <c:v>0.77005910696894386</c:v>
                  </c:pt>
                  <c:pt idx="2">
                    <c:v>1.5802554088684742</c:v>
                  </c:pt>
                  <c:pt idx="3">
                    <c:v>0.7464917949984452</c:v>
                  </c:pt>
                </c:numCache>
              </c:numRef>
            </c:minus>
            <c:spPr>
              <a:ln w="12700">
                <a:solidFill>
                  <a:srgbClr val="C00000"/>
                </a:solidFill>
              </a:ln>
            </c:spPr>
          </c:errBars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longer'!$N$2:$N$26</c:f>
              <c:numCache>
                <c:formatCode>General</c:formatCode>
                <c:ptCount val="25"/>
                <c:pt idx="0">
                  <c:v>1.9456249999999999</c:v>
                </c:pt>
                <c:pt idx="1">
                  <c:v>1.6265624999999997</c:v>
                </c:pt>
                <c:pt idx="2">
                  <c:v>1.9584374999999996</c:v>
                </c:pt>
                <c:pt idx="3">
                  <c:v>1.4762500000000001</c:v>
                </c:pt>
              </c:numCache>
            </c:numRef>
          </c:yVal>
        </c:ser>
        <c:axId val="212072704"/>
        <c:axId val="211428480"/>
      </c:scatterChart>
      <c:valAx>
        <c:axId val="212072704"/>
        <c:scaling>
          <c:orientation val="minMax"/>
          <c:max val="8"/>
          <c:min val="3"/>
        </c:scaling>
        <c:axPos val="b"/>
        <c:numFmt formatCode="General" sourceLinked="1"/>
        <c:tickLblPos val="nextTo"/>
        <c:crossAx val="211428480"/>
        <c:crosses val="autoZero"/>
        <c:crossBetween val="midCat"/>
      </c:valAx>
      <c:valAx>
        <c:axId val="211428480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212072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HA-HB Standard Dev in J-coup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'All shorter'!$L$1</c:f>
              <c:strCache>
                <c:ptCount val="1"/>
                <c:pt idx="0">
                  <c:v>Stdev-Man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shorter'!$L$2:$L$26</c:f>
              <c:numCache>
                <c:formatCode>General</c:formatCode>
                <c:ptCount val="25"/>
                <c:pt idx="0">
                  <c:v>2.5084913656322647</c:v>
                </c:pt>
                <c:pt idx="1">
                  <c:v>2.3504654437832855</c:v>
                </c:pt>
                <c:pt idx="2">
                  <c:v>3.3321170344769744</c:v>
                </c:pt>
                <c:pt idx="3">
                  <c:v>2.7790216426509846</c:v>
                </c:pt>
              </c:numCache>
            </c:numRef>
          </c:yVal>
        </c:ser>
        <c:ser>
          <c:idx val="1"/>
          <c:order val="1"/>
          <c:tx>
            <c:strRef>
              <c:f>'All shorter'!$O$1</c:f>
              <c:strCache>
                <c:ptCount val="1"/>
                <c:pt idx="0">
                  <c:v>Stdev-GNC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shorter'!$B$2:$B$26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shorter'!$O$2:$O$26</c:f>
              <c:numCache>
                <c:formatCode>General</c:formatCode>
                <c:ptCount val="25"/>
                <c:pt idx="0">
                  <c:v>0.67522994888479859</c:v>
                </c:pt>
                <c:pt idx="1">
                  <c:v>0.82695997631043483</c:v>
                </c:pt>
                <c:pt idx="2">
                  <c:v>1.243693729477614</c:v>
                </c:pt>
                <c:pt idx="3">
                  <c:v>0.72848764851043124</c:v>
                </c:pt>
              </c:numCache>
            </c:numRef>
          </c:yVal>
        </c:ser>
        <c:axId val="216434944"/>
        <c:axId val="216440832"/>
      </c:scatterChart>
      <c:valAx>
        <c:axId val="216434944"/>
        <c:scaling>
          <c:orientation val="minMax"/>
        </c:scaling>
        <c:axPos val="b"/>
        <c:numFmt formatCode="General" sourceLinked="1"/>
        <c:tickLblPos val="nextTo"/>
        <c:crossAx val="216440832"/>
        <c:crosses val="autoZero"/>
        <c:crossBetween val="midCat"/>
      </c:valAx>
      <c:valAx>
        <c:axId val="216440832"/>
        <c:scaling>
          <c:orientation val="minMax"/>
        </c:scaling>
        <c:axPos val="l"/>
        <c:majorGridlines/>
        <c:numFmt formatCode="General" sourceLinked="1"/>
        <c:tickLblPos val="nextTo"/>
        <c:crossAx val="216434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d4g_shorterRun_Info!$H$1</c:f>
              <c:strCache>
                <c:ptCount val="1"/>
                <c:pt idx="0">
                  <c:v>Time, ps</c:v>
                </c:pt>
              </c:strCache>
            </c:strRef>
          </c:tx>
          <c:spPr>
            <a:ln w="28575">
              <a:noFill/>
            </a:ln>
          </c:spPr>
          <c:xVal>
            <c:numRef>
              <c:f>d4g_shorterRun_Info!$D$2:$D$33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d4g_shorterRun_Info!$H$2:$H$33</c:f>
              <c:numCache>
                <c:formatCode>General</c:formatCode>
                <c:ptCount val="32"/>
                <c:pt idx="0">
                  <c:v>38090</c:v>
                </c:pt>
                <c:pt idx="1">
                  <c:v>36994</c:v>
                </c:pt>
                <c:pt idx="2">
                  <c:v>35046</c:v>
                </c:pt>
                <c:pt idx="3">
                  <c:v>38118</c:v>
                </c:pt>
                <c:pt idx="4">
                  <c:v>53860</c:v>
                </c:pt>
                <c:pt idx="5">
                  <c:v>42140</c:v>
                </c:pt>
                <c:pt idx="6">
                  <c:v>43832</c:v>
                </c:pt>
                <c:pt idx="7">
                  <c:v>39792</c:v>
                </c:pt>
                <c:pt idx="8">
                  <c:v>36662</c:v>
                </c:pt>
                <c:pt idx="9">
                  <c:v>30848</c:v>
                </c:pt>
                <c:pt idx="10">
                  <c:v>40100</c:v>
                </c:pt>
                <c:pt idx="11">
                  <c:v>54358</c:v>
                </c:pt>
                <c:pt idx="12">
                  <c:v>48980</c:v>
                </c:pt>
                <c:pt idx="13">
                  <c:v>46170</c:v>
                </c:pt>
                <c:pt idx="14">
                  <c:v>48186</c:v>
                </c:pt>
                <c:pt idx="15">
                  <c:v>30778</c:v>
                </c:pt>
                <c:pt idx="16">
                  <c:v>37520</c:v>
                </c:pt>
                <c:pt idx="17">
                  <c:v>37090</c:v>
                </c:pt>
                <c:pt idx="18">
                  <c:v>35322</c:v>
                </c:pt>
                <c:pt idx="19">
                  <c:v>38538</c:v>
                </c:pt>
                <c:pt idx="20">
                  <c:v>52732</c:v>
                </c:pt>
                <c:pt idx="21">
                  <c:v>43670</c:v>
                </c:pt>
                <c:pt idx="22">
                  <c:v>44266</c:v>
                </c:pt>
                <c:pt idx="23">
                  <c:v>38664</c:v>
                </c:pt>
                <c:pt idx="24">
                  <c:v>35760</c:v>
                </c:pt>
                <c:pt idx="25">
                  <c:v>32380</c:v>
                </c:pt>
                <c:pt idx="26">
                  <c:v>36612</c:v>
                </c:pt>
                <c:pt idx="27">
                  <c:v>48590</c:v>
                </c:pt>
                <c:pt idx="28">
                  <c:v>44928</c:v>
                </c:pt>
                <c:pt idx="29">
                  <c:v>41318</c:v>
                </c:pt>
                <c:pt idx="30">
                  <c:v>41228</c:v>
                </c:pt>
                <c:pt idx="31">
                  <c:v>27092</c:v>
                </c:pt>
              </c:numCache>
            </c:numRef>
          </c:yVal>
        </c:ser>
        <c:axId val="216891392"/>
        <c:axId val="216892928"/>
      </c:scatterChart>
      <c:valAx>
        <c:axId val="216891392"/>
        <c:scaling>
          <c:orientation val="minMax"/>
        </c:scaling>
        <c:axPos val="b"/>
        <c:numFmt formatCode="General" sourceLinked="1"/>
        <c:tickLblPos val="nextTo"/>
        <c:crossAx val="216892928"/>
        <c:crosses val="autoZero"/>
        <c:crossBetween val="midCat"/>
      </c:valAx>
      <c:valAx>
        <c:axId val="216892928"/>
        <c:scaling>
          <c:orientation val="minMax"/>
        </c:scaling>
        <c:axPos val="l"/>
        <c:majorGridlines/>
        <c:numFmt formatCode="General" sourceLinked="1"/>
        <c:tickLblPos val="nextTo"/>
        <c:crossAx val="216891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'd4m shorterRun_Info'!$H$1</c:f>
              <c:strCache>
                <c:ptCount val="1"/>
                <c:pt idx="0">
                  <c:v>Time, ps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shorterRun_Info'!$D$2:$D$33</c:f>
              <c:numCache>
                <c:formatCode>General</c:formatCode>
                <c:ptCount val="32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shorterRun_Info'!$H$2:$H$33</c:f>
              <c:numCache>
                <c:formatCode>General</c:formatCode>
                <c:ptCount val="32"/>
                <c:pt idx="0">
                  <c:v>45826</c:v>
                </c:pt>
                <c:pt idx="1">
                  <c:v>51478</c:v>
                </c:pt>
                <c:pt idx="2">
                  <c:v>41398</c:v>
                </c:pt>
                <c:pt idx="3">
                  <c:v>30022</c:v>
                </c:pt>
                <c:pt idx="4">
                  <c:v>47352</c:v>
                </c:pt>
                <c:pt idx="5">
                  <c:v>51620</c:v>
                </c:pt>
                <c:pt idx="6">
                  <c:v>50262</c:v>
                </c:pt>
                <c:pt idx="7">
                  <c:v>56676</c:v>
                </c:pt>
                <c:pt idx="8">
                  <c:v>34446</c:v>
                </c:pt>
                <c:pt idx="9">
                  <c:v>42750</c:v>
                </c:pt>
                <c:pt idx="10">
                  <c:v>49400</c:v>
                </c:pt>
                <c:pt idx="11">
                  <c:v>79408</c:v>
                </c:pt>
                <c:pt idx="12">
                  <c:v>41590</c:v>
                </c:pt>
                <c:pt idx="13">
                  <c:v>54064</c:v>
                </c:pt>
                <c:pt idx="14">
                  <c:v>43504</c:v>
                </c:pt>
                <c:pt idx="15">
                  <c:v>55996</c:v>
                </c:pt>
                <c:pt idx="16">
                  <c:v>34136</c:v>
                </c:pt>
                <c:pt idx="17">
                  <c:v>58478</c:v>
                </c:pt>
                <c:pt idx="18">
                  <c:v>41392</c:v>
                </c:pt>
                <c:pt idx="19">
                  <c:v>45372</c:v>
                </c:pt>
                <c:pt idx="20">
                  <c:v>69352</c:v>
                </c:pt>
                <c:pt idx="21">
                  <c:v>43912</c:v>
                </c:pt>
                <c:pt idx="22">
                  <c:v>46796</c:v>
                </c:pt>
                <c:pt idx="23">
                  <c:v>40914</c:v>
                </c:pt>
                <c:pt idx="24">
                  <c:v>44940</c:v>
                </c:pt>
                <c:pt idx="25">
                  <c:v>66908</c:v>
                </c:pt>
                <c:pt idx="26">
                  <c:v>35362</c:v>
                </c:pt>
                <c:pt idx="27">
                  <c:v>43024</c:v>
                </c:pt>
                <c:pt idx="28">
                  <c:v>69228</c:v>
                </c:pt>
                <c:pt idx="29">
                  <c:v>37770</c:v>
                </c:pt>
                <c:pt idx="30">
                  <c:v>48522</c:v>
                </c:pt>
                <c:pt idx="31">
                  <c:v>57492</c:v>
                </c:pt>
              </c:numCache>
            </c:numRef>
          </c:yVal>
        </c:ser>
        <c:axId val="216925696"/>
        <c:axId val="216927232"/>
      </c:scatterChart>
      <c:valAx>
        <c:axId val="216925696"/>
        <c:scaling>
          <c:orientation val="minMax"/>
        </c:scaling>
        <c:axPos val="b"/>
        <c:numFmt formatCode="General" sourceLinked="1"/>
        <c:tickLblPos val="nextTo"/>
        <c:crossAx val="216927232"/>
        <c:crosses val="autoZero"/>
        <c:crossBetween val="midCat"/>
      </c:valAx>
      <c:valAx>
        <c:axId val="216927232"/>
        <c:scaling>
          <c:orientation val="minMax"/>
        </c:scaling>
        <c:axPos val="l"/>
        <c:majorGridlines/>
        <c:numFmt formatCode="General" sourceLinked="1"/>
        <c:tickLblPos val="nextTo"/>
        <c:crossAx val="216925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HN-HA Standard Dev</a:t>
            </a:r>
            <a:r>
              <a:rPr lang="en-US" baseline="0"/>
              <a:t> in J-coup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'All longer'!$E$1</c:f>
              <c:strCache>
                <c:ptCount val="1"/>
                <c:pt idx="0">
                  <c:v>Stdev-Man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longer'!$E$2:$E$26</c:f>
              <c:numCache>
                <c:formatCode>General</c:formatCode>
                <c:ptCount val="25"/>
                <c:pt idx="0">
                  <c:v>1.1596554251155817</c:v>
                </c:pt>
                <c:pt idx="1">
                  <c:v>1.0807360926356524</c:v>
                </c:pt>
                <c:pt idx="2">
                  <c:v>0.71355280426595569</c:v>
                </c:pt>
                <c:pt idx="3">
                  <c:v>0.67135425135054783</c:v>
                </c:pt>
              </c:numCache>
            </c:numRef>
          </c:yVal>
        </c:ser>
        <c:ser>
          <c:idx val="1"/>
          <c:order val="1"/>
          <c:tx>
            <c:strRef>
              <c:f>'All longer'!$H$1</c:f>
              <c:strCache>
                <c:ptCount val="1"/>
                <c:pt idx="0">
                  <c:v>Stdev-GNC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longer'!$H$2:$H$26</c:f>
              <c:numCache>
                <c:formatCode>General</c:formatCode>
                <c:ptCount val="25"/>
                <c:pt idx="0">
                  <c:v>0.48277235585797384</c:v>
                </c:pt>
                <c:pt idx="1">
                  <c:v>0.27650045878747759</c:v>
                </c:pt>
                <c:pt idx="2">
                  <c:v>0.25383986441076428</c:v>
                </c:pt>
                <c:pt idx="3">
                  <c:v>0.26821141138954568</c:v>
                </c:pt>
              </c:numCache>
            </c:numRef>
          </c:yVal>
        </c:ser>
        <c:axId val="211465728"/>
        <c:axId val="211467264"/>
      </c:scatterChart>
      <c:valAx>
        <c:axId val="211465728"/>
        <c:scaling>
          <c:orientation val="minMax"/>
        </c:scaling>
        <c:axPos val="b"/>
        <c:numFmt formatCode="General" sourceLinked="1"/>
        <c:tickLblPos val="nextTo"/>
        <c:crossAx val="211467264"/>
        <c:crosses val="autoZero"/>
        <c:crossBetween val="midCat"/>
      </c:valAx>
      <c:valAx>
        <c:axId val="211467264"/>
        <c:scaling>
          <c:orientation val="minMax"/>
        </c:scaling>
        <c:axPos val="l"/>
        <c:majorGridlines/>
        <c:numFmt formatCode="General" sourceLinked="1"/>
        <c:tickLblPos val="nextTo"/>
        <c:crossAx val="211465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HA-HB Standard Dev in J-coup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'All longer'!$L$1</c:f>
              <c:strCache>
                <c:ptCount val="1"/>
                <c:pt idx="0">
                  <c:v>Stdev-Man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longer'!$L$2:$L$26</c:f>
              <c:numCache>
                <c:formatCode>General</c:formatCode>
                <c:ptCount val="25"/>
                <c:pt idx="0">
                  <c:v>2.2191392548143662</c:v>
                </c:pt>
                <c:pt idx="1">
                  <c:v>2.2858082277462093</c:v>
                </c:pt>
                <c:pt idx="2">
                  <c:v>2.6415908688796588</c:v>
                </c:pt>
                <c:pt idx="3">
                  <c:v>1.9638815252354938</c:v>
                </c:pt>
              </c:numCache>
            </c:numRef>
          </c:yVal>
        </c:ser>
        <c:ser>
          <c:idx val="1"/>
          <c:order val="1"/>
          <c:tx>
            <c:strRef>
              <c:f>'All longer'!$O$1</c:f>
              <c:strCache>
                <c:ptCount val="1"/>
                <c:pt idx="0">
                  <c:v>Stdev-GNC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longer'!$B$2:$B$26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'All longer'!$O$2:$O$26</c:f>
              <c:numCache>
                <c:formatCode>General</c:formatCode>
                <c:ptCount val="25"/>
                <c:pt idx="0">
                  <c:v>0.9499403631535972</c:v>
                </c:pt>
                <c:pt idx="1">
                  <c:v>0.77005910696894386</c:v>
                </c:pt>
                <c:pt idx="2">
                  <c:v>1.5802554088684742</c:v>
                </c:pt>
                <c:pt idx="3">
                  <c:v>0.7464917949984452</c:v>
                </c:pt>
              </c:numCache>
            </c:numRef>
          </c:yVal>
        </c:ser>
        <c:axId val="211479936"/>
        <c:axId val="212087936"/>
      </c:scatterChart>
      <c:valAx>
        <c:axId val="211479936"/>
        <c:scaling>
          <c:orientation val="minMax"/>
        </c:scaling>
        <c:axPos val="b"/>
        <c:numFmt formatCode="General" sourceLinked="1"/>
        <c:tickLblPos val="nextTo"/>
        <c:crossAx val="212087936"/>
        <c:crosses val="autoZero"/>
        <c:crossBetween val="midCat"/>
      </c:valAx>
      <c:valAx>
        <c:axId val="212087936"/>
        <c:scaling>
          <c:orientation val="minMax"/>
        </c:scaling>
        <c:axPos val="l"/>
        <c:majorGridlines/>
        <c:numFmt formatCode="General" sourceLinked="1"/>
        <c:tickLblPos val="nextTo"/>
        <c:crossAx val="211479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'd4g longer Run_Info'!$H$1</c:f>
              <c:strCache>
                <c:ptCount val="1"/>
                <c:pt idx="0">
                  <c:v>Time, ps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longer Run_Info'!$D$2:$D$33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longer Run_Info'!$H$2:$H$33</c:f>
              <c:numCache>
                <c:formatCode>General</c:formatCode>
                <c:ptCount val="32"/>
                <c:pt idx="0">
                  <c:v>81480</c:v>
                </c:pt>
                <c:pt idx="1">
                  <c:v>79268</c:v>
                </c:pt>
                <c:pt idx="2">
                  <c:v>75208</c:v>
                </c:pt>
                <c:pt idx="3">
                  <c:v>81740</c:v>
                </c:pt>
                <c:pt idx="4">
                  <c:v>102040</c:v>
                </c:pt>
                <c:pt idx="5">
                  <c:v>90438</c:v>
                </c:pt>
                <c:pt idx="6">
                  <c:v>93952</c:v>
                </c:pt>
                <c:pt idx="7">
                  <c:v>85182</c:v>
                </c:pt>
                <c:pt idx="8">
                  <c:v>78606</c:v>
                </c:pt>
                <c:pt idx="9">
                  <c:v>66022</c:v>
                </c:pt>
                <c:pt idx="10">
                  <c:v>85710</c:v>
                </c:pt>
                <c:pt idx="11">
                  <c:v>102040</c:v>
                </c:pt>
                <c:pt idx="12">
                  <c:v>96806</c:v>
                </c:pt>
                <c:pt idx="13">
                  <c:v>98862</c:v>
                </c:pt>
                <c:pt idx="14">
                  <c:v>102040</c:v>
                </c:pt>
                <c:pt idx="15">
                  <c:v>65834</c:v>
                </c:pt>
                <c:pt idx="16">
                  <c:v>80344</c:v>
                </c:pt>
                <c:pt idx="17">
                  <c:v>79486</c:v>
                </c:pt>
                <c:pt idx="18">
                  <c:v>75860</c:v>
                </c:pt>
                <c:pt idx="19">
                  <c:v>82682</c:v>
                </c:pt>
                <c:pt idx="20">
                  <c:v>102040</c:v>
                </c:pt>
                <c:pt idx="21">
                  <c:v>93672</c:v>
                </c:pt>
                <c:pt idx="22">
                  <c:v>95170</c:v>
                </c:pt>
                <c:pt idx="23">
                  <c:v>82978</c:v>
                </c:pt>
                <c:pt idx="24">
                  <c:v>76654</c:v>
                </c:pt>
                <c:pt idx="25">
                  <c:v>69320</c:v>
                </c:pt>
                <c:pt idx="26">
                  <c:v>83506</c:v>
                </c:pt>
                <c:pt idx="27">
                  <c:v>102040</c:v>
                </c:pt>
                <c:pt idx="28">
                  <c:v>102040</c:v>
                </c:pt>
                <c:pt idx="29">
                  <c:v>94012</c:v>
                </c:pt>
                <c:pt idx="30">
                  <c:v>93722</c:v>
                </c:pt>
                <c:pt idx="31">
                  <c:v>61652</c:v>
                </c:pt>
              </c:numCache>
            </c:numRef>
          </c:yVal>
        </c:ser>
        <c:axId val="214385792"/>
        <c:axId val="214387328"/>
      </c:scatterChart>
      <c:valAx>
        <c:axId val="214385792"/>
        <c:scaling>
          <c:orientation val="minMax"/>
        </c:scaling>
        <c:axPos val="b"/>
        <c:numFmt formatCode="General" sourceLinked="1"/>
        <c:tickLblPos val="nextTo"/>
        <c:crossAx val="214387328"/>
        <c:crosses val="autoZero"/>
        <c:crossBetween val="midCat"/>
      </c:valAx>
      <c:valAx>
        <c:axId val="214387328"/>
        <c:scaling>
          <c:orientation val="minMax"/>
        </c:scaling>
        <c:axPos val="l"/>
        <c:majorGridlines/>
        <c:numFmt formatCode="General" sourceLinked="1"/>
        <c:tickLblPos val="nextTo"/>
        <c:crossAx val="214385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'd4m longer Run_Info'!$H$1</c:f>
              <c:strCache>
                <c:ptCount val="1"/>
                <c:pt idx="0">
                  <c:v>Time, ps</c:v>
                </c:pt>
              </c:strCache>
            </c:strRef>
          </c:tx>
          <c:spPr>
            <a:ln w="28575">
              <a:noFill/>
            </a:ln>
          </c:spPr>
          <c:xVal>
            <c:numRef>
              <c:f>'d4m longer Run_Info'!$D$2:$D$33</c:f>
              <c:numCache>
                <c:formatCode>General</c:formatCode>
                <c:ptCount val="32"/>
                <c:pt idx="0">
                  <c:v>11142</c:v>
                </c:pt>
                <c:pt idx="1">
                  <c:v>10011</c:v>
                </c:pt>
                <c:pt idx="2">
                  <c:v>12474</c:v>
                </c:pt>
                <c:pt idx="3">
                  <c:v>16203</c:v>
                </c:pt>
                <c:pt idx="4">
                  <c:v>11019</c:v>
                </c:pt>
                <c:pt idx="5">
                  <c:v>10104</c:v>
                </c:pt>
                <c:pt idx="6">
                  <c:v>10608</c:v>
                </c:pt>
                <c:pt idx="7">
                  <c:v>9066</c:v>
                </c:pt>
                <c:pt idx="8">
                  <c:v>14802</c:v>
                </c:pt>
                <c:pt idx="9">
                  <c:v>12030</c:v>
                </c:pt>
                <c:pt idx="10">
                  <c:v>10662</c:v>
                </c:pt>
                <c:pt idx="11">
                  <c:v>6375</c:v>
                </c:pt>
                <c:pt idx="12">
                  <c:v>12252</c:v>
                </c:pt>
                <c:pt idx="13">
                  <c:v>9729</c:v>
                </c:pt>
                <c:pt idx="14">
                  <c:v>12024</c:v>
                </c:pt>
                <c:pt idx="15">
                  <c:v>9144</c:v>
                </c:pt>
                <c:pt idx="16">
                  <c:v>14790</c:v>
                </c:pt>
                <c:pt idx="17">
                  <c:v>8940</c:v>
                </c:pt>
                <c:pt idx="18">
                  <c:v>12444</c:v>
                </c:pt>
                <c:pt idx="19">
                  <c:v>11397</c:v>
                </c:pt>
                <c:pt idx="20">
                  <c:v>7311</c:v>
                </c:pt>
                <c:pt idx="21">
                  <c:v>11688</c:v>
                </c:pt>
                <c:pt idx="22">
                  <c:v>10941</c:v>
                </c:pt>
                <c:pt idx="23">
                  <c:v>12438</c:v>
                </c:pt>
                <c:pt idx="24">
                  <c:v>11544</c:v>
                </c:pt>
                <c:pt idx="25">
                  <c:v>7689</c:v>
                </c:pt>
                <c:pt idx="26">
                  <c:v>14382</c:v>
                </c:pt>
                <c:pt idx="27">
                  <c:v>12021</c:v>
                </c:pt>
                <c:pt idx="28">
                  <c:v>7242</c:v>
                </c:pt>
                <c:pt idx="29">
                  <c:v>13581</c:v>
                </c:pt>
                <c:pt idx="30">
                  <c:v>10758</c:v>
                </c:pt>
                <c:pt idx="31">
                  <c:v>9051</c:v>
                </c:pt>
              </c:numCache>
            </c:numRef>
          </c:xVal>
          <c:yVal>
            <c:numRef>
              <c:f>'d4m longer Run_Info'!$H$2:$H$33</c:f>
              <c:numCache>
                <c:formatCode>General</c:formatCode>
                <c:ptCount val="32"/>
                <c:pt idx="0">
                  <c:v>0</c:v>
                </c:pt>
                <c:pt idx="1">
                  <c:v>102040</c:v>
                </c:pt>
                <c:pt idx="2">
                  <c:v>96332</c:v>
                </c:pt>
                <c:pt idx="3">
                  <c:v>69894</c:v>
                </c:pt>
                <c:pt idx="4">
                  <c:v>102040</c:v>
                </c:pt>
                <c:pt idx="5">
                  <c:v>102040</c:v>
                </c:pt>
                <c:pt idx="6">
                  <c:v>102040</c:v>
                </c:pt>
                <c:pt idx="7">
                  <c:v>102040</c:v>
                </c:pt>
                <c:pt idx="8">
                  <c:v>80132</c:v>
                </c:pt>
                <c:pt idx="9">
                  <c:v>99502</c:v>
                </c:pt>
                <c:pt idx="10">
                  <c:v>102040</c:v>
                </c:pt>
                <c:pt idx="11">
                  <c:v>102040</c:v>
                </c:pt>
                <c:pt idx="12">
                  <c:v>96600</c:v>
                </c:pt>
                <c:pt idx="13">
                  <c:v>102040</c:v>
                </c:pt>
                <c:pt idx="14">
                  <c:v>101028</c:v>
                </c:pt>
                <c:pt idx="15">
                  <c:v>102040</c:v>
                </c:pt>
                <c:pt idx="16">
                  <c:v>79456</c:v>
                </c:pt>
                <c:pt idx="17">
                  <c:v>102040</c:v>
                </c:pt>
                <c:pt idx="18">
                  <c:v>96290</c:v>
                </c:pt>
                <c:pt idx="19">
                  <c:v>102040</c:v>
                </c:pt>
                <c:pt idx="20">
                  <c:v>102040</c:v>
                </c:pt>
                <c:pt idx="21">
                  <c:v>102040</c:v>
                </c:pt>
                <c:pt idx="22">
                  <c:v>102040</c:v>
                </c:pt>
                <c:pt idx="23">
                  <c:v>94978</c:v>
                </c:pt>
                <c:pt idx="24">
                  <c:v>102040</c:v>
                </c:pt>
                <c:pt idx="25">
                  <c:v>102040</c:v>
                </c:pt>
                <c:pt idx="26">
                  <c:v>82248</c:v>
                </c:pt>
                <c:pt idx="27">
                  <c:v>100130</c:v>
                </c:pt>
                <c:pt idx="28">
                  <c:v>102040</c:v>
                </c:pt>
                <c:pt idx="29">
                  <c:v>87660</c:v>
                </c:pt>
                <c:pt idx="30">
                  <c:v>102040</c:v>
                </c:pt>
                <c:pt idx="31">
                  <c:v>102040</c:v>
                </c:pt>
              </c:numCache>
            </c:numRef>
          </c:yVal>
        </c:ser>
        <c:axId val="214411904"/>
        <c:axId val="214413696"/>
      </c:scatterChart>
      <c:valAx>
        <c:axId val="214411904"/>
        <c:scaling>
          <c:orientation val="minMax"/>
        </c:scaling>
        <c:axPos val="b"/>
        <c:numFmt formatCode="General" sourceLinked="1"/>
        <c:tickLblPos val="nextTo"/>
        <c:crossAx val="214413696"/>
        <c:crosses val="autoZero"/>
        <c:crossBetween val="midCat"/>
      </c:valAx>
      <c:valAx>
        <c:axId val="214413696"/>
        <c:scaling>
          <c:orientation val="minMax"/>
        </c:scaling>
        <c:axPos val="l"/>
        <c:majorGridlines/>
        <c:numFmt formatCode="General" sourceLinked="1"/>
        <c:tickLblPos val="nextTo"/>
        <c:crossAx val="214411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'd4g size v J'!$E$1</c:f>
              <c:strCache>
                <c:ptCount val="1"/>
                <c:pt idx="0">
                  <c:v>M1B4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J'!$E$2:$E$33</c:f>
              <c:numCache>
                <c:formatCode>General</c:formatCode>
                <c:ptCount val="32"/>
                <c:pt idx="0">
                  <c:v>6.35</c:v>
                </c:pt>
                <c:pt idx="1">
                  <c:v>7.82</c:v>
                </c:pt>
                <c:pt idx="2">
                  <c:v>8.4600000000000009</c:v>
                </c:pt>
                <c:pt idx="3">
                  <c:v>6.68</c:v>
                </c:pt>
                <c:pt idx="4">
                  <c:v>6.21</c:v>
                </c:pt>
                <c:pt idx="5">
                  <c:v>6.52</c:v>
                </c:pt>
                <c:pt idx="6">
                  <c:v>6.58</c:v>
                </c:pt>
                <c:pt idx="7">
                  <c:v>6.52</c:v>
                </c:pt>
                <c:pt idx="8">
                  <c:v>6.57</c:v>
                </c:pt>
                <c:pt idx="9">
                  <c:v>7.13</c:v>
                </c:pt>
                <c:pt idx="10">
                  <c:v>6.8</c:v>
                </c:pt>
                <c:pt idx="11">
                  <c:v>6.87</c:v>
                </c:pt>
                <c:pt idx="12">
                  <c:v>7.93</c:v>
                </c:pt>
                <c:pt idx="13">
                  <c:v>6.48</c:v>
                </c:pt>
                <c:pt idx="14">
                  <c:v>6.65</c:v>
                </c:pt>
                <c:pt idx="15">
                  <c:v>6.75</c:v>
                </c:pt>
                <c:pt idx="16">
                  <c:v>6.62</c:v>
                </c:pt>
                <c:pt idx="17">
                  <c:v>7.05</c:v>
                </c:pt>
                <c:pt idx="18">
                  <c:v>7.48</c:v>
                </c:pt>
                <c:pt idx="19">
                  <c:v>6.64</c:v>
                </c:pt>
                <c:pt idx="20">
                  <c:v>6.55</c:v>
                </c:pt>
                <c:pt idx="21">
                  <c:v>6.36</c:v>
                </c:pt>
                <c:pt idx="22">
                  <c:v>6.44</c:v>
                </c:pt>
                <c:pt idx="23">
                  <c:v>7.1</c:v>
                </c:pt>
                <c:pt idx="24">
                  <c:v>6.47</c:v>
                </c:pt>
                <c:pt idx="25">
                  <c:v>6.76</c:v>
                </c:pt>
                <c:pt idx="26">
                  <c:v>6.94</c:v>
                </c:pt>
                <c:pt idx="27">
                  <c:v>6.87</c:v>
                </c:pt>
                <c:pt idx="28">
                  <c:v>7.45</c:v>
                </c:pt>
                <c:pt idx="29">
                  <c:v>6.88</c:v>
                </c:pt>
                <c:pt idx="30">
                  <c:v>6.65</c:v>
                </c:pt>
                <c:pt idx="31">
                  <c:v>6.66</c:v>
                </c:pt>
              </c:numCache>
            </c:numRef>
          </c:yVal>
        </c:ser>
        <c:ser>
          <c:idx val="1"/>
          <c:order val="1"/>
          <c:tx>
            <c:strRef>
              <c:f>'d4g size v J'!$F$1</c:f>
              <c:strCache>
                <c:ptCount val="1"/>
                <c:pt idx="0">
                  <c:v>M1B5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J'!$F$2:$F$33</c:f>
              <c:numCache>
                <c:formatCode>General</c:formatCode>
                <c:ptCount val="32"/>
                <c:pt idx="0">
                  <c:v>6.67</c:v>
                </c:pt>
                <c:pt idx="1">
                  <c:v>6.83</c:v>
                </c:pt>
                <c:pt idx="2">
                  <c:v>6.62</c:v>
                </c:pt>
                <c:pt idx="3">
                  <c:v>7.31</c:v>
                </c:pt>
                <c:pt idx="4">
                  <c:v>6.55</c:v>
                </c:pt>
                <c:pt idx="5">
                  <c:v>6.7</c:v>
                </c:pt>
                <c:pt idx="6">
                  <c:v>6.86</c:v>
                </c:pt>
                <c:pt idx="7">
                  <c:v>6.83</c:v>
                </c:pt>
                <c:pt idx="8">
                  <c:v>7.33</c:v>
                </c:pt>
                <c:pt idx="9">
                  <c:v>6.61</c:v>
                </c:pt>
                <c:pt idx="10">
                  <c:v>6.39</c:v>
                </c:pt>
                <c:pt idx="11">
                  <c:v>6.77</c:v>
                </c:pt>
                <c:pt idx="12">
                  <c:v>7.14</c:v>
                </c:pt>
                <c:pt idx="13">
                  <c:v>6.6</c:v>
                </c:pt>
                <c:pt idx="14">
                  <c:v>7.09</c:v>
                </c:pt>
                <c:pt idx="15">
                  <c:v>6.01</c:v>
                </c:pt>
                <c:pt idx="16">
                  <c:v>7.22</c:v>
                </c:pt>
                <c:pt idx="17">
                  <c:v>7.25</c:v>
                </c:pt>
                <c:pt idx="18">
                  <c:v>7.37</c:v>
                </c:pt>
                <c:pt idx="19">
                  <c:v>6.6</c:v>
                </c:pt>
                <c:pt idx="20">
                  <c:v>6.77</c:v>
                </c:pt>
                <c:pt idx="21">
                  <c:v>6.69</c:v>
                </c:pt>
                <c:pt idx="22">
                  <c:v>7</c:v>
                </c:pt>
                <c:pt idx="23">
                  <c:v>6.89</c:v>
                </c:pt>
                <c:pt idx="24">
                  <c:v>6.57</c:v>
                </c:pt>
                <c:pt idx="25">
                  <c:v>7.66</c:v>
                </c:pt>
                <c:pt idx="26">
                  <c:v>7.14</c:v>
                </c:pt>
                <c:pt idx="27">
                  <c:v>5.99</c:v>
                </c:pt>
                <c:pt idx="28">
                  <c:v>6.79</c:v>
                </c:pt>
                <c:pt idx="29">
                  <c:v>7.06</c:v>
                </c:pt>
                <c:pt idx="30">
                  <c:v>7.2</c:v>
                </c:pt>
                <c:pt idx="31">
                  <c:v>6.85</c:v>
                </c:pt>
              </c:numCache>
            </c:numRef>
          </c:yVal>
        </c:ser>
        <c:ser>
          <c:idx val="2"/>
          <c:order val="2"/>
          <c:tx>
            <c:strRef>
              <c:f>'d4g size v J'!$G$1</c:f>
              <c:strCache>
                <c:ptCount val="1"/>
                <c:pt idx="0">
                  <c:v>M1B6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J'!$G$2:$G$33</c:f>
              <c:numCache>
                <c:formatCode>General</c:formatCode>
                <c:ptCount val="32"/>
                <c:pt idx="0">
                  <c:v>7.01</c:v>
                </c:pt>
                <c:pt idx="1">
                  <c:v>7.01</c:v>
                </c:pt>
                <c:pt idx="2">
                  <c:v>6.7</c:v>
                </c:pt>
                <c:pt idx="3">
                  <c:v>6.23</c:v>
                </c:pt>
                <c:pt idx="4">
                  <c:v>7.29</c:v>
                </c:pt>
                <c:pt idx="5">
                  <c:v>6.56</c:v>
                </c:pt>
                <c:pt idx="6">
                  <c:v>5.75</c:v>
                </c:pt>
                <c:pt idx="7">
                  <c:v>6.82</c:v>
                </c:pt>
                <c:pt idx="8">
                  <c:v>6.34</c:v>
                </c:pt>
                <c:pt idx="9">
                  <c:v>5.68</c:v>
                </c:pt>
                <c:pt idx="10">
                  <c:v>6.51</c:v>
                </c:pt>
                <c:pt idx="11">
                  <c:v>7.01</c:v>
                </c:pt>
                <c:pt idx="12">
                  <c:v>4.8099999999999996</c:v>
                </c:pt>
                <c:pt idx="13">
                  <c:v>6.67</c:v>
                </c:pt>
                <c:pt idx="14">
                  <c:v>7.47</c:v>
                </c:pt>
                <c:pt idx="15">
                  <c:v>6.42</c:v>
                </c:pt>
                <c:pt idx="16">
                  <c:v>6.44</c:v>
                </c:pt>
                <c:pt idx="17">
                  <c:v>6.53</c:v>
                </c:pt>
                <c:pt idx="18">
                  <c:v>6.52</c:v>
                </c:pt>
                <c:pt idx="19">
                  <c:v>6.86</c:v>
                </c:pt>
                <c:pt idx="20">
                  <c:v>7.2</c:v>
                </c:pt>
                <c:pt idx="21">
                  <c:v>6.75</c:v>
                </c:pt>
                <c:pt idx="22">
                  <c:v>6.55</c:v>
                </c:pt>
                <c:pt idx="23">
                  <c:v>6.1</c:v>
                </c:pt>
                <c:pt idx="24">
                  <c:v>6.9</c:v>
                </c:pt>
                <c:pt idx="25">
                  <c:v>5.89</c:v>
                </c:pt>
                <c:pt idx="26">
                  <c:v>5.59</c:v>
                </c:pt>
                <c:pt idx="27">
                  <c:v>5.78</c:v>
                </c:pt>
                <c:pt idx="28">
                  <c:v>6.38</c:v>
                </c:pt>
                <c:pt idx="29">
                  <c:v>5.5</c:v>
                </c:pt>
                <c:pt idx="30">
                  <c:v>4.1100000000000003</c:v>
                </c:pt>
                <c:pt idx="31">
                  <c:v>6.14</c:v>
                </c:pt>
              </c:numCache>
            </c:numRef>
          </c:yVal>
        </c:ser>
        <c:ser>
          <c:idx val="3"/>
          <c:order val="3"/>
          <c:tx>
            <c:strRef>
              <c:f>'d4g size v J'!$H$1</c:f>
              <c:strCache>
                <c:ptCount val="1"/>
                <c:pt idx="0">
                  <c:v>M1B7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J'!$H$2:$H$33</c:f>
              <c:numCache>
                <c:formatCode>General</c:formatCode>
                <c:ptCount val="32"/>
                <c:pt idx="0">
                  <c:v>6.69</c:v>
                </c:pt>
                <c:pt idx="1">
                  <c:v>6.49</c:v>
                </c:pt>
                <c:pt idx="2">
                  <c:v>6.41</c:v>
                </c:pt>
                <c:pt idx="3">
                  <c:v>6.1</c:v>
                </c:pt>
                <c:pt idx="4">
                  <c:v>8.16</c:v>
                </c:pt>
                <c:pt idx="5">
                  <c:v>6.14</c:v>
                </c:pt>
                <c:pt idx="6">
                  <c:v>6.27</c:v>
                </c:pt>
                <c:pt idx="7">
                  <c:v>6.34</c:v>
                </c:pt>
                <c:pt idx="8">
                  <c:v>6.13</c:v>
                </c:pt>
                <c:pt idx="9">
                  <c:v>5.84</c:v>
                </c:pt>
                <c:pt idx="10">
                  <c:v>6.23</c:v>
                </c:pt>
                <c:pt idx="11">
                  <c:v>6.66</c:v>
                </c:pt>
                <c:pt idx="12">
                  <c:v>6.6</c:v>
                </c:pt>
                <c:pt idx="13">
                  <c:v>6.32</c:v>
                </c:pt>
                <c:pt idx="14">
                  <c:v>6.89</c:v>
                </c:pt>
                <c:pt idx="15">
                  <c:v>6.47</c:v>
                </c:pt>
                <c:pt idx="16">
                  <c:v>6.09</c:v>
                </c:pt>
                <c:pt idx="17">
                  <c:v>6.01</c:v>
                </c:pt>
                <c:pt idx="18">
                  <c:v>6.33</c:v>
                </c:pt>
                <c:pt idx="19">
                  <c:v>5.95</c:v>
                </c:pt>
                <c:pt idx="20">
                  <c:v>6.21</c:v>
                </c:pt>
                <c:pt idx="21">
                  <c:v>6.11</c:v>
                </c:pt>
                <c:pt idx="22">
                  <c:v>6.46</c:v>
                </c:pt>
                <c:pt idx="23">
                  <c:v>6.09</c:v>
                </c:pt>
                <c:pt idx="24">
                  <c:v>6.55</c:v>
                </c:pt>
                <c:pt idx="25">
                  <c:v>6.15</c:v>
                </c:pt>
                <c:pt idx="26">
                  <c:v>6.23</c:v>
                </c:pt>
                <c:pt idx="27">
                  <c:v>7.14</c:v>
                </c:pt>
                <c:pt idx="28">
                  <c:v>6.06</c:v>
                </c:pt>
                <c:pt idx="29">
                  <c:v>6.2</c:v>
                </c:pt>
                <c:pt idx="30">
                  <c:v>6.95</c:v>
                </c:pt>
                <c:pt idx="31">
                  <c:v>6.37</c:v>
                </c:pt>
              </c:numCache>
            </c:numRef>
          </c:yVal>
        </c:ser>
        <c:axId val="212257024"/>
        <c:axId val="214577152"/>
      </c:scatterChart>
      <c:valAx>
        <c:axId val="212257024"/>
        <c:scaling>
          <c:orientation val="minMax"/>
          <c:max val="17000"/>
          <c:min val="9000"/>
        </c:scaling>
        <c:axPos val="b"/>
        <c:numFmt formatCode="General" sourceLinked="1"/>
        <c:tickLblPos val="nextTo"/>
        <c:crossAx val="214577152"/>
        <c:crosses val="autoZero"/>
        <c:crossBetween val="midCat"/>
      </c:valAx>
      <c:valAx>
        <c:axId val="214577152"/>
        <c:scaling>
          <c:orientation val="minMax"/>
          <c:max val="9"/>
          <c:min val="3.5"/>
        </c:scaling>
        <c:axPos val="l"/>
        <c:majorGridlines/>
        <c:numFmt formatCode="General" sourceLinked="1"/>
        <c:tickLblPos val="nextTo"/>
        <c:crossAx val="21225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'd4g size v J'!$M$1</c:f>
              <c:strCache>
                <c:ptCount val="1"/>
                <c:pt idx="0">
                  <c:v>S4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J'!$M$2:$M$33</c:f>
              <c:numCache>
                <c:formatCode>General</c:formatCode>
                <c:ptCount val="32"/>
                <c:pt idx="0">
                  <c:v>1.59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1.55</c:v>
                </c:pt>
                <c:pt idx="4">
                  <c:v>1.5</c:v>
                </c:pt>
                <c:pt idx="5">
                  <c:v>1.74</c:v>
                </c:pt>
                <c:pt idx="6">
                  <c:v>2.27</c:v>
                </c:pt>
                <c:pt idx="7">
                  <c:v>1.66</c:v>
                </c:pt>
                <c:pt idx="8">
                  <c:v>1.65</c:v>
                </c:pt>
                <c:pt idx="9">
                  <c:v>1.83</c:v>
                </c:pt>
                <c:pt idx="10">
                  <c:v>1.49</c:v>
                </c:pt>
                <c:pt idx="11">
                  <c:v>6.87</c:v>
                </c:pt>
                <c:pt idx="12">
                  <c:v>1.97</c:v>
                </c:pt>
                <c:pt idx="13">
                  <c:v>1.67</c:v>
                </c:pt>
                <c:pt idx="14">
                  <c:v>1.45</c:v>
                </c:pt>
                <c:pt idx="15">
                  <c:v>1.78</c:v>
                </c:pt>
                <c:pt idx="16">
                  <c:v>1.59</c:v>
                </c:pt>
                <c:pt idx="17">
                  <c:v>2.0299999999999998</c:v>
                </c:pt>
                <c:pt idx="18">
                  <c:v>2.0699999999999998</c:v>
                </c:pt>
                <c:pt idx="19">
                  <c:v>1.61</c:v>
                </c:pt>
                <c:pt idx="20">
                  <c:v>2.91</c:v>
                </c:pt>
                <c:pt idx="21">
                  <c:v>1.69</c:v>
                </c:pt>
                <c:pt idx="22">
                  <c:v>1.73</c:v>
                </c:pt>
                <c:pt idx="23">
                  <c:v>1.83</c:v>
                </c:pt>
                <c:pt idx="24">
                  <c:v>1.54</c:v>
                </c:pt>
                <c:pt idx="25">
                  <c:v>1.85</c:v>
                </c:pt>
                <c:pt idx="26">
                  <c:v>1.85</c:v>
                </c:pt>
                <c:pt idx="27">
                  <c:v>1.45</c:v>
                </c:pt>
                <c:pt idx="28">
                  <c:v>1.98</c:v>
                </c:pt>
                <c:pt idx="29">
                  <c:v>1.38</c:v>
                </c:pt>
                <c:pt idx="30">
                  <c:v>1.7</c:v>
                </c:pt>
                <c:pt idx="31">
                  <c:v>1.63</c:v>
                </c:pt>
              </c:numCache>
            </c:numRef>
          </c:yVal>
        </c:ser>
        <c:ser>
          <c:idx val="1"/>
          <c:order val="1"/>
          <c:tx>
            <c:strRef>
              <c:f>'d4g size v J'!$N$1</c:f>
              <c:strCache>
                <c:ptCount val="1"/>
                <c:pt idx="0">
                  <c:v>S5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J'!$N$2:$N$33</c:f>
              <c:numCache>
                <c:formatCode>General</c:formatCode>
                <c:ptCount val="32"/>
                <c:pt idx="0">
                  <c:v>1.4</c:v>
                </c:pt>
                <c:pt idx="1">
                  <c:v>1.48</c:v>
                </c:pt>
                <c:pt idx="2">
                  <c:v>1.48</c:v>
                </c:pt>
                <c:pt idx="3">
                  <c:v>1.53</c:v>
                </c:pt>
                <c:pt idx="4">
                  <c:v>1.25</c:v>
                </c:pt>
                <c:pt idx="5">
                  <c:v>1.21</c:v>
                </c:pt>
                <c:pt idx="6">
                  <c:v>1.35</c:v>
                </c:pt>
                <c:pt idx="7">
                  <c:v>1.33</c:v>
                </c:pt>
                <c:pt idx="8">
                  <c:v>1.53</c:v>
                </c:pt>
                <c:pt idx="9">
                  <c:v>2.99</c:v>
                </c:pt>
                <c:pt idx="10">
                  <c:v>1.39</c:v>
                </c:pt>
                <c:pt idx="11">
                  <c:v>1.35</c:v>
                </c:pt>
                <c:pt idx="12">
                  <c:v>1.44</c:v>
                </c:pt>
                <c:pt idx="13">
                  <c:v>1.47</c:v>
                </c:pt>
                <c:pt idx="14">
                  <c:v>1.7</c:v>
                </c:pt>
                <c:pt idx="15">
                  <c:v>1.1100000000000001</c:v>
                </c:pt>
                <c:pt idx="16">
                  <c:v>1.5</c:v>
                </c:pt>
                <c:pt idx="17">
                  <c:v>2.1</c:v>
                </c:pt>
                <c:pt idx="18">
                  <c:v>1.53</c:v>
                </c:pt>
                <c:pt idx="19">
                  <c:v>1.44</c:v>
                </c:pt>
                <c:pt idx="20">
                  <c:v>1.36</c:v>
                </c:pt>
                <c:pt idx="21">
                  <c:v>1.32</c:v>
                </c:pt>
                <c:pt idx="22">
                  <c:v>2.25</c:v>
                </c:pt>
                <c:pt idx="23">
                  <c:v>1.48</c:v>
                </c:pt>
                <c:pt idx="24">
                  <c:v>1.25</c:v>
                </c:pt>
                <c:pt idx="25">
                  <c:v>1.47</c:v>
                </c:pt>
                <c:pt idx="26">
                  <c:v>1.46</c:v>
                </c:pt>
                <c:pt idx="27">
                  <c:v>1.04</c:v>
                </c:pt>
                <c:pt idx="28">
                  <c:v>1.48</c:v>
                </c:pt>
                <c:pt idx="29">
                  <c:v>5.37</c:v>
                </c:pt>
                <c:pt idx="30">
                  <c:v>1.49</c:v>
                </c:pt>
                <c:pt idx="31">
                  <c:v>1.5</c:v>
                </c:pt>
              </c:numCache>
            </c:numRef>
          </c:yVal>
        </c:ser>
        <c:ser>
          <c:idx val="2"/>
          <c:order val="2"/>
          <c:tx>
            <c:strRef>
              <c:f>'d4g size v J'!$O$1</c:f>
              <c:strCache>
                <c:ptCount val="1"/>
                <c:pt idx="0">
                  <c:v>S6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J'!$O$2:$O$33</c:f>
              <c:numCache>
                <c:formatCode>General</c:formatCode>
                <c:ptCount val="32"/>
                <c:pt idx="0">
                  <c:v>1.5</c:v>
                </c:pt>
                <c:pt idx="1">
                  <c:v>1.5</c:v>
                </c:pt>
                <c:pt idx="2">
                  <c:v>1.47</c:v>
                </c:pt>
                <c:pt idx="3">
                  <c:v>1.36</c:v>
                </c:pt>
                <c:pt idx="4">
                  <c:v>1.69</c:v>
                </c:pt>
                <c:pt idx="5">
                  <c:v>1.46</c:v>
                </c:pt>
                <c:pt idx="6">
                  <c:v>1.3</c:v>
                </c:pt>
                <c:pt idx="7">
                  <c:v>1.44</c:v>
                </c:pt>
                <c:pt idx="8">
                  <c:v>1.43</c:v>
                </c:pt>
                <c:pt idx="9">
                  <c:v>4.1100000000000003</c:v>
                </c:pt>
                <c:pt idx="10">
                  <c:v>1.63</c:v>
                </c:pt>
                <c:pt idx="11">
                  <c:v>1.66</c:v>
                </c:pt>
                <c:pt idx="12">
                  <c:v>1.4</c:v>
                </c:pt>
                <c:pt idx="13">
                  <c:v>1.43</c:v>
                </c:pt>
                <c:pt idx="14">
                  <c:v>8.94</c:v>
                </c:pt>
                <c:pt idx="15">
                  <c:v>3.61</c:v>
                </c:pt>
                <c:pt idx="16">
                  <c:v>1.36</c:v>
                </c:pt>
                <c:pt idx="17">
                  <c:v>1.49</c:v>
                </c:pt>
                <c:pt idx="18">
                  <c:v>1.55</c:v>
                </c:pt>
                <c:pt idx="19">
                  <c:v>1.51</c:v>
                </c:pt>
                <c:pt idx="20">
                  <c:v>1.51</c:v>
                </c:pt>
                <c:pt idx="21">
                  <c:v>1.41</c:v>
                </c:pt>
                <c:pt idx="22">
                  <c:v>1.42</c:v>
                </c:pt>
                <c:pt idx="23">
                  <c:v>1.37</c:v>
                </c:pt>
                <c:pt idx="24">
                  <c:v>1.39</c:v>
                </c:pt>
                <c:pt idx="25">
                  <c:v>1.39</c:v>
                </c:pt>
                <c:pt idx="26">
                  <c:v>1.33</c:v>
                </c:pt>
                <c:pt idx="27">
                  <c:v>5.48</c:v>
                </c:pt>
                <c:pt idx="28">
                  <c:v>1.43</c:v>
                </c:pt>
                <c:pt idx="29">
                  <c:v>2.12</c:v>
                </c:pt>
                <c:pt idx="30">
                  <c:v>0.49</c:v>
                </c:pt>
                <c:pt idx="31">
                  <c:v>1.49</c:v>
                </c:pt>
              </c:numCache>
            </c:numRef>
          </c:yVal>
        </c:ser>
        <c:ser>
          <c:idx val="3"/>
          <c:order val="3"/>
          <c:tx>
            <c:strRef>
              <c:f>'d4g size v J'!$P$1</c:f>
              <c:strCache>
                <c:ptCount val="1"/>
                <c:pt idx="0">
                  <c:v>S7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J'!$P$2:$P$33</c:f>
              <c:numCache>
                <c:formatCode>General</c:formatCode>
                <c:ptCount val="32"/>
                <c:pt idx="0">
                  <c:v>1.28</c:v>
                </c:pt>
                <c:pt idx="1">
                  <c:v>1.33</c:v>
                </c:pt>
                <c:pt idx="2">
                  <c:v>1.31</c:v>
                </c:pt>
                <c:pt idx="3">
                  <c:v>1.21</c:v>
                </c:pt>
                <c:pt idx="4">
                  <c:v>1.36</c:v>
                </c:pt>
                <c:pt idx="5">
                  <c:v>1.25</c:v>
                </c:pt>
                <c:pt idx="6">
                  <c:v>1.48</c:v>
                </c:pt>
                <c:pt idx="7">
                  <c:v>1.32</c:v>
                </c:pt>
                <c:pt idx="8">
                  <c:v>1.29</c:v>
                </c:pt>
                <c:pt idx="9">
                  <c:v>1.29</c:v>
                </c:pt>
                <c:pt idx="10">
                  <c:v>1.3</c:v>
                </c:pt>
                <c:pt idx="11">
                  <c:v>1.35</c:v>
                </c:pt>
                <c:pt idx="12">
                  <c:v>5.42</c:v>
                </c:pt>
                <c:pt idx="13">
                  <c:v>1.32</c:v>
                </c:pt>
                <c:pt idx="14">
                  <c:v>2.38</c:v>
                </c:pt>
                <c:pt idx="15">
                  <c:v>1.29</c:v>
                </c:pt>
                <c:pt idx="16">
                  <c:v>1.29</c:v>
                </c:pt>
                <c:pt idx="17">
                  <c:v>1.28</c:v>
                </c:pt>
                <c:pt idx="18">
                  <c:v>1.31</c:v>
                </c:pt>
                <c:pt idx="19">
                  <c:v>1.22</c:v>
                </c:pt>
                <c:pt idx="20">
                  <c:v>1.43</c:v>
                </c:pt>
                <c:pt idx="21">
                  <c:v>1.31</c:v>
                </c:pt>
                <c:pt idx="22">
                  <c:v>1.39</c:v>
                </c:pt>
                <c:pt idx="23">
                  <c:v>1.34</c:v>
                </c:pt>
                <c:pt idx="24">
                  <c:v>1.37</c:v>
                </c:pt>
                <c:pt idx="25">
                  <c:v>1.32</c:v>
                </c:pt>
                <c:pt idx="26">
                  <c:v>1.31</c:v>
                </c:pt>
                <c:pt idx="27">
                  <c:v>1.42</c:v>
                </c:pt>
                <c:pt idx="28">
                  <c:v>1.32</c:v>
                </c:pt>
                <c:pt idx="29">
                  <c:v>1.3</c:v>
                </c:pt>
                <c:pt idx="30">
                  <c:v>1.1499999999999999</c:v>
                </c:pt>
                <c:pt idx="31">
                  <c:v>1.3</c:v>
                </c:pt>
              </c:numCache>
            </c:numRef>
          </c:yVal>
        </c:ser>
        <c:axId val="214604032"/>
        <c:axId val="214618112"/>
      </c:scatterChart>
      <c:valAx>
        <c:axId val="214604032"/>
        <c:scaling>
          <c:orientation val="minMax"/>
          <c:max val="17000"/>
          <c:min val="9000"/>
        </c:scaling>
        <c:axPos val="b"/>
        <c:numFmt formatCode="General" sourceLinked="1"/>
        <c:tickLblPos val="nextTo"/>
        <c:crossAx val="214618112"/>
        <c:crosses val="autoZero"/>
        <c:crossBetween val="midCat"/>
      </c:valAx>
      <c:valAx>
        <c:axId val="214618112"/>
        <c:scaling>
          <c:orientation val="minMax"/>
        </c:scaling>
        <c:axPos val="l"/>
        <c:majorGridlines/>
        <c:numFmt formatCode="General" sourceLinked="1"/>
        <c:tickLblPos val="nextTo"/>
        <c:crossAx val="21460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'd4g size v J'!$U$1</c:f>
              <c:strCache>
                <c:ptCount val="1"/>
                <c:pt idx="0">
                  <c:v>M2B4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J'!$U$2:$U$33</c:f>
              <c:numCache>
                <c:formatCode>General</c:formatCode>
                <c:ptCount val="32"/>
                <c:pt idx="0">
                  <c:v>6.81</c:v>
                </c:pt>
                <c:pt idx="1">
                  <c:v>8.09</c:v>
                </c:pt>
                <c:pt idx="2">
                  <c:v>8.65</c:v>
                </c:pt>
                <c:pt idx="3">
                  <c:v>7.09</c:v>
                </c:pt>
                <c:pt idx="4">
                  <c:v>6.68</c:v>
                </c:pt>
                <c:pt idx="5">
                  <c:v>6.95</c:v>
                </c:pt>
                <c:pt idx="6">
                  <c:v>7</c:v>
                </c:pt>
                <c:pt idx="7">
                  <c:v>6.95</c:v>
                </c:pt>
                <c:pt idx="8">
                  <c:v>6.99</c:v>
                </c:pt>
                <c:pt idx="9">
                  <c:v>7.48</c:v>
                </c:pt>
                <c:pt idx="10">
                  <c:v>7.19</c:v>
                </c:pt>
                <c:pt idx="11">
                  <c:v>7.26</c:v>
                </c:pt>
                <c:pt idx="12">
                  <c:v>8.18</c:v>
                </c:pt>
                <c:pt idx="13">
                  <c:v>6.92</c:v>
                </c:pt>
                <c:pt idx="14">
                  <c:v>7.06</c:v>
                </c:pt>
                <c:pt idx="15">
                  <c:v>7.16</c:v>
                </c:pt>
                <c:pt idx="16">
                  <c:v>7.04</c:v>
                </c:pt>
                <c:pt idx="17">
                  <c:v>7.42</c:v>
                </c:pt>
                <c:pt idx="18">
                  <c:v>7.79</c:v>
                </c:pt>
                <c:pt idx="19">
                  <c:v>7.06</c:v>
                </c:pt>
                <c:pt idx="20">
                  <c:v>6.98</c:v>
                </c:pt>
                <c:pt idx="21">
                  <c:v>6.82</c:v>
                </c:pt>
                <c:pt idx="22">
                  <c:v>6.88</c:v>
                </c:pt>
                <c:pt idx="23">
                  <c:v>7.46</c:v>
                </c:pt>
                <c:pt idx="24">
                  <c:v>6.91</c:v>
                </c:pt>
                <c:pt idx="25">
                  <c:v>7.16</c:v>
                </c:pt>
                <c:pt idx="26">
                  <c:v>7.31</c:v>
                </c:pt>
                <c:pt idx="27">
                  <c:v>7.25</c:v>
                </c:pt>
                <c:pt idx="28">
                  <c:v>7.76</c:v>
                </c:pt>
                <c:pt idx="29">
                  <c:v>7.26</c:v>
                </c:pt>
                <c:pt idx="30">
                  <c:v>7.06</c:v>
                </c:pt>
                <c:pt idx="31">
                  <c:v>7.08</c:v>
                </c:pt>
              </c:numCache>
            </c:numRef>
          </c:yVal>
        </c:ser>
        <c:ser>
          <c:idx val="1"/>
          <c:order val="1"/>
          <c:tx>
            <c:strRef>
              <c:f>'d4g size v J'!$V$1</c:f>
              <c:strCache>
                <c:ptCount val="1"/>
                <c:pt idx="0">
                  <c:v>M2B5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J'!$V$2:$V$33</c:f>
              <c:numCache>
                <c:formatCode>General</c:formatCode>
                <c:ptCount val="32"/>
                <c:pt idx="0">
                  <c:v>7.08</c:v>
                </c:pt>
                <c:pt idx="1">
                  <c:v>7.22</c:v>
                </c:pt>
                <c:pt idx="2">
                  <c:v>7.04</c:v>
                </c:pt>
                <c:pt idx="3">
                  <c:v>7.64</c:v>
                </c:pt>
                <c:pt idx="4">
                  <c:v>6.98</c:v>
                </c:pt>
                <c:pt idx="5">
                  <c:v>7.11</c:v>
                </c:pt>
                <c:pt idx="6">
                  <c:v>7.24</c:v>
                </c:pt>
                <c:pt idx="7">
                  <c:v>7.22</c:v>
                </c:pt>
                <c:pt idx="8">
                  <c:v>7.66</c:v>
                </c:pt>
                <c:pt idx="9">
                  <c:v>7.03</c:v>
                </c:pt>
                <c:pt idx="10">
                  <c:v>6.12</c:v>
                </c:pt>
                <c:pt idx="11">
                  <c:v>7.17</c:v>
                </c:pt>
                <c:pt idx="12">
                  <c:v>7.49</c:v>
                </c:pt>
                <c:pt idx="13">
                  <c:v>7.02</c:v>
                </c:pt>
                <c:pt idx="14">
                  <c:v>7.45</c:v>
                </c:pt>
                <c:pt idx="15">
                  <c:v>6.51</c:v>
                </c:pt>
                <c:pt idx="16">
                  <c:v>7.56</c:v>
                </c:pt>
                <c:pt idx="17">
                  <c:v>7.59</c:v>
                </c:pt>
                <c:pt idx="18">
                  <c:v>7.69</c:v>
                </c:pt>
                <c:pt idx="19">
                  <c:v>7.02</c:v>
                </c:pt>
                <c:pt idx="20">
                  <c:v>7.17</c:v>
                </c:pt>
                <c:pt idx="21">
                  <c:v>7.1</c:v>
                </c:pt>
                <c:pt idx="22">
                  <c:v>7.37</c:v>
                </c:pt>
                <c:pt idx="23">
                  <c:v>7.28</c:v>
                </c:pt>
                <c:pt idx="24">
                  <c:v>7</c:v>
                </c:pt>
                <c:pt idx="25">
                  <c:v>7.94</c:v>
                </c:pt>
                <c:pt idx="26">
                  <c:v>7.5</c:v>
                </c:pt>
                <c:pt idx="27">
                  <c:v>6.49</c:v>
                </c:pt>
                <c:pt idx="28">
                  <c:v>7.19</c:v>
                </c:pt>
                <c:pt idx="29">
                  <c:v>7.42</c:v>
                </c:pt>
                <c:pt idx="30">
                  <c:v>7.55</c:v>
                </c:pt>
                <c:pt idx="31">
                  <c:v>7.24</c:v>
                </c:pt>
              </c:numCache>
            </c:numRef>
          </c:yVal>
        </c:ser>
        <c:ser>
          <c:idx val="2"/>
          <c:order val="2"/>
          <c:tx>
            <c:strRef>
              <c:f>'d4g size v J'!$W$1</c:f>
              <c:strCache>
                <c:ptCount val="1"/>
                <c:pt idx="0">
                  <c:v>M2B6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J'!$W$2:$W$33</c:f>
              <c:numCache>
                <c:formatCode>General</c:formatCode>
                <c:ptCount val="32"/>
                <c:pt idx="0">
                  <c:v>7.38</c:v>
                </c:pt>
                <c:pt idx="1">
                  <c:v>7.38</c:v>
                </c:pt>
                <c:pt idx="2">
                  <c:v>7.11</c:v>
                </c:pt>
                <c:pt idx="3">
                  <c:v>6.69</c:v>
                </c:pt>
                <c:pt idx="4">
                  <c:v>7.62</c:v>
                </c:pt>
                <c:pt idx="5">
                  <c:v>6.98</c:v>
                </c:pt>
                <c:pt idx="6">
                  <c:v>6.27</c:v>
                </c:pt>
                <c:pt idx="7">
                  <c:v>7.21</c:v>
                </c:pt>
                <c:pt idx="8">
                  <c:v>6.79</c:v>
                </c:pt>
                <c:pt idx="9">
                  <c:v>6.21</c:v>
                </c:pt>
                <c:pt idx="10">
                  <c:v>6.94</c:v>
                </c:pt>
                <c:pt idx="11">
                  <c:v>7.38</c:v>
                </c:pt>
                <c:pt idx="12">
                  <c:v>5.43</c:v>
                </c:pt>
                <c:pt idx="13">
                  <c:v>7.08</c:v>
                </c:pt>
                <c:pt idx="14">
                  <c:v>7.78</c:v>
                </c:pt>
                <c:pt idx="15">
                  <c:v>6.85</c:v>
                </c:pt>
                <c:pt idx="16">
                  <c:v>6.88</c:v>
                </c:pt>
                <c:pt idx="17">
                  <c:v>6.96</c:v>
                </c:pt>
                <c:pt idx="18">
                  <c:v>6.95</c:v>
                </c:pt>
                <c:pt idx="19">
                  <c:v>7.25</c:v>
                </c:pt>
                <c:pt idx="20">
                  <c:v>7.54</c:v>
                </c:pt>
                <c:pt idx="21">
                  <c:v>7.15</c:v>
                </c:pt>
                <c:pt idx="22">
                  <c:v>6.98</c:v>
                </c:pt>
                <c:pt idx="23">
                  <c:v>6.57</c:v>
                </c:pt>
                <c:pt idx="24">
                  <c:v>7.28</c:v>
                </c:pt>
                <c:pt idx="25">
                  <c:v>6.39</c:v>
                </c:pt>
                <c:pt idx="26">
                  <c:v>6.12</c:v>
                </c:pt>
                <c:pt idx="27">
                  <c:v>6.29</c:v>
                </c:pt>
                <c:pt idx="28">
                  <c:v>6.83</c:v>
                </c:pt>
                <c:pt idx="29">
                  <c:v>6.04</c:v>
                </c:pt>
                <c:pt idx="30">
                  <c:v>4.8099999999999996</c:v>
                </c:pt>
                <c:pt idx="31">
                  <c:v>6.61</c:v>
                </c:pt>
              </c:numCache>
            </c:numRef>
          </c:yVal>
        </c:ser>
        <c:ser>
          <c:idx val="3"/>
          <c:order val="3"/>
          <c:tx>
            <c:strRef>
              <c:f>'d4g size v J'!$X$1</c:f>
              <c:strCache>
                <c:ptCount val="1"/>
                <c:pt idx="0">
                  <c:v>M2B7</c:v>
                </c:pt>
              </c:strCache>
            </c:strRef>
          </c:tx>
          <c:spPr>
            <a:ln w="28575">
              <a:noFill/>
            </a:ln>
          </c:spPr>
          <c:xVal>
            <c:numRef>
              <c:f>'d4g size v J'!$B$2:$B$33</c:f>
              <c:numCache>
                <c:formatCode>General</c:formatCode>
                <c:ptCount val="32"/>
                <c:pt idx="0">
                  <c:v>13866</c:v>
                </c:pt>
                <c:pt idx="1">
                  <c:v>13929</c:v>
                </c:pt>
                <c:pt idx="2">
                  <c:v>15390</c:v>
                </c:pt>
                <c:pt idx="3">
                  <c:v>14058</c:v>
                </c:pt>
                <c:pt idx="4">
                  <c:v>10011</c:v>
                </c:pt>
                <c:pt idx="5">
                  <c:v>12414</c:v>
                </c:pt>
                <c:pt idx="6">
                  <c:v>12093</c:v>
                </c:pt>
                <c:pt idx="7">
                  <c:v>13314</c:v>
                </c:pt>
                <c:pt idx="8">
                  <c:v>14793</c:v>
                </c:pt>
                <c:pt idx="9">
                  <c:v>16329</c:v>
                </c:pt>
                <c:pt idx="10">
                  <c:v>13233</c:v>
                </c:pt>
                <c:pt idx="11">
                  <c:v>9741</c:v>
                </c:pt>
                <c:pt idx="12">
                  <c:v>10809</c:v>
                </c:pt>
                <c:pt idx="13">
                  <c:v>11715</c:v>
                </c:pt>
                <c:pt idx="14">
                  <c:v>11418</c:v>
                </c:pt>
                <c:pt idx="15">
                  <c:v>16866</c:v>
                </c:pt>
                <c:pt idx="16">
                  <c:v>13866</c:v>
                </c:pt>
                <c:pt idx="17">
                  <c:v>13929</c:v>
                </c:pt>
                <c:pt idx="18">
                  <c:v>15390</c:v>
                </c:pt>
                <c:pt idx="19">
                  <c:v>14058</c:v>
                </c:pt>
                <c:pt idx="20">
                  <c:v>10011</c:v>
                </c:pt>
                <c:pt idx="21">
                  <c:v>12414</c:v>
                </c:pt>
                <c:pt idx="22">
                  <c:v>12093</c:v>
                </c:pt>
                <c:pt idx="23">
                  <c:v>13314</c:v>
                </c:pt>
                <c:pt idx="24">
                  <c:v>14793</c:v>
                </c:pt>
                <c:pt idx="25">
                  <c:v>16329</c:v>
                </c:pt>
                <c:pt idx="26">
                  <c:v>13233</c:v>
                </c:pt>
                <c:pt idx="27">
                  <c:v>9741</c:v>
                </c:pt>
                <c:pt idx="28">
                  <c:v>10809</c:v>
                </c:pt>
                <c:pt idx="29">
                  <c:v>11715</c:v>
                </c:pt>
                <c:pt idx="30">
                  <c:v>11418</c:v>
                </c:pt>
                <c:pt idx="31">
                  <c:v>16866</c:v>
                </c:pt>
              </c:numCache>
            </c:numRef>
          </c:xVal>
          <c:yVal>
            <c:numRef>
              <c:f>'d4g size v J'!$X$2:$X$33</c:f>
              <c:numCache>
                <c:formatCode>General</c:formatCode>
                <c:ptCount val="32"/>
                <c:pt idx="0">
                  <c:v>7.1</c:v>
                </c:pt>
                <c:pt idx="1">
                  <c:v>6.92</c:v>
                </c:pt>
                <c:pt idx="2">
                  <c:v>6.86</c:v>
                </c:pt>
                <c:pt idx="3">
                  <c:v>6.58</c:v>
                </c:pt>
                <c:pt idx="4">
                  <c:v>8.39</c:v>
                </c:pt>
                <c:pt idx="5">
                  <c:v>6.62</c:v>
                </c:pt>
                <c:pt idx="6">
                  <c:v>6.73</c:v>
                </c:pt>
                <c:pt idx="7">
                  <c:v>6.8</c:v>
                </c:pt>
                <c:pt idx="8">
                  <c:v>6.61</c:v>
                </c:pt>
                <c:pt idx="9">
                  <c:v>6.35</c:v>
                </c:pt>
                <c:pt idx="10">
                  <c:v>6.69</c:v>
                </c:pt>
                <c:pt idx="11">
                  <c:v>7.07</c:v>
                </c:pt>
                <c:pt idx="12">
                  <c:v>7.01</c:v>
                </c:pt>
                <c:pt idx="13">
                  <c:v>6.78</c:v>
                </c:pt>
                <c:pt idx="14">
                  <c:v>7.27</c:v>
                </c:pt>
                <c:pt idx="15">
                  <c:v>6.91</c:v>
                </c:pt>
                <c:pt idx="16">
                  <c:v>6.57</c:v>
                </c:pt>
                <c:pt idx="17">
                  <c:v>6.5</c:v>
                </c:pt>
                <c:pt idx="18">
                  <c:v>6.78</c:v>
                </c:pt>
                <c:pt idx="19">
                  <c:v>6.45</c:v>
                </c:pt>
                <c:pt idx="20">
                  <c:v>6.68</c:v>
                </c:pt>
                <c:pt idx="21">
                  <c:v>6.59</c:v>
                </c:pt>
                <c:pt idx="22">
                  <c:v>6.9</c:v>
                </c:pt>
                <c:pt idx="23">
                  <c:v>6.57</c:v>
                </c:pt>
                <c:pt idx="24">
                  <c:v>6.98</c:v>
                </c:pt>
                <c:pt idx="25">
                  <c:v>6.63</c:v>
                </c:pt>
                <c:pt idx="26">
                  <c:v>6.69</c:v>
                </c:pt>
                <c:pt idx="27">
                  <c:v>7.49</c:v>
                </c:pt>
                <c:pt idx="28">
                  <c:v>6.55</c:v>
                </c:pt>
                <c:pt idx="29">
                  <c:v>6.67</c:v>
                </c:pt>
                <c:pt idx="30">
                  <c:v>7.33</c:v>
                </c:pt>
                <c:pt idx="31">
                  <c:v>6.82</c:v>
                </c:pt>
              </c:numCache>
            </c:numRef>
          </c:yVal>
        </c:ser>
        <c:axId val="214664704"/>
        <c:axId val="214666240"/>
      </c:scatterChart>
      <c:valAx>
        <c:axId val="214664704"/>
        <c:scaling>
          <c:orientation val="minMax"/>
          <c:max val="17000"/>
          <c:min val="9000"/>
        </c:scaling>
        <c:axPos val="b"/>
        <c:numFmt formatCode="General" sourceLinked="1"/>
        <c:tickLblPos val="nextTo"/>
        <c:crossAx val="214666240"/>
        <c:crosses val="autoZero"/>
        <c:crossBetween val="midCat"/>
      </c:valAx>
      <c:valAx>
        <c:axId val="214666240"/>
        <c:scaling>
          <c:orientation val="minMax"/>
          <c:max val="9"/>
          <c:min val="4.5"/>
        </c:scaling>
        <c:axPos val="l"/>
        <c:majorGridlines/>
        <c:numFmt formatCode="General" sourceLinked="1"/>
        <c:tickLblPos val="nextTo"/>
        <c:crossAx val="21466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47625</xdr:rowOff>
    </xdr:from>
    <xdr:to>
      <xdr:col>7</xdr:col>
      <xdr:colOff>342900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6</xdr:row>
      <xdr:rowOff>57150</xdr:rowOff>
    </xdr:from>
    <xdr:to>
      <xdr:col>15</xdr:col>
      <xdr:colOff>180975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21</xdr:row>
      <xdr:rowOff>123825</xdr:rowOff>
    </xdr:from>
    <xdr:to>
      <xdr:col>7</xdr:col>
      <xdr:colOff>390525</xdr:colOff>
      <xdr:row>36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21</xdr:row>
      <xdr:rowOff>114300</xdr:rowOff>
    </xdr:from>
    <xdr:to>
      <xdr:col>15</xdr:col>
      <xdr:colOff>485775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38100</xdr:rowOff>
    </xdr:from>
    <xdr:to>
      <xdr:col>12</xdr:col>
      <xdr:colOff>381000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38100</xdr:rowOff>
    </xdr:from>
    <xdr:to>
      <xdr:col>12</xdr:col>
      <xdr:colOff>381000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5</xdr:row>
      <xdr:rowOff>123825</xdr:rowOff>
    </xdr:from>
    <xdr:to>
      <xdr:col>7</xdr:col>
      <xdr:colOff>571500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76200</xdr:rowOff>
    </xdr:from>
    <xdr:to>
      <xdr:col>16</xdr:col>
      <xdr:colOff>304800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6</xdr:row>
      <xdr:rowOff>133350</xdr:rowOff>
    </xdr:from>
    <xdr:to>
      <xdr:col>24</xdr:col>
      <xdr:colOff>333375</xdr:colOff>
      <xdr:row>21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28575</xdr:colOff>
      <xdr:row>6</xdr:row>
      <xdr:rowOff>123825</xdr:rowOff>
    </xdr:from>
    <xdr:to>
      <xdr:col>32</xdr:col>
      <xdr:colOff>333375</xdr:colOff>
      <xdr:row>21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9</xdr:row>
      <xdr:rowOff>47625</xdr:rowOff>
    </xdr:from>
    <xdr:to>
      <xdr:col>9</xdr:col>
      <xdr:colOff>571500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9</xdr:row>
      <xdr:rowOff>38100</xdr:rowOff>
    </xdr:from>
    <xdr:to>
      <xdr:col>17</xdr:col>
      <xdr:colOff>390525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561975</xdr:colOff>
      <xdr:row>9</xdr:row>
      <xdr:rowOff>47625</xdr:rowOff>
    </xdr:from>
    <xdr:to>
      <xdr:col>25</xdr:col>
      <xdr:colOff>257175</xdr:colOff>
      <xdr:row>23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447675</xdr:colOff>
      <xdr:row>9</xdr:row>
      <xdr:rowOff>66675</xdr:rowOff>
    </xdr:from>
    <xdr:to>
      <xdr:col>33</xdr:col>
      <xdr:colOff>142875</xdr:colOff>
      <xdr:row>23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4</xdr:row>
      <xdr:rowOff>0</xdr:rowOff>
    </xdr:from>
    <xdr:to>
      <xdr:col>14</xdr:col>
      <xdr:colOff>171449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819150</xdr:colOff>
      <xdr:row>11</xdr:row>
      <xdr:rowOff>76200</xdr:rowOff>
    </xdr:from>
    <xdr:to>
      <xdr:col>11</xdr:col>
      <xdr:colOff>19050</xdr:colOff>
      <xdr:row>25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47625</xdr:rowOff>
    </xdr:from>
    <xdr:to>
      <xdr:col>7</xdr:col>
      <xdr:colOff>342900</xdr:colOff>
      <xdr:row>20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6</xdr:row>
      <xdr:rowOff>57150</xdr:rowOff>
    </xdr:from>
    <xdr:to>
      <xdr:col>15</xdr:col>
      <xdr:colOff>180975</xdr:colOff>
      <xdr:row>20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21</xdr:row>
      <xdr:rowOff>123825</xdr:rowOff>
    </xdr:from>
    <xdr:to>
      <xdr:col>7</xdr:col>
      <xdr:colOff>390525</xdr:colOff>
      <xdr:row>36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21</xdr:row>
      <xdr:rowOff>114300</xdr:rowOff>
    </xdr:from>
    <xdr:to>
      <xdr:col>15</xdr:col>
      <xdr:colOff>485775</xdr:colOff>
      <xdr:row>36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7</xdr:row>
      <xdr:rowOff>47625</xdr:rowOff>
    </xdr:from>
    <xdr:to>
      <xdr:col>11</xdr:col>
      <xdr:colOff>57150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7</xdr:row>
      <xdr:rowOff>0</xdr:rowOff>
    </xdr:from>
    <xdr:to>
      <xdr:col>9</xdr:col>
      <xdr:colOff>447675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opLeftCell="A4" workbookViewId="0">
      <selection activeCell="H14" sqref="H14"/>
    </sheetView>
  </sheetViews>
  <sheetFormatPr defaultRowHeight="15"/>
  <cols>
    <col min="1" max="1" width="7" bestFit="1" customWidth="1"/>
    <col min="2" max="2" width="8.28515625" bestFit="1" customWidth="1"/>
    <col min="3" max="3" width="8.7109375" bestFit="1" customWidth="1"/>
    <col min="4" max="4" width="10" bestFit="1" customWidth="1"/>
    <col min="5" max="5" width="12" bestFit="1" customWidth="1"/>
    <col min="6" max="6" width="8.7109375" bestFit="1" customWidth="1"/>
    <col min="7" max="7" width="10" bestFit="1" customWidth="1"/>
    <col min="8" max="8" width="12" bestFit="1" customWidth="1"/>
    <col min="9" max="9" width="6.7109375" bestFit="1" customWidth="1"/>
  </cols>
  <sheetData>
    <row r="1" spans="1:15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B2">
        <v>4</v>
      </c>
      <c r="C2">
        <v>8.34</v>
      </c>
      <c r="D2">
        <f>d4m_longer!B27</f>
        <v>6.0229374999999994</v>
      </c>
      <c r="E2">
        <f>d4m_longer!C27</f>
        <v>1.1596554251155817</v>
      </c>
      <c r="F2">
        <v>8.69</v>
      </c>
      <c r="G2">
        <f>d4g_longer!B27</f>
        <v>7.1770374999999991</v>
      </c>
      <c r="H2">
        <f>d4g_longer!C27</f>
        <v>0.48277235585797384</v>
      </c>
      <c r="J2">
        <v>4.0599999999999996</v>
      </c>
      <c r="K2">
        <f>d4m_longer!B11</f>
        <v>3.3362500000000002</v>
      </c>
      <c r="L2">
        <f>d4m_longer!C11</f>
        <v>2.2191392548143662</v>
      </c>
      <c r="M2">
        <v>2.35</v>
      </c>
      <c r="N2">
        <f>d4g_longer!B11</f>
        <v>1.9456249999999999</v>
      </c>
      <c r="O2">
        <f>d4g_longer!C11</f>
        <v>0.9499403631535972</v>
      </c>
    </row>
    <row r="3" spans="1:15">
      <c r="B3">
        <v>5</v>
      </c>
      <c r="C3">
        <v>8.42</v>
      </c>
      <c r="D3">
        <f>d4m_longer!B28</f>
        <v>6.3236468750000006</v>
      </c>
      <c r="E3">
        <f>d4m_longer!C28</f>
        <v>1.0807360926356524</v>
      </c>
      <c r="F3">
        <v>9.61</v>
      </c>
      <c r="G3">
        <f>d4g_longer!B28</f>
        <v>7.5325875</v>
      </c>
      <c r="H3">
        <f>d4g_longer!C28</f>
        <v>0.27650045878747759</v>
      </c>
      <c r="J3">
        <v>4.0199999999999996</v>
      </c>
      <c r="K3">
        <f>d4m_longer!B12</f>
        <v>2.829687499999999</v>
      </c>
      <c r="L3">
        <f>d4m_longer!C12</f>
        <v>2.2858082277462093</v>
      </c>
      <c r="M3">
        <v>1.72</v>
      </c>
      <c r="N3">
        <f>d4g_longer!B12</f>
        <v>1.6265624999999997</v>
      </c>
      <c r="O3">
        <f>d4g_longer!C12</f>
        <v>0.77005910696894386</v>
      </c>
    </row>
    <row r="4" spans="1:15">
      <c r="B4">
        <v>6</v>
      </c>
      <c r="C4">
        <v>8.33</v>
      </c>
      <c r="D4">
        <f>d4m_longer!B29</f>
        <v>6.7690062499999994</v>
      </c>
      <c r="E4">
        <f>d4m_longer!C29</f>
        <v>0.71355280426595569</v>
      </c>
      <c r="F4">
        <v>9.52</v>
      </c>
      <c r="G4">
        <f>d4g_longer!B29</f>
        <v>7.3821531250000021</v>
      </c>
      <c r="H4">
        <f>d4g_longer!C29</f>
        <v>0.25383986441076428</v>
      </c>
      <c r="J4">
        <v>3.87</v>
      </c>
      <c r="K4">
        <f>d4m_longer!B13</f>
        <v>4.4790624999999995</v>
      </c>
      <c r="L4">
        <f>d4m_longer!C13</f>
        <v>2.6415908688796588</v>
      </c>
      <c r="M4">
        <v>1.42</v>
      </c>
      <c r="N4">
        <f>d4g_longer!B13</f>
        <v>1.9584374999999996</v>
      </c>
      <c r="O4">
        <f>d4g_longer!C13</f>
        <v>1.5802554088684742</v>
      </c>
    </row>
    <row r="5" spans="1:15">
      <c r="B5">
        <v>7</v>
      </c>
      <c r="C5">
        <v>8.06</v>
      </c>
      <c r="D5">
        <f>d4m_longer!B30</f>
        <v>6.6608875000000003</v>
      </c>
      <c r="E5">
        <f>d4m_longer!C30</f>
        <v>0.67135425135054783</v>
      </c>
      <c r="F5">
        <v>9.25</v>
      </c>
      <c r="G5">
        <f>d4g_longer!B30</f>
        <v>7.5796593750000012</v>
      </c>
      <c r="H5">
        <f>d4g_longer!C30</f>
        <v>0.26821141138954568</v>
      </c>
      <c r="J5">
        <v>4.26</v>
      </c>
      <c r="K5">
        <f>d4m_longer!B14</f>
        <v>2.9162499999999998</v>
      </c>
      <c r="L5">
        <f>d4m_longer!C14</f>
        <v>1.9638815252354938</v>
      </c>
      <c r="M5">
        <v>1.57</v>
      </c>
      <c r="N5">
        <f>d4g_longer!B14</f>
        <v>1.4762500000000001</v>
      </c>
      <c r="O5">
        <f>d4g_longer!C14</f>
        <v>0.7464917949984452</v>
      </c>
    </row>
    <row r="18" spans="2:2">
      <c r="B18" s="1"/>
    </row>
    <row r="26" spans="2:2">
      <c r="B26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30"/>
  <sheetViews>
    <sheetView workbookViewId="0">
      <selection activeCell="E3" sqref="E3"/>
    </sheetView>
  </sheetViews>
  <sheetFormatPr defaultRowHeight="15"/>
  <sheetData>
    <row r="1" spans="1:36">
      <c r="A1" t="s">
        <v>2</v>
      </c>
    </row>
    <row r="2" spans="1:36">
      <c r="A2" t="s">
        <v>0</v>
      </c>
      <c r="B2" t="s">
        <v>1</v>
      </c>
      <c r="C2" t="s">
        <v>3</v>
      </c>
      <c r="E2" t="s">
        <v>5</v>
      </c>
    </row>
    <row r="3" spans="1:36">
      <c r="A3">
        <v>4</v>
      </c>
      <c r="B3">
        <f>AVERAGE(E3:AJ3)</f>
        <v>6.7884374999999997</v>
      </c>
      <c r="C3">
        <f>STDEV(E3:AJ3)</f>
        <v>0.43418525386916645</v>
      </c>
      <c r="E3">
        <v>6.26</v>
      </c>
      <c r="F3">
        <v>7.31</v>
      </c>
      <c r="G3">
        <v>8.14</v>
      </c>
      <c r="H3">
        <v>6.81</v>
      </c>
      <c r="I3">
        <v>6.37</v>
      </c>
      <c r="J3">
        <v>6.43</v>
      </c>
      <c r="K3">
        <v>6.62</v>
      </c>
      <c r="L3">
        <v>6.42</v>
      </c>
      <c r="M3">
        <v>6.5</v>
      </c>
      <c r="N3">
        <v>7.24</v>
      </c>
      <c r="O3">
        <v>7.36</v>
      </c>
      <c r="P3">
        <v>6.95</v>
      </c>
      <c r="Q3">
        <v>7.73</v>
      </c>
      <c r="R3">
        <v>6.36</v>
      </c>
      <c r="S3">
        <v>6.6</v>
      </c>
      <c r="T3">
        <v>6.64</v>
      </c>
      <c r="U3">
        <v>6.65</v>
      </c>
      <c r="V3">
        <v>7.32</v>
      </c>
      <c r="W3">
        <v>6.89</v>
      </c>
      <c r="X3">
        <v>6.73</v>
      </c>
      <c r="Y3">
        <v>6.48</v>
      </c>
      <c r="Z3">
        <v>6.56</v>
      </c>
      <c r="AA3">
        <v>6.4</v>
      </c>
      <c r="AB3">
        <v>6.71</v>
      </c>
      <c r="AC3">
        <v>6.41</v>
      </c>
      <c r="AD3">
        <v>6.94</v>
      </c>
      <c r="AE3">
        <v>6.37</v>
      </c>
      <c r="AF3">
        <v>6.68</v>
      </c>
      <c r="AG3">
        <v>7.23</v>
      </c>
      <c r="AH3">
        <v>6.81</v>
      </c>
      <c r="AI3">
        <v>6.77</v>
      </c>
      <c r="AJ3">
        <v>6.54</v>
      </c>
    </row>
    <row r="4" spans="1:36">
      <c r="A4">
        <v>5</v>
      </c>
      <c r="B4">
        <f t="shared" ref="B4:B6" si="0">AVERAGE(E4:AJ4)</f>
        <v>6.9734375000000002</v>
      </c>
      <c r="C4">
        <f t="shared" ref="C4:C6" si="1">STDEV(E4:AJ4)</f>
        <v>0.46071899892206558</v>
      </c>
      <c r="E4">
        <v>6.95</v>
      </c>
      <c r="F4">
        <v>7.23</v>
      </c>
      <c r="G4">
        <v>6.79</v>
      </c>
      <c r="H4">
        <v>7.34</v>
      </c>
      <c r="I4">
        <v>6.77</v>
      </c>
      <c r="J4">
        <v>6.19</v>
      </c>
      <c r="K4">
        <v>6.85</v>
      </c>
      <c r="L4">
        <v>6.23</v>
      </c>
      <c r="M4">
        <v>7.43</v>
      </c>
      <c r="N4">
        <v>7.17</v>
      </c>
      <c r="O4">
        <v>7.14</v>
      </c>
      <c r="P4">
        <v>6.61</v>
      </c>
      <c r="Q4">
        <v>7.08</v>
      </c>
      <c r="R4">
        <v>6.43</v>
      </c>
      <c r="S4">
        <v>7.11</v>
      </c>
      <c r="T4">
        <v>6.02</v>
      </c>
      <c r="U4">
        <v>7.15</v>
      </c>
      <c r="V4">
        <v>6.97</v>
      </c>
      <c r="W4">
        <v>7.97</v>
      </c>
      <c r="X4">
        <v>6.47</v>
      </c>
      <c r="Y4">
        <v>6.94</v>
      </c>
      <c r="Z4">
        <v>6.83</v>
      </c>
      <c r="AA4">
        <v>7.75</v>
      </c>
      <c r="AB4">
        <v>7.03</v>
      </c>
      <c r="AC4">
        <v>6.35</v>
      </c>
      <c r="AD4">
        <v>7.83</v>
      </c>
      <c r="AE4">
        <v>7.38</v>
      </c>
      <c r="AF4">
        <v>6.69</v>
      </c>
      <c r="AG4">
        <v>7.12</v>
      </c>
      <c r="AH4">
        <v>6.82</v>
      </c>
      <c r="AI4">
        <v>7.3</v>
      </c>
      <c r="AJ4">
        <v>7.21</v>
      </c>
    </row>
    <row r="5" spans="1:36">
      <c r="A5">
        <v>6</v>
      </c>
      <c r="B5">
        <f t="shared" si="0"/>
        <v>6.3396875000000001</v>
      </c>
      <c r="C5">
        <f t="shared" si="1"/>
        <v>0.78813984502915335</v>
      </c>
      <c r="E5">
        <v>6.9</v>
      </c>
      <c r="F5">
        <v>7.19</v>
      </c>
      <c r="G5">
        <v>6.62</v>
      </c>
      <c r="H5">
        <v>6.06</v>
      </c>
      <c r="I5">
        <v>7.59</v>
      </c>
      <c r="J5">
        <v>6.98</v>
      </c>
      <c r="K5">
        <v>5.65</v>
      </c>
      <c r="L5">
        <v>6.79</v>
      </c>
      <c r="M5">
        <v>5.61</v>
      </c>
      <c r="N5">
        <v>5.59</v>
      </c>
      <c r="O5">
        <v>6.49</v>
      </c>
      <c r="P5">
        <v>7.37</v>
      </c>
      <c r="Q5">
        <v>5.0199999999999996</v>
      </c>
      <c r="R5">
        <v>6.87</v>
      </c>
      <c r="S5">
        <v>7.09</v>
      </c>
      <c r="T5">
        <v>7.02</v>
      </c>
      <c r="U5">
        <v>6.14</v>
      </c>
      <c r="V5">
        <v>6.88</v>
      </c>
      <c r="W5">
        <v>6.11</v>
      </c>
      <c r="X5">
        <v>7.02</v>
      </c>
      <c r="Y5">
        <v>7.17</v>
      </c>
      <c r="Z5">
        <v>6.75</v>
      </c>
      <c r="AA5">
        <v>6.6</v>
      </c>
      <c r="AB5">
        <v>5.63</v>
      </c>
      <c r="AC5">
        <v>6.71</v>
      </c>
      <c r="AD5">
        <v>5.54</v>
      </c>
      <c r="AE5">
        <v>5.61</v>
      </c>
      <c r="AF5">
        <v>6.15</v>
      </c>
      <c r="AG5">
        <v>5.82</v>
      </c>
      <c r="AH5">
        <v>5.68</v>
      </c>
      <c r="AI5">
        <v>3.92</v>
      </c>
      <c r="AJ5">
        <v>6.3</v>
      </c>
    </row>
    <row r="6" spans="1:36">
      <c r="A6">
        <v>7</v>
      </c>
      <c r="B6">
        <f t="shared" si="0"/>
        <v>6.4318750000000007</v>
      </c>
      <c r="C6">
        <f t="shared" si="1"/>
        <v>0.64520783098261569</v>
      </c>
      <c r="E6">
        <v>6.59</v>
      </c>
      <c r="F6">
        <v>6.33</v>
      </c>
      <c r="G6">
        <v>6.29</v>
      </c>
      <c r="H6">
        <v>6.11</v>
      </c>
      <c r="I6">
        <v>8.6199999999999992</v>
      </c>
      <c r="J6">
        <v>6.15</v>
      </c>
      <c r="K6">
        <v>6.48</v>
      </c>
      <c r="L6">
        <v>6.42</v>
      </c>
      <c r="M6">
        <v>5.88</v>
      </c>
      <c r="N6">
        <v>6.27</v>
      </c>
      <c r="O6">
        <v>6.03</v>
      </c>
      <c r="P6">
        <v>7.23</v>
      </c>
      <c r="Q6">
        <v>6.94</v>
      </c>
      <c r="R6">
        <v>6.68</v>
      </c>
      <c r="S6">
        <v>6.3</v>
      </c>
      <c r="T6">
        <v>6.95</v>
      </c>
      <c r="U6">
        <v>6.15</v>
      </c>
      <c r="V6">
        <v>6.03</v>
      </c>
      <c r="W6">
        <v>6.25</v>
      </c>
      <c r="X6">
        <v>6.06</v>
      </c>
      <c r="Y6">
        <v>6.13</v>
      </c>
      <c r="Z6">
        <v>6.03</v>
      </c>
      <c r="AA6">
        <v>6.09</v>
      </c>
      <c r="AB6">
        <v>6.1</v>
      </c>
      <c r="AC6">
        <v>6.24</v>
      </c>
      <c r="AD6">
        <v>6.24</v>
      </c>
      <c r="AE6">
        <v>5.98</v>
      </c>
      <c r="AF6">
        <v>8.4</v>
      </c>
      <c r="AG6">
        <v>6.02</v>
      </c>
      <c r="AH6">
        <v>5.54</v>
      </c>
      <c r="AI6">
        <v>6.79</v>
      </c>
      <c r="AJ6">
        <v>6.5</v>
      </c>
    </row>
    <row r="9" spans="1:36">
      <c r="A9" t="s">
        <v>4</v>
      </c>
    </row>
    <row r="10" spans="1:36">
      <c r="A10" t="s">
        <v>0</v>
      </c>
      <c r="B10" t="s">
        <v>1</v>
      </c>
      <c r="C10" t="s">
        <v>3</v>
      </c>
      <c r="E10" t="s">
        <v>5</v>
      </c>
    </row>
    <row r="11" spans="1:36">
      <c r="A11">
        <v>4</v>
      </c>
      <c r="B11">
        <f>AVERAGE(E11:AJ11)</f>
        <v>1.9224999999999999</v>
      </c>
      <c r="C11">
        <f>STDEV(E11:AJ11)</f>
        <v>0.67522994888479859</v>
      </c>
      <c r="E11">
        <v>1.5</v>
      </c>
      <c r="F11">
        <v>2.08</v>
      </c>
      <c r="G11">
        <v>2.2000000000000002</v>
      </c>
      <c r="H11">
        <v>1.55</v>
      </c>
      <c r="I11">
        <v>1.43</v>
      </c>
      <c r="J11">
        <v>1.7</v>
      </c>
      <c r="K11">
        <v>1.64</v>
      </c>
      <c r="L11">
        <v>1.76</v>
      </c>
      <c r="M11">
        <v>1.76</v>
      </c>
      <c r="N11">
        <v>1.89</v>
      </c>
      <c r="O11">
        <v>1.98</v>
      </c>
      <c r="P11">
        <v>4.5199999999999996</v>
      </c>
      <c r="Q11">
        <v>1.87</v>
      </c>
      <c r="R11">
        <v>1.56</v>
      </c>
      <c r="S11">
        <v>1.52</v>
      </c>
      <c r="T11">
        <v>2.02</v>
      </c>
      <c r="U11">
        <v>1.65</v>
      </c>
      <c r="V11">
        <v>2.19</v>
      </c>
      <c r="W11">
        <v>2.06</v>
      </c>
      <c r="X11">
        <v>1.71</v>
      </c>
      <c r="Y11">
        <v>4.17</v>
      </c>
      <c r="Z11">
        <v>1.82</v>
      </c>
      <c r="AA11">
        <v>1.83</v>
      </c>
      <c r="AB11">
        <v>1.75</v>
      </c>
      <c r="AC11">
        <v>1.51</v>
      </c>
      <c r="AD11">
        <v>2.02</v>
      </c>
      <c r="AE11">
        <v>1.79</v>
      </c>
      <c r="AF11">
        <v>1.29</v>
      </c>
      <c r="AG11">
        <v>1.9</v>
      </c>
      <c r="AH11">
        <v>1.66</v>
      </c>
      <c r="AI11">
        <v>1.74</v>
      </c>
      <c r="AJ11">
        <v>1.45</v>
      </c>
    </row>
    <row r="12" spans="1:36">
      <c r="A12">
        <v>5</v>
      </c>
      <c r="B12">
        <f t="shared" ref="B12:B14" si="2">AVERAGE(E12:AJ12)</f>
        <v>1.6378125000000001</v>
      </c>
      <c r="C12">
        <f t="shared" ref="C12:C14" si="3">STDEV(E12:AJ12)</f>
        <v>0.82695997631043483</v>
      </c>
      <c r="E12">
        <v>1.53</v>
      </c>
      <c r="F12">
        <v>1.64</v>
      </c>
      <c r="G12">
        <v>1.59</v>
      </c>
      <c r="H12">
        <v>1.49</v>
      </c>
      <c r="I12">
        <v>1.37</v>
      </c>
      <c r="J12">
        <v>1.19</v>
      </c>
      <c r="K12">
        <v>1.26</v>
      </c>
      <c r="L12">
        <v>1.05</v>
      </c>
      <c r="M12">
        <v>1.53</v>
      </c>
      <c r="N12">
        <v>5.27</v>
      </c>
      <c r="O12">
        <v>1.43</v>
      </c>
      <c r="P12">
        <v>1.3</v>
      </c>
      <c r="Q12">
        <v>1.38</v>
      </c>
      <c r="R12">
        <v>1.2</v>
      </c>
      <c r="S12">
        <v>1.58</v>
      </c>
      <c r="T12">
        <v>1.07</v>
      </c>
      <c r="U12">
        <v>1.3</v>
      </c>
      <c r="V12">
        <v>2.85</v>
      </c>
      <c r="W12">
        <v>1.66</v>
      </c>
      <c r="X12">
        <v>1.44</v>
      </c>
      <c r="Y12">
        <v>1.42</v>
      </c>
      <c r="Z12">
        <v>1.32</v>
      </c>
      <c r="AA12">
        <v>3.67</v>
      </c>
      <c r="AB12">
        <v>1.42</v>
      </c>
      <c r="AC12">
        <v>1.24</v>
      </c>
      <c r="AD12">
        <v>1.5</v>
      </c>
      <c r="AE12">
        <v>1.51</v>
      </c>
      <c r="AF12">
        <v>1.1499999999999999</v>
      </c>
      <c r="AG12">
        <v>1.48</v>
      </c>
      <c r="AH12">
        <v>1.43</v>
      </c>
      <c r="AI12">
        <v>1.58</v>
      </c>
      <c r="AJ12">
        <v>1.56</v>
      </c>
    </row>
    <row r="13" spans="1:36">
      <c r="A13">
        <v>6</v>
      </c>
      <c r="B13">
        <f t="shared" si="2"/>
        <v>1.7046875000000001</v>
      </c>
      <c r="C13">
        <f t="shared" si="3"/>
        <v>1.243693729477614</v>
      </c>
      <c r="E13">
        <v>1.56</v>
      </c>
      <c r="F13">
        <v>1.58</v>
      </c>
      <c r="G13">
        <v>1.41</v>
      </c>
      <c r="H13">
        <v>1.4</v>
      </c>
      <c r="I13">
        <v>2.0099999999999998</v>
      </c>
      <c r="J13">
        <v>1.41</v>
      </c>
      <c r="K13">
        <v>1.33</v>
      </c>
      <c r="L13">
        <v>1.37</v>
      </c>
      <c r="M13">
        <v>1.33</v>
      </c>
      <c r="N13">
        <v>1.33</v>
      </c>
      <c r="O13">
        <v>1.48</v>
      </c>
      <c r="P13">
        <v>1.81</v>
      </c>
      <c r="Q13">
        <v>1.51</v>
      </c>
      <c r="R13">
        <v>1.5</v>
      </c>
      <c r="S13">
        <v>8.15</v>
      </c>
      <c r="T13">
        <v>1.52</v>
      </c>
      <c r="U13">
        <v>1.3</v>
      </c>
      <c r="V13">
        <v>1.53</v>
      </c>
      <c r="W13">
        <v>1.52</v>
      </c>
      <c r="X13">
        <v>1.51</v>
      </c>
      <c r="Y13">
        <v>1.53</v>
      </c>
      <c r="Z13">
        <v>1.49</v>
      </c>
      <c r="AA13">
        <v>1.45</v>
      </c>
      <c r="AB13">
        <v>1.22</v>
      </c>
      <c r="AC13">
        <v>1.34</v>
      </c>
      <c r="AD13">
        <v>1.33</v>
      </c>
      <c r="AE13">
        <v>1.29</v>
      </c>
      <c r="AF13">
        <v>1.83</v>
      </c>
      <c r="AG13">
        <v>1.38</v>
      </c>
      <c r="AH13">
        <v>3.26</v>
      </c>
      <c r="AI13">
        <v>0.44</v>
      </c>
      <c r="AJ13">
        <v>1.43</v>
      </c>
    </row>
    <row r="14" spans="1:36">
      <c r="A14">
        <v>7</v>
      </c>
      <c r="B14">
        <f t="shared" si="2"/>
        <v>1.5165625000000003</v>
      </c>
      <c r="C14">
        <f t="shared" si="3"/>
        <v>0.72848764851043124</v>
      </c>
      <c r="E14">
        <v>1.1299999999999999</v>
      </c>
      <c r="F14">
        <v>1.35</v>
      </c>
      <c r="G14">
        <v>1.27</v>
      </c>
      <c r="H14">
        <v>1.18</v>
      </c>
      <c r="I14">
        <v>1.41</v>
      </c>
      <c r="J14">
        <v>1.3</v>
      </c>
      <c r="K14">
        <v>1.71</v>
      </c>
      <c r="L14">
        <v>1.33</v>
      </c>
      <c r="M14">
        <v>1.24</v>
      </c>
      <c r="N14">
        <v>1.34</v>
      </c>
      <c r="O14">
        <v>1.29</v>
      </c>
      <c r="P14">
        <v>1.45</v>
      </c>
      <c r="Q14">
        <v>4.59</v>
      </c>
      <c r="R14">
        <v>1.38</v>
      </c>
      <c r="S14">
        <v>3.89</v>
      </c>
      <c r="T14">
        <v>1.34</v>
      </c>
      <c r="U14">
        <v>1.42</v>
      </c>
      <c r="V14">
        <v>1.23</v>
      </c>
      <c r="W14">
        <v>1.33</v>
      </c>
      <c r="X14">
        <v>1.29</v>
      </c>
      <c r="Y14">
        <v>1.39</v>
      </c>
      <c r="Z14">
        <v>1.35</v>
      </c>
      <c r="AA14">
        <v>1.34</v>
      </c>
      <c r="AB14">
        <v>1.35</v>
      </c>
      <c r="AC14">
        <v>1.22</v>
      </c>
      <c r="AD14">
        <v>1.31</v>
      </c>
      <c r="AE14">
        <v>1.34</v>
      </c>
      <c r="AF14">
        <v>1.61</v>
      </c>
      <c r="AG14">
        <v>1.32</v>
      </c>
      <c r="AH14">
        <v>1.35</v>
      </c>
      <c r="AI14">
        <v>1.18</v>
      </c>
      <c r="AJ14">
        <v>1.3</v>
      </c>
    </row>
    <row r="17" spans="1:36">
      <c r="A17" t="s">
        <v>2</v>
      </c>
      <c r="B17" t="s">
        <v>6</v>
      </c>
    </row>
    <row r="18" spans="1:36">
      <c r="A18" t="s">
        <v>0</v>
      </c>
      <c r="B18" t="s">
        <v>1</v>
      </c>
      <c r="C18" t="s">
        <v>3</v>
      </c>
      <c r="E18" t="s">
        <v>5</v>
      </c>
    </row>
    <row r="19" spans="1:36">
      <c r="A19">
        <v>4</v>
      </c>
      <c r="B19">
        <f>AVERAGE(E19:AJ19)</f>
        <v>7.1865625</v>
      </c>
      <c r="C19">
        <f>STDEV(E19:AJ19)</f>
        <v>0.3793849808699461</v>
      </c>
      <c r="E19">
        <v>6.73</v>
      </c>
      <c r="F19">
        <v>7.65</v>
      </c>
      <c r="G19">
        <v>8.36</v>
      </c>
      <c r="H19">
        <v>7.21</v>
      </c>
      <c r="I19">
        <v>6.82</v>
      </c>
      <c r="J19">
        <v>6.87</v>
      </c>
      <c r="K19">
        <v>7.04</v>
      </c>
      <c r="L19">
        <v>6.86</v>
      </c>
      <c r="M19">
        <v>6.93</v>
      </c>
      <c r="N19">
        <v>7.58</v>
      </c>
      <c r="O19">
        <v>7.69</v>
      </c>
      <c r="P19">
        <v>7.33</v>
      </c>
      <c r="Q19">
        <v>8.01</v>
      </c>
      <c r="R19">
        <v>6.81</v>
      </c>
      <c r="S19">
        <v>7.02</v>
      </c>
      <c r="T19">
        <v>7.06</v>
      </c>
      <c r="U19">
        <v>7.06</v>
      </c>
      <c r="V19">
        <v>7.65</v>
      </c>
      <c r="W19">
        <v>7.28</v>
      </c>
      <c r="X19">
        <v>7.14</v>
      </c>
      <c r="Y19">
        <v>6.92</v>
      </c>
      <c r="Z19">
        <v>6.99</v>
      </c>
      <c r="AA19">
        <v>6.84</v>
      </c>
      <c r="AB19">
        <v>7.11</v>
      </c>
      <c r="AC19">
        <v>6.86</v>
      </c>
      <c r="AD19">
        <v>7.32</v>
      </c>
      <c r="AE19">
        <v>6.82</v>
      </c>
      <c r="AF19">
        <v>7.09</v>
      </c>
      <c r="AG19">
        <v>7.57</v>
      </c>
      <c r="AH19">
        <v>7.21</v>
      </c>
      <c r="AI19">
        <v>7.17</v>
      </c>
      <c r="AJ19">
        <v>6.97</v>
      </c>
    </row>
    <row r="20" spans="1:36">
      <c r="A20">
        <v>5</v>
      </c>
      <c r="B20">
        <f t="shared" ref="B20:B22" si="4">AVERAGE(E20:AJ20)</f>
        <v>7.3475000000000001</v>
      </c>
      <c r="C20">
        <f t="shared" ref="C20:C22" si="5">STDEV(E20:AJ20)</f>
        <v>0.40343684799802082</v>
      </c>
      <c r="E20">
        <v>7.33</v>
      </c>
      <c r="F20">
        <v>7.57</v>
      </c>
      <c r="G20">
        <v>7.19</v>
      </c>
      <c r="H20">
        <v>7.67</v>
      </c>
      <c r="I20">
        <v>7.17</v>
      </c>
      <c r="J20">
        <v>6.66</v>
      </c>
      <c r="K20">
        <v>7.24</v>
      </c>
      <c r="L20">
        <v>6.7</v>
      </c>
      <c r="M20">
        <v>7.75</v>
      </c>
      <c r="N20">
        <v>7.52</v>
      </c>
      <c r="O20">
        <v>7.49</v>
      </c>
      <c r="P20">
        <v>7.03</v>
      </c>
      <c r="Q20">
        <v>7.45</v>
      </c>
      <c r="R20">
        <v>6.87</v>
      </c>
      <c r="S20">
        <v>7.47</v>
      </c>
      <c r="T20">
        <v>6.51</v>
      </c>
      <c r="U20">
        <v>7.5</v>
      </c>
      <c r="V20">
        <v>7.35</v>
      </c>
      <c r="W20">
        <v>8.2200000000000006</v>
      </c>
      <c r="X20">
        <v>6.9</v>
      </c>
      <c r="Y20">
        <v>7.32</v>
      </c>
      <c r="Z20">
        <v>7.22</v>
      </c>
      <c r="AA20">
        <v>8.0299999999999994</v>
      </c>
      <c r="AB20">
        <v>7.4</v>
      </c>
      <c r="AC20">
        <v>6.8</v>
      </c>
      <c r="AD20">
        <v>8.09</v>
      </c>
      <c r="AE20">
        <v>7.7</v>
      </c>
      <c r="AF20">
        <v>7.1</v>
      </c>
      <c r="AG20">
        <v>7.48</v>
      </c>
      <c r="AH20">
        <v>7.21</v>
      </c>
      <c r="AI20">
        <v>7.63</v>
      </c>
      <c r="AJ20">
        <v>7.55</v>
      </c>
    </row>
    <row r="21" spans="1:36">
      <c r="A21">
        <v>6</v>
      </c>
      <c r="B21">
        <f t="shared" si="4"/>
        <v>6.7846875000000004</v>
      </c>
      <c r="C21">
        <f t="shared" si="5"/>
        <v>0.69834820954462506</v>
      </c>
      <c r="E21">
        <v>7.29</v>
      </c>
      <c r="F21">
        <v>7.54</v>
      </c>
      <c r="G21">
        <v>7.04</v>
      </c>
      <c r="H21">
        <v>6.54</v>
      </c>
      <c r="I21">
        <v>7.88</v>
      </c>
      <c r="J21">
        <v>7.35</v>
      </c>
      <c r="K21">
        <v>6.18</v>
      </c>
      <c r="L21">
        <v>7.19</v>
      </c>
      <c r="M21">
        <v>6.14</v>
      </c>
      <c r="N21">
        <v>6.12</v>
      </c>
      <c r="O21">
        <v>6.92</v>
      </c>
      <c r="P21">
        <v>7.69</v>
      </c>
      <c r="Q21">
        <v>5.61</v>
      </c>
      <c r="R21">
        <v>7.25</v>
      </c>
      <c r="S21">
        <v>7.44</v>
      </c>
      <c r="T21">
        <v>7.39</v>
      </c>
      <c r="U21">
        <v>6.61</v>
      </c>
      <c r="V21">
        <v>7.26</v>
      </c>
      <c r="W21">
        <v>6.59</v>
      </c>
      <c r="X21">
        <v>7.39</v>
      </c>
      <c r="Y21">
        <v>7.52</v>
      </c>
      <c r="Z21">
        <v>7.15</v>
      </c>
      <c r="AA21">
        <v>7.02</v>
      </c>
      <c r="AB21">
        <v>6.16</v>
      </c>
      <c r="AC21">
        <v>7.11</v>
      </c>
      <c r="AD21">
        <v>6.08</v>
      </c>
      <c r="AE21">
        <v>6.14</v>
      </c>
      <c r="AF21">
        <v>6.61</v>
      </c>
      <c r="AG21">
        <v>6.32</v>
      </c>
      <c r="AH21">
        <v>6.2</v>
      </c>
      <c r="AI21">
        <v>4.63</v>
      </c>
      <c r="AJ21">
        <v>6.75</v>
      </c>
    </row>
    <row r="22" spans="1:36">
      <c r="A22">
        <v>7</v>
      </c>
      <c r="B22">
        <f t="shared" si="4"/>
        <v>6.8709375000000001</v>
      </c>
      <c r="C22">
        <f t="shared" si="5"/>
        <v>0.56512835752939417</v>
      </c>
      <c r="E22">
        <v>7.01</v>
      </c>
      <c r="F22">
        <v>6.78</v>
      </c>
      <c r="G22">
        <v>6.75</v>
      </c>
      <c r="H22">
        <v>6.59</v>
      </c>
      <c r="I22">
        <v>8.7899999999999991</v>
      </c>
      <c r="J22">
        <v>6.63</v>
      </c>
      <c r="K22">
        <v>6.91</v>
      </c>
      <c r="L22">
        <v>6.86</v>
      </c>
      <c r="M22">
        <v>6.39</v>
      </c>
      <c r="N22">
        <v>6.73</v>
      </c>
      <c r="O22">
        <v>6.52</v>
      </c>
      <c r="P22">
        <v>7.57</v>
      </c>
      <c r="Q22">
        <v>7.31</v>
      </c>
      <c r="R22">
        <v>7.09</v>
      </c>
      <c r="S22">
        <v>6.74</v>
      </c>
      <c r="T22">
        <v>7.33</v>
      </c>
      <c r="U22">
        <v>6.62</v>
      </c>
      <c r="V22">
        <v>6.51</v>
      </c>
      <c r="W22">
        <v>6.72</v>
      </c>
      <c r="X22">
        <v>6.54</v>
      </c>
      <c r="Y22">
        <v>6.61</v>
      </c>
      <c r="Z22">
        <v>6.52</v>
      </c>
      <c r="AA22">
        <v>6.57</v>
      </c>
      <c r="AB22">
        <v>6.58</v>
      </c>
      <c r="AC22">
        <v>6.7</v>
      </c>
      <c r="AD22">
        <v>6.7</v>
      </c>
      <c r="AE22">
        <v>6.48</v>
      </c>
      <c r="AF22">
        <v>8.59</v>
      </c>
      <c r="AG22">
        <v>6.51</v>
      </c>
      <c r="AH22">
        <v>6.09</v>
      </c>
      <c r="AI22">
        <v>7.19</v>
      </c>
      <c r="AJ22">
        <v>6.94</v>
      </c>
    </row>
    <row r="25" spans="1:36">
      <c r="A25" t="s">
        <v>2</v>
      </c>
      <c r="B25" t="s">
        <v>13</v>
      </c>
    </row>
    <row r="26" spans="1:36">
      <c r="A26" t="s">
        <v>0</v>
      </c>
      <c r="B26" t="s">
        <v>1</v>
      </c>
      <c r="C26" t="s">
        <v>3</v>
      </c>
    </row>
    <row r="27" spans="1:36">
      <c r="A27">
        <v>4</v>
      </c>
      <c r="B27">
        <f>AVERAGE(E27:AJ27)</f>
        <v>7.2228437500000018</v>
      </c>
      <c r="C27">
        <f>STDEV(E27:AJ27)</f>
        <v>0.47384118268810083</v>
      </c>
      <c r="E27">
        <v>6.7606000000000002</v>
      </c>
      <c r="F27">
        <v>7.2788000000000004</v>
      </c>
      <c r="G27">
        <v>7.468</v>
      </c>
      <c r="H27">
        <v>7.4927000000000001</v>
      </c>
      <c r="I27">
        <v>7.0759999999999996</v>
      </c>
      <c r="J27">
        <v>6.4367000000000001</v>
      </c>
      <c r="K27">
        <v>7.0279999999999996</v>
      </c>
      <c r="L27">
        <v>6.5541999999999998</v>
      </c>
      <c r="M27">
        <v>7.6657999999999999</v>
      </c>
      <c r="N27">
        <v>7.2491000000000003</v>
      </c>
      <c r="O27">
        <v>7.6605999999999996</v>
      </c>
      <c r="P27">
        <v>7.0747</v>
      </c>
      <c r="Q27">
        <v>7.8395999999999999</v>
      </c>
      <c r="R27">
        <v>6.3361000000000001</v>
      </c>
      <c r="S27">
        <v>6.7126000000000001</v>
      </c>
      <c r="T27">
        <v>6.3038999999999996</v>
      </c>
      <c r="U27">
        <v>7.6069000000000004</v>
      </c>
      <c r="V27">
        <v>7.4367000000000001</v>
      </c>
      <c r="W27">
        <v>7.6437999999999997</v>
      </c>
      <c r="X27">
        <v>6.5738000000000003</v>
      </c>
      <c r="Y27">
        <v>6.5438999999999998</v>
      </c>
      <c r="Z27">
        <v>6.7519999999999998</v>
      </c>
      <c r="AA27">
        <v>7.8068</v>
      </c>
      <c r="AB27">
        <v>7.6375999999999999</v>
      </c>
      <c r="AC27">
        <v>7.3075999999999999</v>
      </c>
      <c r="AD27">
        <v>7.5347999999999997</v>
      </c>
      <c r="AE27">
        <v>7.7140000000000004</v>
      </c>
      <c r="AF27">
        <v>7.5026000000000002</v>
      </c>
      <c r="AG27">
        <v>7.4886999999999997</v>
      </c>
      <c r="AH27">
        <v>7.5578000000000003</v>
      </c>
      <c r="AI27">
        <v>7.5896999999999997</v>
      </c>
      <c r="AJ27">
        <v>7.4969000000000001</v>
      </c>
    </row>
    <row r="28" spans="1:36">
      <c r="A28">
        <v>5</v>
      </c>
      <c r="B28">
        <f t="shared" ref="B28:B30" si="6">AVERAGE(E28:AJ28)</f>
        <v>7.603762500000002</v>
      </c>
      <c r="C28">
        <f t="shared" ref="C28:C30" si="7">STDEV(E28:AJ28)</f>
        <v>0.30734811381313293</v>
      </c>
      <c r="E28">
        <v>6.9988000000000001</v>
      </c>
      <c r="F28">
        <v>7.6962999999999999</v>
      </c>
      <c r="G28">
        <v>7.0354999999999999</v>
      </c>
      <c r="H28">
        <v>7.7098000000000004</v>
      </c>
      <c r="I28">
        <v>7.8315999999999999</v>
      </c>
      <c r="J28">
        <v>7.3918999999999997</v>
      </c>
      <c r="K28">
        <v>7.7393999999999998</v>
      </c>
      <c r="L28">
        <v>6.9774000000000003</v>
      </c>
      <c r="M28">
        <v>7.7000999999999999</v>
      </c>
      <c r="N28">
        <v>7.7291999999999996</v>
      </c>
      <c r="O28">
        <v>7.5568999999999997</v>
      </c>
      <c r="P28">
        <v>7.6002999999999998</v>
      </c>
      <c r="Q28">
        <v>8.1637000000000004</v>
      </c>
      <c r="R28">
        <v>7.4737</v>
      </c>
      <c r="S28">
        <v>7.5255999999999998</v>
      </c>
      <c r="T28">
        <v>7.5701999999999998</v>
      </c>
      <c r="U28">
        <v>7.7194000000000003</v>
      </c>
      <c r="V28">
        <v>7.0834999999999999</v>
      </c>
      <c r="W28">
        <v>7.4282000000000004</v>
      </c>
      <c r="X28">
        <v>7.6627000000000001</v>
      </c>
      <c r="Y28">
        <v>7.0602</v>
      </c>
      <c r="Z28">
        <v>7.5430000000000001</v>
      </c>
      <c r="AA28">
        <v>7.7390999999999996</v>
      </c>
      <c r="AB28">
        <v>7.7858000000000001</v>
      </c>
      <c r="AC28">
        <v>7.5890000000000004</v>
      </c>
      <c r="AD28">
        <v>7.6218000000000004</v>
      </c>
      <c r="AE28">
        <v>7.8581000000000003</v>
      </c>
      <c r="AF28">
        <v>8.1510999999999996</v>
      </c>
      <c r="AG28">
        <v>7.7003000000000004</v>
      </c>
      <c r="AH28">
        <v>7.7561999999999998</v>
      </c>
      <c r="AI28">
        <v>8.0747</v>
      </c>
      <c r="AJ28">
        <v>7.8468999999999998</v>
      </c>
    </row>
    <row r="29" spans="1:36">
      <c r="A29">
        <v>6</v>
      </c>
      <c r="B29">
        <f t="shared" si="6"/>
        <v>7.3870312499999997</v>
      </c>
      <c r="C29">
        <f t="shared" si="7"/>
        <v>0.2633808409490655</v>
      </c>
      <c r="E29">
        <v>6.5773000000000001</v>
      </c>
      <c r="F29">
        <v>7.5270000000000001</v>
      </c>
      <c r="G29">
        <v>7.6852</v>
      </c>
      <c r="H29">
        <v>7.4675000000000002</v>
      </c>
      <c r="I29">
        <v>7.3990999999999998</v>
      </c>
      <c r="J29">
        <v>7.4927999999999999</v>
      </c>
      <c r="K29">
        <v>7.3460000000000001</v>
      </c>
      <c r="L29">
        <v>7.5506000000000002</v>
      </c>
      <c r="M29">
        <v>7.3644999999999996</v>
      </c>
      <c r="N29">
        <v>7.1677999999999997</v>
      </c>
      <c r="O29">
        <v>7.8125999999999998</v>
      </c>
      <c r="P29">
        <v>7.4653</v>
      </c>
      <c r="Q29">
        <v>6.6367000000000003</v>
      </c>
      <c r="R29">
        <v>7.5305999999999997</v>
      </c>
      <c r="S29">
        <v>7.1532999999999998</v>
      </c>
      <c r="T29">
        <v>7.6721000000000004</v>
      </c>
      <c r="U29">
        <v>7.5987999999999998</v>
      </c>
      <c r="V29">
        <v>7.5122999999999998</v>
      </c>
      <c r="W29">
        <v>7.3776999999999999</v>
      </c>
      <c r="X29">
        <v>7.3853</v>
      </c>
      <c r="Y29">
        <v>7.5370999999999997</v>
      </c>
      <c r="Z29">
        <v>7.6307999999999998</v>
      </c>
      <c r="AA29">
        <v>7.4093999999999998</v>
      </c>
      <c r="AB29">
        <v>7.5792999999999999</v>
      </c>
      <c r="AC29">
        <v>7.3022999999999998</v>
      </c>
      <c r="AD29">
        <v>7.4645000000000001</v>
      </c>
      <c r="AE29">
        <v>7.3548</v>
      </c>
      <c r="AF29">
        <v>7.3522999999999996</v>
      </c>
      <c r="AG29">
        <v>7.4938000000000002</v>
      </c>
      <c r="AH29">
        <v>7.23</v>
      </c>
      <c r="AI29">
        <v>7.0045999999999999</v>
      </c>
      <c r="AJ29">
        <v>7.3036000000000003</v>
      </c>
    </row>
    <row r="30" spans="1:36">
      <c r="A30">
        <v>7</v>
      </c>
      <c r="B30">
        <f t="shared" si="6"/>
        <v>7.53609375</v>
      </c>
      <c r="C30">
        <f t="shared" si="7"/>
        <v>0.37558052350607657</v>
      </c>
      <c r="E30">
        <v>7.3895999999999997</v>
      </c>
      <c r="F30">
        <v>7.7491000000000003</v>
      </c>
      <c r="G30">
        <v>7.7373000000000003</v>
      </c>
      <c r="H30">
        <v>7.6635</v>
      </c>
      <c r="I30">
        <v>6.2789000000000001</v>
      </c>
      <c r="J30">
        <v>7.7488000000000001</v>
      </c>
      <c r="K30">
        <v>7.3243</v>
      </c>
      <c r="L30">
        <v>7.7938000000000001</v>
      </c>
      <c r="M30">
        <v>7.7034000000000002</v>
      </c>
      <c r="N30">
        <v>7.9</v>
      </c>
      <c r="O30">
        <v>7.2962999999999996</v>
      </c>
      <c r="P30">
        <v>7.0263999999999998</v>
      </c>
      <c r="Q30">
        <v>6.7865000000000002</v>
      </c>
      <c r="R30">
        <v>7.6391</v>
      </c>
      <c r="S30">
        <v>7.0217999999999998</v>
      </c>
      <c r="T30">
        <v>7.5568999999999997</v>
      </c>
      <c r="U30">
        <v>7.5823999999999998</v>
      </c>
      <c r="V30">
        <v>7.7548000000000004</v>
      </c>
      <c r="W30">
        <v>7.7382999999999997</v>
      </c>
      <c r="X30">
        <v>7.7750000000000004</v>
      </c>
      <c r="Y30">
        <v>7.6089000000000002</v>
      </c>
      <c r="Z30">
        <v>7.6574</v>
      </c>
      <c r="AA30">
        <v>7.7358000000000002</v>
      </c>
      <c r="AB30">
        <v>7.7656999999999998</v>
      </c>
      <c r="AC30">
        <v>7.6342999999999996</v>
      </c>
      <c r="AD30">
        <v>7.5476999999999999</v>
      </c>
      <c r="AE30">
        <v>7.8449</v>
      </c>
      <c r="AF30">
        <v>6.8361000000000001</v>
      </c>
      <c r="AG30">
        <v>7.6119000000000003</v>
      </c>
      <c r="AH30">
        <v>7.6715999999999998</v>
      </c>
      <c r="AI30">
        <v>8.0753000000000004</v>
      </c>
      <c r="AJ30">
        <v>7.6992000000000003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30"/>
  <sheetViews>
    <sheetView topLeftCell="A7" workbookViewId="0">
      <selection activeCell="E28" sqref="E28:AJ28"/>
    </sheetView>
  </sheetViews>
  <sheetFormatPr defaultRowHeight="15"/>
  <cols>
    <col min="5" max="36" width="5" bestFit="1" customWidth="1"/>
  </cols>
  <sheetData>
    <row r="1" spans="1:36">
      <c r="A1" t="s">
        <v>2</v>
      </c>
    </row>
    <row r="2" spans="1:36">
      <c r="A2" t="s">
        <v>0</v>
      </c>
      <c r="B2" t="s">
        <v>1</v>
      </c>
      <c r="C2" t="s">
        <v>3</v>
      </c>
      <c r="E2" t="s">
        <v>5</v>
      </c>
    </row>
    <row r="3" spans="1:36">
      <c r="A3">
        <v>4</v>
      </c>
      <c r="B3">
        <f>AVERAGE(E3:AJ3)</f>
        <v>6.5646874999999989</v>
      </c>
      <c r="C3">
        <f>STDEV(E3:AJ3)</f>
        <v>1.1566134781780961</v>
      </c>
      <c r="E3">
        <v>4.1399999999999997</v>
      </c>
      <c r="F3">
        <v>7.49</v>
      </c>
      <c r="G3">
        <v>8.15</v>
      </c>
      <c r="H3">
        <v>6.13</v>
      </c>
      <c r="I3">
        <v>5.5</v>
      </c>
      <c r="J3">
        <v>7.33</v>
      </c>
      <c r="K3">
        <v>6.26</v>
      </c>
      <c r="L3">
        <v>3.36</v>
      </c>
      <c r="M3">
        <v>6.91</v>
      </c>
      <c r="N3">
        <v>6.17</v>
      </c>
      <c r="O3">
        <v>6.3</v>
      </c>
      <c r="P3">
        <v>3.87</v>
      </c>
      <c r="Q3">
        <v>6.44</v>
      </c>
      <c r="R3">
        <v>7.95</v>
      </c>
      <c r="S3">
        <v>6.72</v>
      </c>
      <c r="T3">
        <v>6.06</v>
      </c>
      <c r="U3">
        <v>7.29</v>
      </c>
      <c r="V3">
        <v>6.54</v>
      </c>
      <c r="W3">
        <v>5.57</v>
      </c>
      <c r="X3">
        <v>7.38</v>
      </c>
      <c r="Y3">
        <v>6.87</v>
      </c>
      <c r="Z3">
        <v>6.85</v>
      </c>
      <c r="AA3">
        <v>6.17</v>
      </c>
      <c r="AB3">
        <v>6.42</v>
      </c>
      <c r="AC3">
        <v>6.85</v>
      </c>
      <c r="AD3">
        <v>7.15</v>
      </c>
      <c r="AE3">
        <v>8.23</v>
      </c>
      <c r="AF3">
        <v>6.88</v>
      </c>
      <c r="AG3">
        <v>6.97</v>
      </c>
      <c r="AH3">
        <v>6.46</v>
      </c>
      <c r="AI3">
        <v>8.51</v>
      </c>
      <c r="AJ3">
        <v>7.15</v>
      </c>
    </row>
    <row r="4" spans="1:36">
      <c r="A4">
        <v>5</v>
      </c>
      <c r="B4">
        <f t="shared" ref="B4:B6" si="0">AVERAGE(E4:AJ4)</f>
        <v>6.3849999999999989</v>
      </c>
      <c r="C4">
        <f t="shared" ref="C4:C6" si="1">STDEV(E4:AJ4)</f>
        <v>0.90184756597668791</v>
      </c>
      <c r="E4">
        <v>5.28</v>
      </c>
      <c r="F4">
        <v>7.13</v>
      </c>
      <c r="G4">
        <v>6.03</v>
      </c>
      <c r="H4">
        <v>6.75</v>
      </c>
      <c r="I4">
        <v>6.07</v>
      </c>
      <c r="J4">
        <v>6.86</v>
      </c>
      <c r="K4">
        <v>5.87</v>
      </c>
      <c r="L4">
        <v>6.89</v>
      </c>
      <c r="M4">
        <v>7.13</v>
      </c>
      <c r="N4">
        <v>5.56</v>
      </c>
      <c r="O4">
        <v>7.24</v>
      </c>
      <c r="P4">
        <v>6.1</v>
      </c>
      <c r="Q4">
        <v>7.05</v>
      </c>
      <c r="R4">
        <v>6.42</v>
      </c>
      <c r="S4">
        <v>5.95</v>
      </c>
      <c r="T4">
        <v>3.36</v>
      </c>
      <c r="U4">
        <v>6.17</v>
      </c>
      <c r="V4">
        <v>6.48</v>
      </c>
      <c r="W4">
        <v>5.75</v>
      </c>
      <c r="X4">
        <v>7.65</v>
      </c>
      <c r="Y4">
        <v>5.7</v>
      </c>
      <c r="Z4">
        <v>6.64</v>
      </c>
      <c r="AA4">
        <v>7.99</v>
      </c>
      <c r="AB4">
        <v>7.08</v>
      </c>
      <c r="AC4">
        <v>6.87</v>
      </c>
      <c r="AD4">
        <v>6.67</v>
      </c>
      <c r="AE4">
        <v>6.17</v>
      </c>
      <c r="AF4">
        <v>6.69</v>
      </c>
      <c r="AG4">
        <v>6.28</v>
      </c>
      <c r="AH4">
        <v>6.73</v>
      </c>
      <c r="AI4">
        <v>4.51</v>
      </c>
      <c r="AJ4">
        <v>7.25</v>
      </c>
    </row>
    <row r="5" spans="1:36">
      <c r="A5">
        <v>6</v>
      </c>
      <c r="B5">
        <f t="shared" si="0"/>
        <v>6.5925000000000011</v>
      </c>
      <c r="C5">
        <f t="shared" si="1"/>
        <v>0.73009941877138096</v>
      </c>
      <c r="E5">
        <v>5.41</v>
      </c>
      <c r="F5">
        <v>5.2</v>
      </c>
      <c r="G5">
        <v>6.21</v>
      </c>
      <c r="H5">
        <v>6.28</v>
      </c>
      <c r="I5">
        <v>7.15</v>
      </c>
      <c r="J5">
        <v>6.73</v>
      </c>
      <c r="K5">
        <v>5.92</v>
      </c>
      <c r="L5">
        <v>6.17</v>
      </c>
      <c r="M5">
        <v>7.05</v>
      </c>
      <c r="N5">
        <v>6.07</v>
      </c>
      <c r="O5">
        <v>6.28</v>
      </c>
      <c r="P5">
        <v>8.0500000000000007</v>
      </c>
      <c r="Q5">
        <v>5.92</v>
      </c>
      <c r="R5">
        <v>7.29</v>
      </c>
      <c r="S5">
        <v>6.42</v>
      </c>
      <c r="T5">
        <v>6.18</v>
      </c>
      <c r="U5">
        <v>6.36</v>
      </c>
      <c r="V5">
        <v>5.99</v>
      </c>
      <c r="W5">
        <v>6.79</v>
      </c>
      <c r="X5">
        <v>6.74</v>
      </c>
      <c r="Y5">
        <v>7.21</v>
      </c>
      <c r="Z5">
        <v>7.22</v>
      </c>
      <c r="AA5">
        <v>7.44</v>
      </c>
      <c r="AB5">
        <v>6.86</v>
      </c>
      <c r="AC5">
        <v>6.11</v>
      </c>
      <c r="AD5">
        <v>6.22</v>
      </c>
      <c r="AE5">
        <v>6.58</v>
      </c>
      <c r="AF5">
        <v>8.57</v>
      </c>
      <c r="AG5">
        <v>7.66</v>
      </c>
      <c r="AH5">
        <v>6.76</v>
      </c>
      <c r="AI5">
        <v>5.86</v>
      </c>
      <c r="AJ5">
        <v>6.26</v>
      </c>
    </row>
    <row r="6" spans="1:36">
      <c r="A6">
        <v>7</v>
      </c>
      <c r="B6">
        <f t="shared" si="0"/>
        <v>6.2215624999999983</v>
      </c>
      <c r="C6">
        <f t="shared" si="1"/>
        <v>0.55121045319342499</v>
      </c>
      <c r="E6">
        <v>5.6</v>
      </c>
      <c r="F6">
        <v>6.19</v>
      </c>
      <c r="G6">
        <v>6.44</v>
      </c>
      <c r="H6">
        <v>5.81</v>
      </c>
      <c r="I6">
        <v>6.3</v>
      </c>
      <c r="J6">
        <v>6.41</v>
      </c>
      <c r="K6">
        <v>5.75</v>
      </c>
      <c r="L6">
        <v>7.42</v>
      </c>
      <c r="M6">
        <v>5.24</v>
      </c>
      <c r="N6">
        <v>6.28</v>
      </c>
      <c r="O6">
        <v>5.89</v>
      </c>
      <c r="P6">
        <v>6.24</v>
      </c>
      <c r="Q6">
        <v>6.93</v>
      </c>
      <c r="R6">
        <v>7.37</v>
      </c>
      <c r="S6">
        <v>6.23</v>
      </c>
      <c r="T6">
        <v>6.47</v>
      </c>
      <c r="U6">
        <v>6.46</v>
      </c>
      <c r="V6">
        <v>6.33</v>
      </c>
      <c r="W6">
        <v>5.76</v>
      </c>
      <c r="X6">
        <v>6.24</v>
      </c>
      <c r="Y6">
        <v>6.31</v>
      </c>
      <c r="Z6">
        <v>6.6</v>
      </c>
      <c r="AA6">
        <v>6.9</v>
      </c>
      <c r="AB6">
        <v>5.21</v>
      </c>
      <c r="AC6">
        <v>6.91</v>
      </c>
      <c r="AD6">
        <v>6.07</v>
      </c>
      <c r="AE6">
        <v>6.44</v>
      </c>
      <c r="AF6">
        <v>5.92</v>
      </c>
      <c r="AG6">
        <v>5.92</v>
      </c>
      <c r="AH6">
        <v>5.15</v>
      </c>
      <c r="AI6">
        <v>6.57</v>
      </c>
      <c r="AJ6">
        <v>5.73</v>
      </c>
    </row>
    <row r="9" spans="1:36">
      <c r="A9" t="s">
        <v>4</v>
      </c>
    </row>
    <row r="10" spans="1:36">
      <c r="A10" t="s">
        <v>0</v>
      </c>
      <c r="B10" t="s">
        <v>1</v>
      </c>
      <c r="C10" t="s">
        <v>3</v>
      </c>
      <c r="E10" t="s">
        <v>5</v>
      </c>
    </row>
    <row r="11" spans="1:36">
      <c r="A11">
        <v>4</v>
      </c>
      <c r="B11">
        <f>AVERAGE(E11:AJ11)</f>
        <v>3.204687499999999</v>
      </c>
      <c r="C11">
        <f>STDEV(E11:AJ11)</f>
        <v>2.5084913656322647</v>
      </c>
      <c r="E11">
        <v>2.19</v>
      </c>
      <c r="F11">
        <v>4.5</v>
      </c>
      <c r="G11">
        <v>1.26</v>
      </c>
      <c r="H11">
        <v>1.25</v>
      </c>
      <c r="I11">
        <v>4.51</v>
      </c>
      <c r="J11">
        <v>7.32</v>
      </c>
      <c r="K11">
        <v>1.58</v>
      </c>
      <c r="L11">
        <v>0.77</v>
      </c>
      <c r="M11">
        <v>2.23</v>
      </c>
      <c r="N11">
        <v>5.17</v>
      </c>
      <c r="O11">
        <v>1.54</v>
      </c>
      <c r="P11">
        <v>1.6</v>
      </c>
      <c r="Q11">
        <v>1.44</v>
      </c>
      <c r="R11">
        <v>5.64</v>
      </c>
      <c r="S11">
        <v>2.08</v>
      </c>
      <c r="T11">
        <v>0.44</v>
      </c>
      <c r="U11">
        <v>5.98</v>
      </c>
      <c r="V11">
        <v>2.93</v>
      </c>
      <c r="W11">
        <v>0.87</v>
      </c>
      <c r="X11">
        <v>2.74</v>
      </c>
      <c r="Y11">
        <v>8.8000000000000007</v>
      </c>
      <c r="Z11">
        <v>3.47</v>
      </c>
      <c r="AA11">
        <v>0.85</v>
      </c>
      <c r="AB11">
        <v>0.76</v>
      </c>
      <c r="AC11">
        <v>1.99</v>
      </c>
      <c r="AD11">
        <v>9.32</v>
      </c>
      <c r="AE11">
        <v>5.75</v>
      </c>
      <c r="AF11">
        <v>1.69</v>
      </c>
      <c r="AG11">
        <v>4.13</v>
      </c>
      <c r="AH11">
        <v>1.85</v>
      </c>
      <c r="AI11">
        <v>0.66</v>
      </c>
      <c r="AJ11">
        <v>7.24</v>
      </c>
    </row>
    <row r="12" spans="1:36">
      <c r="A12">
        <v>5</v>
      </c>
      <c r="B12">
        <f t="shared" ref="B12:B14" si="2">AVERAGE(E12:AJ12)</f>
        <v>2.5934374999999994</v>
      </c>
      <c r="C12">
        <f t="shared" ref="C12:C14" si="3">STDEV(E12:AJ12)</f>
        <v>2.3504654437832855</v>
      </c>
      <c r="E12">
        <v>2.1800000000000002</v>
      </c>
      <c r="F12">
        <v>9.56</v>
      </c>
      <c r="G12">
        <v>0.59</v>
      </c>
      <c r="H12">
        <v>2.12</v>
      </c>
      <c r="I12">
        <v>1.48</v>
      </c>
      <c r="J12">
        <v>1.69</v>
      </c>
      <c r="K12">
        <v>1.57</v>
      </c>
      <c r="L12">
        <v>3.51</v>
      </c>
      <c r="M12">
        <v>1.84</v>
      </c>
      <c r="N12">
        <v>1.62</v>
      </c>
      <c r="O12">
        <v>1.91</v>
      </c>
      <c r="P12">
        <v>2.65</v>
      </c>
      <c r="Q12">
        <v>1.85</v>
      </c>
      <c r="R12">
        <v>2.68</v>
      </c>
      <c r="S12">
        <v>1.91</v>
      </c>
      <c r="T12">
        <v>4.4800000000000004</v>
      </c>
      <c r="U12">
        <v>0.9</v>
      </c>
      <c r="V12">
        <v>1.6</v>
      </c>
      <c r="W12">
        <v>1.58</v>
      </c>
      <c r="X12">
        <v>1.79</v>
      </c>
      <c r="Y12">
        <v>9.0399999999999991</v>
      </c>
      <c r="Z12">
        <v>0.88</v>
      </c>
      <c r="AA12">
        <v>9.51</v>
      </c>
      <c r="AB12">
        <v>1.59</v>
      </c>
      <c r="AC12">
        <v>1.64</v>
      </c>
      <c r="AD12">
        <v>1.99</v>
      </c>
      <c r="AE12">
        <v>2.08</v>
      </c>
      <c r="AF12">
        <v>0.96</v>
      </c>
      <c r="AG12">
        <v>3.19</v>
      </c>
      <c r="AH12">
        <v>1.75</v>
      </c>
      <c r="AI12">
        <v>0.74</v>
      </c>
      <c r="AJ12">
        <v>2.11</v>
      </c>
    </row>
    <row r="13" spans="1:36">
      <c r="A13">
        <v>6</v>
      </c>
      <c r="B13">
        <f t="shared" si="2"/>
        <v>4.9365624999999991</v>
      </c>
      <c r="C13">
        <f t="shared" si="3"/>
        <v>3.3321170344769744</v>
      </c>
      <c r="E13">
        <v>0.5</v>
      </c>
      <c r="F13">
        <v>1.75</v>
      </c>
      <c r="G13">
        <v>1.64</v>
      </c>
      <c r="H13">
        <v>4.3099999999999996</v>
      </c>
      <c r="I13">
        <v>2.84</v>
      </c>
      <c r="J13">
        <v>2.87</v>
      </c>
      <c r="K13">
        <v>1.78</v>
      </c>
      <c r="L13">
        <v>9.73</v>
      </c>
      <c r="M13">
        <v>9.64</v>
      </c>
      <c r="N13">
        <v>2.29</v>
      </c>
      <c r="O13">
        <v>9.3800000000000008</v>
      </c>
      <c r="P13">
        <v>1.44</v>
      </c>
      <c r="Q13">
        <v>7.39</v>
      </c>
      <c r="R13">
        <v>7.84</v>
      </c>
      <c r="S13">
        <v>3.14</v>
      </c>
      <c r="T13">
        <v>4.34</v>
      </c>
      <c r="U13">
        <v>2.04</v>
      </c>
      <c r="V13">
        <v>1.77</v>
      </c>
      <c r="W13">
        <v>3.39</v>
      </c>
      <c r="X13">
        <v>3.29</v>
      </c>
      <c r="Y13">
        <v>9.5399999999999991</v>
      </c>
      <c r="Z13">
        <v>5.82</v>
      </c>
      <c r="AA13">
        <v>4.92</v>
      </c>
      <c r="AB13">
        <v>9.58</v>
      </c>
      <c r="AC13">
        <v>9.14</v>
      </c>
      <c r="AD13">
        <v>1.9</v>
      </c>
      <c r="AE13">
        <v>2.35</v>
      </c>
      <c r="AF13">
        <v>9.56</v>
      </c>
      <c r="AG13">
        <v>9.64</v>
      </c>
      <c r="AH13">
        <v>9.6</v>
      </c>
      <c r="AI13">
        <v>3.35</v>
      </c>
      <c r="AJ13">
        <v>1.2</v>
      </c>
    </row>
    <row r="14" spans="1:36">
      <c r="A14">
        <v>7</v>
      </c>
      <c r="B14">
        <f t="shared" si="2"/>
        <v>3.1575000000000002</v>
      </c>
      <c r="C14">
        <f t="shared" si="3"/>
        <v>2.7790216426509846</v>
      </c>
      <c r="E14">
        <v>1.63</v>
      </c>
      <c r="F14">
        <v>1.82</v>
      </c>
      <c r="G14">
        <v>1.73</v>
      </c>
      <c r="H14">
        <v>6.89</v>
      </c>
      <c r="I14">
        <v>0.89</v>
      </c>
      <c r="J14">
        <v>1.67</v>
      </c>
      <c r="K14">
        <v>2.3199999999999998</v>
      </c>
      <c r="L14">
        <v>4.3600000000000003</v>
      </c>
      <c r="M14">
        <v>0.84</v>
      </c>
      <c r="N14">
        <v>9.58</v>
      </c>
      <c r="O14">
        <v>4.72</v>
      </c>
      <c r="P14">
        <v>2.7</v>
      </c>
      <c r="Q14">
        <v>0.83</v>
      </c>
      <c r="R14">
        <v>4.8899999999999997</v>
      </c>
      <c r="S14">
        <v>3.53</v>
      </c>
      <c r="T14">
        <v>0.76</v>
      </c>
      <c r="U14">
        <v>0.92</v>
      </c>
      <c r="V14">
        <v>1.57</v>
      </c>
      <c r="W14">
        <v>0.88</v>
      </c>
      <c r="X14">
        <v>0.95</v>
      </c>
      <c r="Y14">
        <v>4.32</v>
      </c>
      <c r="Z14">
        <v>8.35</v>
      </c>
      <c r="AA14">
        <v>9.0399999999999991</v>
      </c>
      <c r="AB14">
        <v>1.08</v>
      </c>
      <c r="AC14">
        <v>1.36</v>
      </c>
      <c r="AD14">
        <v>1.41</v>
      </c>
      <c r="AE14">
        <v>9.65</v>
      </c>
      <c r="AF14">
        <v>4.75</v>
      </c>
      <c r="AG14">
        <v>3.37</v>
      </c>
      <c r="AH14">
        <v>0.93</v>
      </c>
      <c r="AI14">
        <v>2.3199999999999998</v>
      </c>
      <c r="AJ14">
        <v>0.98</v>
      </c>
    </row>
    <row r="17" spans="1:36">
      <c r="A17" t="s">
        <v>2</v>
      </c>
      <c r="B17" t="s">
        <v>6</v>
      </c>
    </row>
    <row r="18" spans="1:36">
      <c r="A18" t="s">
        <v>0</v>
      </c>
      <c r="B18" t="s">
        <v>1</v>
      </c>
      <c r="C18" t="s">
        <v>3</v>
      </c>
      <c r="E18" t="s">
        <v>5</v>
      </c>
    </row>
    <row r="19" spans="1:36">
      <c r="A19">
        <v>4</v>
      </c>
      <c r="B19">
        <f>AVERAGE(E19:AJ19)</f>
        <v>6.8874999999999993</v>
      </c>
      <c r="C19">
        <f>STDEV(E19:AJ19)</f>
        <v>1.0595982196553475</v>
      </c>
      <c r="E19">
        <v>4.83</v>
      </c>
      <c r="F19">
        <v>7.8</v>
      </c>
      <c r="G19">
        <v>8.3800000000000008</v>
      </c>
      <c r="H19">
        <v>6.6</v>
      </c>
      <c r="I19">
        <v>6.04</v>
      </c>
      <c r="J19">
        <v>7.66</v>
      </c>
      <c r="K19">
        <v>6.72</v>
      </c>
      <c r="L19">
        <v>4.13</v>
      </c>
      <c r="M19">
        <v>7.29</v>
      </c>
      <c r="N19">
        <v>6.63</v>
      </c>
      <c r="O19">
        <v>6.75</v>
      </c>
      <c r="P19">
        <v>4.58</v>
      </c>
      <c r="Q19">
        <v>6.87</v>
      </c>
      <c r="R19">
        <v>8.1999999999999993</v>
      </c>
      <c r="S19">
        <v>7.12</v>
      </c>
      <c r="T19">
        <v>5.33</v>
      </c>
      <c r="U19">
        <v>7.63</v>
      </c>
      <c r="V19">
        <v>6.96</v>
      </c>
      <c r="W19">
        <v>6.11</v>
      </c>
      <c r="X19">
        <v>7.7</v>
      </c>
      <c r="Y19">
        <v>7.26</v>
      </c>
      <c r="Z19">
        <v>7.24</v>
      </c>
      <c r="AA19">
        <v>6.64</v>
      </c>
      <c r="AB19">
        <v>6.86</v>
      </c>
      <c r="AC19">
        <v>7.24</v>
      </c>
      <c r="AD19">
        <v>6.26</v>
      </c>
      <c r="AE19">
        <v>8.4499999999999993</v>
      </c>
      <c r="AF19">
        <v>7.27</v>
      </c>
      <c r="AG19">
        <v>7.34</v>
      </c>
      <c r="AH19">
        <v>6.89</v>
      </c>
      <c r="AI19">
        <v>8.69</v>
      </c>
      <c r="AJ19">
        <v>6.93</v>
      </c>
    </row>
    <row r="20" spans="1:36">
      <c r="A20">
        <v>5</v>
      </c>
      <c r="B20">
        <f t="shared" ref="B20:B22" si="4">AVERAGE(E20:AJ20)</f>
        <v>6.8259374999999993</v>
      </c>
      <c r="C20">
        <f t="shared" ref="C20:C22" si="5">STDEV(E20:AJ20)</f>
        <v>0.799083585498366</v>
      </c>
      <c r="E20">
        <v>5.86</v>
      </c>
      <c r="F20">
        <v>7.48</v>
      </c>
      <c r="G20">
        <v>6.51</v>
      </c>
      <c r="H20">
        <v>7.16</v>
      </c>
      <c r="I20">
        <v>6.56</v>
      </c>
      <c r="J20">
        <v>7.24</v>
      </c>
      <c r="K20">
        <v>6.37</v>
      </c>
      <c r="L20">
        <v>7.28</v>
      </c>
      <c r="M20">
        <v>7.48</v>
      </c>
      <c r="N20">
        <v>6.11</v>
      </c>
      <c r="O20">
        <v>7.58</v>
      </c>
      <c r="P20">
        <v>6.58</v>
      </c>
      <c r="Q20">
        <v>7.42</v>
      </c>
      <c r="R20">
        <v>6.86</v>
      </c>
      <c r="S20">
        <v>6.45</v>
      </c>
      <c r="T20">
        <v>4.1100000000000003</v>
      </c>
      <c r="U20">
        <v>6.64</v>
      </c>
      <c r="V20">
        <v>6.92</v>
      </c>
      <c r="W20">
        <v>6.27</v>
      </c>
      <c r="X20">
        <v>7.93</v>
      </c>
      <c r="Y20">
        <v>6.23</v>
      </c>
      <c r="Z20">
        <v>7.05</v>
      </c>
      <c r="AA20">
        <v>8.23</v>
      </c>
      <c r="AB20">
        <v>7.44</v>
      </c>
      <c r="AC20">
        <v>7.25</v>
      </c>
      <c r="AD20">
        <v>7.08</v>
      </c>
      <c r="AE20">
        <v>6.64</v>
      </c>
      <c r="AF20">
        <v>7.1</v>
      </c>
      <c r="AG20">
        <v>6.73</v>
      </c>
      <c r="AH20">
        <v>7.13</v>
      </c>
      <c r="AI20">
        <v>5.16</v>
      </c>
      <c r="AJ20">
        <v>7.58</v>
      </c>
    </row>
    <row r="21" spans="1:36">
      <c r="A21">
        <v>6</v>
      </c>
      <c r="B21">
        <f t="shared" si="4"/>
        <v>7.00875</v>
      </c>
      <c r="C21">
        <f t="shared" si="5"/>
        <v>0.64406346110883328</v>
      </c>
      <c r="E21">
        <v>5.95</v>
      </c>
      <c r="F21">
        <v>5.77</v>
      </c>
      <c r="G21">
        <v>6.67</v>
      </c>
      <c r="H21">
        <v>6.73</v>
      </c>
      <c r="I21">
        <v>7.5</v>
      </c>
      <c r="J21">
        <v>7.13</v>
      </c>
      <c r="K21">
        <v>6.42</v>
      </c>
      <c r="L21">
        <v>6.65</v>
      </c>
      <c r="M21">
        <v>7.42</v>
      </c>
      <c r="N21">
        <v>6.55</v>
      </c>
      <c r="O21">
        <v>6.74</v>
      </c>
      <c r="P21">
        <v>8.2899999999999991</v>
      </c>
      <c r="Q21">
        <v>6.41</v>
      </c>
      <c r="R21">
        <v>7.63</v>
      </c>
      <c r="S21">
        <v>6.86</v>
      </c>
      <c r="T21">
        <v>6.65</v>
      </c>
      <c r="U21">
        <v>6.8</v>
      </c>
      <c r="V21">
        <v>6.48</v>
      </c>
      <c r="W21">
        <v>7.18</v>
      </c>
      <c r="X21">
        <v>7.14</v>
      </c>
      <c r="Y21">
        <v>7.55</v>
      </c>
      <c r="Z21">
        <v>7.56</v>
      </c>
      <c r="AA21">
        <v>7.76</v>
      </c>
      <c r="AB21">
        <v>7.25</v>
      </c>
      <c r="AC21">
        <v>6.58</v>
      </c>
      <c r="AD21">
        <v>6.68</v>
      </c>
      <c r="AE21">
        <v>7</v>
      </c>
      <c r="AF21">
        <v>8.74</v>
      </c>
      <c r="AG21">
        <v>7.95</v>
      </c>
      <c r="AH21">
        <v>7.16</v>
      </c>
      <c r="AI21">
        <v>6.36</v>
      </c>
      <c r="AJ21">
        <v>6.72</v>
      </c>
    </row>
    <row r="22" spans="1:36">
      <c r="A22">
        <v>7</v>
      </c>
      <c r="B22">
        <f t="shared" si="4"/>
        <v>6.6359374999999989</v>
      </c>
      <c r="C22">
        <f t="shared" si="5"/>
        <v>0.49637303463841526</v>
      </c>
      <c r="E22">
        <v>6.14</v>
      </c>
      <c r="F22">
        <v>6.65</v>
      </c>
      <c r="G22">
        <v>6.88</v>
      </c>
      <c r="H22">
        <v>6.32</v>
      </c>
      <c r="I22">
        <v>6.75</v>
      </c>
      <c r="J22">
        <v>6.85</v>
      </c>
      <c r="K22">
        <v>6.28</v>
      </c>
      <c r="L22">
        <v>7.73</v>
      </c>
      <c r="M22">
        <v>5.81</v>
      </c>
      <c r="N22">
        <v>6.73</v>
      </c>
      <c r="O22">
        <v>6.38</v>
      </c>
      <c r="P22">
        <v>6.7</v>
      </c>
      <c r="Q22">
        <v>7.3</v>
      </c>
      <c r="R22">
        <v>7.69</v>
      </c>
      <c r="S22">
        <v>6.69</v>
      </c>
      <c r="T22">
        <v>6.9</v>
      </c>
      <c r="U22">
        <v>6.9</v>
      </c>
      <c r="V22">
        <v>6.78</v>
      </c>
      <c r="W22">
        <v>6.27</v>
      </c>
      <c r="X22">
        <v>6.7</v>
      </c>
      <c r="Y22">
        <v>6.76</v>
      </c>
      <c r="Z22">
        <v>7.02</v>
      </c>
      <c r="AA22">
        <v>5.82</v>
      </c>
      <c r="AB22">
        <v>5.79</v>
      </c>
      <c r="AC22">
        <v>7.29</v>
      </c>
      <c r="AD22">
        <v>6.55</v>
      </c>
      <c r="AE22">
        <v>6.88</v>
      </c>
      <c r="AF22">
        <v>6.41</v>
      </c>
      <c r="AG22">
        <v>6.41</v>
      </c>
      <c r="AH22">
        <v>5.73</v>
      </c>
      <c r="AI22">
        <v>6.99</v>
      </c>
      <c r="AJ22">
        <v>6.25</v>
      </c>
    </row>
    <row r="25" spans="1:36">
      <c r="A25" t="s">
        <v>2</v>
      </c>
      <c r="B25" t="s">
        <v>13</v>
      </c>
    </row>
    <row r="26" spans="1:36">
      <c r="A26" t="s">
        <v>0</v>
      </c>
      <c r="B26" t="s">
        <v>1</v>
      </c>
      <c r="C26" t="s">
        <v>3</v>
      </c>
    </row>
    <row r="27" spans="1:36">
      <c r="A27">
        <v>4</v>
      </c>
      <c r="B27">
        <f>AVERAGE(E27:AJ27)</f>
        <v>6.0930687499999996</v>
      </c>
      <c r="C27">
        <f>STDEV(E27:AJ27)</f>
        <v>1.2706275930744888</v>
      </c>
      <c r="E27">
        <v>3.5065</v>
      </c>
      <c r="F27">
        <v>7.1856</v>
      </c>
      <c r="G27">
        <v>7.0995999999999997</v>
      </c>
      <c r="H27">
        <v>6.1421000000000001</v>
      </c>
      <c r="I27">
        <v>5.3208000000000002</v>
      </c>
      <c r="J27">
        <v>6.3909000000000002</v>
      </c>
      <c r="K27">
        <v>6.1967999999999996</v>
      </c>
      <c r="L27">
        <v>2.9603999999999999</v>
      </c>
      <c r="M27">
        <v>7.4420000000000002</v>
      </c>
      <c r="N27">
        <v>5.2751000000000001</v>
      </c>
      <c r="O27">
        <v>7.0502000000000002</v>
      </c>
      <c r="P27">
        <v>3.3391999999999999</v>
      </c>
      <c r="Q27">
        <v>7.4447000000000001</v>
      </c>
      <c r="R27">
        <v>6.4969999999999999</v>
      </c>
      <c r="S27">
        <v>5.6397000000000004</v>
      </c>
      <c r="T27">
        <v>6.0029000000000003</v>
      </c>
      <c r="U27">
        <v>7.3392999999999997</v>
      </c>
      <c r="V27">
        <v>5.5006000000000004</v>
      </c>
      <c r="W27">
        <v>6.3712</v>
      </c>
      <c r="X27">
        <v>5.7756999999999996</v>
      </c>
      <c r="Y27">
        <v>4.4080000000000004</v>
      </c>
      <c r="Z27">
        <v>5.7716000000000003</v>
      </c>
      <c r="AA27">
        <v>6.8239000000000001</v>
      </c>
      <c r="AB27">
        <v>4.8143000000000002</v>
      </c>
      <c r="AC27">
        <v>5.4107000000000003</v>
      </c>
      <c r="AD27">
        <v>6.7268999999999997</v>
      </c>
      <c r="AE27">
        <v>6.8861999999999997</v>
      </c>
      <c r="AF27">
        <v>5.5765000000000002</v>
      </c>
      <c r="AG27">
        <v>7.4988999999999999</v>
      </c>
      <c r="AH27">
        <v>7.3327999999999998</v>
      </c>
      <c r="AI27">
        <v>8.0044000000000004</v>
      </c>
      <c r="AJ27">
        <v>7.2436999999999996</v>
      </c>
    </row>
    <row r="28" spans="1:36">
      <c r="A28">
        <v>5</v>
      </c>
      <c r="B28">
        <f t="shared" ref="B28:B30" si="6">AVERAGE(E28:AJ28)</f>
        <v>6.2802000000000007</v>
      </c>
      <c r="C28">
        <f t="shared" ref="C28:C30" si="7">STDEV(E28:AJ28)</f>
        <v>1.2222351724501206</v>
      </c>
      <c r="E28">
        <v>4.4507000000000003</v>
      </c>
      <c r="F28">
        <v>7.1620999999999997</v>
      </c>
      <c r="G28">
        <v>5.9470000000000001</v>
      </c>
      <c r="H28">
        <v>6.8635000000000002</v>
      </c>
      <c r="I28">
        <v>5.1302000000000003</v>
      </c>
      <c r="J28">
        <v>6.8010999999999999</v>
      </c>
      <c r="K28">
        <v>5.702</v>
      </c>
      <c r="L28">
        <v>4.7667999999999999</v>
      </c>
      <c r="M28">
        <v>7.7773000000000003</v>
      </c>
      <c r="N28">
        <v>5.2694000000000001</v>
      </c>
      <c r="O28">
        <v>6.9595000000000002</v>
      </c>
      <c r="P28">
        <v>5.1520000000000001</v>
      </c>
      <c r="Q28">
        <v>7.9151999999999996</v>
      </c>
      <c r="R28">
        <v>6.5111999999999997</v>
      </c>
      <c r="S28">
        <v>6.7435999999999998</v>
      </c>
      <c r="T28">
        <v>2.8368000000000002</v>
      </c>
      <c r="U28">
        <v>6.3531000000000004</v>
      </c>
      <c r="V28">
        <v>6.7032999999999996</v>
      </c>
      <c r="W28">
        <v>6.1529999999999996</v>
      </c>
      <c r="X28">
        <v>7.3391999999999999</v>
      </c>
      <c r="Y28">
        <v>3.5701000000000001</v>
      </c>
      <c r="Z28">
        <v>5.6112000000000002</v>
      </c>
      <c r="AA28">
        <v>7.3361999999999998</v>
      </c>
      <c r="AB28">
        <v>7.2435999999999998</v>
      </c>
      <c r="AC28">
        <v>7.3350999999999997</v>
      </c>
      <c r="AD28">
        <v>5.7823000000000002</v>
      </c>
      <c r="AE28">
        <v>7.6337999999999999</v>
      </c>
      <c r="AF28">
        <v>6.1551</v>
      </c>
      <c r="AG28">
        <v>6.9316000000000004</v>
      </c>
      <c r="AH28">
        <v>7.8650000000000002</v>
      </c>
      <c r="AI28">
        <v>6.8921999999999999</v>
      </c>
      <c r="AJ28">
        <v>6.0731999999999999</v>
      </c>
    </row>
    <row r="29" spans="1:36">
      <c r="A29">
        <v>6</v>
      </c>
      <c r="B29">
        <f t="shared" si="6"/>
        <v>6.8551437500000008</v>
      </c>
      <c r="C29">
        <f t="shared" si="7"/>
        <v>0.66765904759139139</v>
      </c>
      <c r="E29">
        <v>5.5496999999999996</v>
      </c>
      <c r="F29">
        <v>5.6772999999999998</v>
      </c>
      <c r="G29">
        <v>7.6013999999999999</v>
      </c>
      <c r="H29">
        <v>7.2169999999999996</v>
      </c>
      <c r="I29">
        <v>6.4390999999999998</v>
      </c>
      <c r="J29">
        <v>7.12</v>
      </c>
      <c r="K29">
        <v>6.0022000000000002</v>
      </c>
      <c r="L29">
        <v>7.1044</v>
      </c>
      <c r="M29">
        <v>7.5481999999999996</v>
      </c>
      <c r="N29">
        <v>7.2759999999999998</v>
      </c>
      <c r="O29">
        <v>7.3932000000000002</v>
      </c>
      <c r="P29">
        <v>7.1013999999999999</v>
      </c>
      <c r="Q29">
        <v>7.4180999999999999</v>
      </c>
      <c r="R29">
        <v>6.5848000000000004</v>
      </c>
      <c r="S29">
        <v>6.7811000000000003</v>
      </c>
      <c r="T29">
        <v>5.5435999999999996</v>
      </c>
      <c r="U29">
        <v>6.8292000000000002</v>
      </c>
      <c r="V29">
        <v>6.9734999999999996</v>
      </c>
      <c r="W29">
        <v>7.4214000000000002</v>
      </c>
      <c r="X29">
        <v>7.0576999999999996</v>
      </c>
      <c r="Y29">
        <v>6.4325999999999999</v>
      </c>
      <c r="Z29">
        <v>7.2412999999999998</v>
      </c>
      <c r="AA29">
        <v>6.3577000000000004</v>
      </c>
      <c r="AB29">
        <v>7.2847</v>
      </c>
      <c r="AC29">
        <v>7.1913</v>
      </c>
      <c r="AD29">
        <v>6.0133000000000001</v>
      </c>
      <c r="AE29">
        <v>7.8513000000000002</v>
      </c>
      <c r="AF29">
        <v>7.3128000000000002</v>
      </c>
      <c r="AG29">
        <v>7.5326000000000004</v>
      </c>
      <c r="AH29">
        <v>7.6254</v>
      </c>
      <c r="AI29">
        <v>5.9623999999999997</v>
      </c>
      <c r="AJ29">
        <v>5.9199000000000002</v>
      </c>
    </row>
    <row r="30" spans="1:36">
      <c r="A30">
        <v>7</v>
      </c>
      <c r="B30">
        <f t="shared" si="6"/>
        <v>6.6269093750000012</v>
      </c>
      <c r="C30">
        <f t="shared" si="7"/>
        <v>0.72513975087313998</v>
      </c>
      <c r="E30">
        <v>5.2168000000000001</v>
      </c>
      <c r="F30">
        <v>5.2789000000000001</v>
      </c>
      <c r="G30">
        <v>7.7465000000000002</v>
      </c>
      <c r="H30">
        <v>7.2656000000000001</v>
      </c>
      <c r="I30">
        <v>6.5854999999999997</v>
      </c>
      <c r="J30">
        <v>7.5709999999999997</v>
      </c>
      <c r="K30">
        <v>5.4827000000000004</v>
      </c>
      <c r="L30">
        <v>6.782</v>
      </c>
      <c r="M30">
        <v>6.7908999999999997</v>
      </c>
      <c r="N30">
        <v>7.0289999999999999</v>
      </c>
      <c r="O30">
        <v>6.4191000000000003</v>
      </c>
      <c r="P30">
        <v>6.2592999999999996</v>
      </c>
      <c r="Q30">
        <v>5.4271000000000003</v>
      </c>
      <c r="R30">
        <v>6.8776999999999999</v>
      </c>
      <c r="S30">
        <v>7.492</v>
      </c>
      <c r="T30">
        <v>5.6521999999999997</v>
      </c>
      <c r="U30">
        <v>5.7784000000000004</v>
      </c>
      <c r="V30">
        <v>7.4371999999999998</v>
      </c>
      <c r="W30">
        <v>6.9968000000000004</v>
      </c>
      <c r="X30">
        <v>6.4390000000000001</v>
      </c>
      <c r="Y30">
        <v>6.3563999999999998</v>
      </c>
      <c r="Z30">
        <v>7.2271000000000001</v>
      </c>
      <c r="AA30">
        <v>5.7137000000000002</v>
      </c>
      <c r="AB30">
        <v>6.7126000000000001</v>
      </c>
      <c r="AC30">
        <v>6.9122000000000003</v>
      </c>
      <c r="AD30">
        <v>6.9935</v>
      </c>
      <c r="AE30">
        <v>7.4969000000000001</v>
      </c>
      <c r="AF30">
        <v>7.1326000000000001</v>
      </c>
      <c r="AG30">
        <v>6.1947999999999999</v>
      </c>
      <c r="AH30">
        <v>6.7755999999999998</v>
      </c>
      <c r="AI30">
        <v>7.5025000000000004</v>
      </c>
      <c r="AJ30">
        <v>6.5155000000000003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L20" sqref="L20"/>
    </sheetView>
  </sheetViews>
  <sheetFormatPr defaultRowHeight="15"/>
  <sheetData>
    <row r="1" spans="1:15">
      <c r="B1" t="s">
        <v>24</v>
      </c>
      <c r="D1" t="s">
        <v>25</v>
      </c>
      <c r="F1" t="s">
        <v>26</v>
      </c>
      <c r="H1" t="s">
        <v>27</v>
      </c>
      <c r="J1" t="s">
        <v>28</v>
      </c>
      <c r="L1" t="s">
        <v>29</v>
      </c>
      <c r="N1" t="s">
        <v>20</v>
      </c>
    </row>
    <row r="2" spans="1:15">
      <c r="A2" t="s">
        <v>19</v>
      </c>
      <c r="B2">
        <v>1</v>
      </c>
      <c r="C2" t="s">
        <v>18</v>
      </c>
      <c r="D2">
        <v>13866</v>
      </c>
      <c r="E2" t="s">
        <v>17</v>
      </c>
      <c r="F2">
        <v>18025000</v>
      </c>
      <c r="G2" t="s">
        <v>16</v>
      </c>
      <c r="H2">
        <v>38090</v>
      </c>
      <c r="I2" t="s">
        <v>15</v>
      </c>
      <c r="J2">
        <v>299.64</v>
      </c>
      <c r="K2" t="s">
        <v>14</v>
      </c>
      <c r="L2">
        <v>143.4</v>
      </c>
      <c r="N2">
        <f>SUM(H:H)-32*2040</f>
        <v>1234384</v>
      </c>
      <c r="O2" t="s">
        <v>22</v>
      </c>
    </row>
    <row r="3" spans="1:15">
      <c r="A3" t="s">
        <v>19</v>
      </c>
      <c r="B3">
        <v>2</v>
      </c>
      <c r="C3" t="s">
        <v>18</v>
      </c>
      <c r="D3">
        <v>13929</v>
      </c>
      <c r="E3" t="s">
        <v>17</v>
      </c>
      <c r="F3">
        <v>17477000</v>
      </c>
      <c r="G3" t="s">
        <v>16</v>
      </c>
      <c r="H3">
        <v>36994</v>
      </c>
      <c r="I3" t="s">
        <v>15</v>
      </c>
      <c r="J3">
        <v>296.23</v>
      </c>
      <c r="K3" t="s">
        <v>14</v>
      </c>
      <c r="L3">
        <v>195.8</v>
      </c>
      <c r="N3">
        <f>N2/1000</f>
        <v>1234.384</v>
      </c>
      <c r="O3" t="s">
        <v>21</v>
      </c>
    </row>
    <row r="4" spans="1:15">
      <c r="A4" t="s">
        <v>19</v>
      </c>
      <c r="B4">
        <v>3</v>
      </c>
      <c r="C4" t="s">
        <v>18</v>
      </c>
      <c r="D4">
        <v>15390</v>
      </c>
      <c r="E4" t="s">
        <v>17</v>
      </c>
      <c r="F4">
        <v>16503000</v>
      </c>
      <c r="G4" t="s">
        <v>16</v>
      </c>
      <c r="H4">
        <v>35046</v>
      </c>
      <c r="I4" t="s">
        <v>15</v>
      </c>
      <c r="J4">
        <v>300.62</v>
      </c>
      <c r="K4" t="s">
        <v>14</v>
      </c>
      <c r="L4">
        <v>-324.5</v>
      </c>
      <c r="N4">
        <f>N3/1000</f>
        <v>1.2343839999999999</v>
      </c>
      <c r="O4" t="s">
        <v>23</v>
      </c>
    </row>
    <row r="5" spans="1:15">
      <c r="A5" t="s">
        <v>19</v>
      </c>
      <c r="B5">
        <v>4</v>
      </c>
      <c r="C5" t="s">
        <v>18</v>
      </c>
      <c r="D5">
        <v>14058</v>
      </c>
      <c r="E5" t="s">
        <v>17</v>
      </c>
      <c r="F5">
        <v>18039000</v>
      </c>
      <c r="G5" t="s">
        <v>16</v>
      </c>
      <c r="H5">
        <v>38118</v>
      </c>
      <c r="I5" t="s">
        <v>15</v>
      </c>
      <c r="J5">
        <v>296.36</v>
      </c>
      <c r="K5" t="s">
        <v>14</v>
      </c>
      <c r="L5">
        <v>200.4</v>
      </c>
    </row>
    <row r="6" spans="1:15">
      <c r="A6" t="s">
        <v>19</v>
      </c>
      <c r="B6">
        <v>5</v>
      </c>
      <c r="C6" t="s">
        <v>18</v>
      </c>
      <c r="D6">
        <v>10011</v>
      </c>
      <c r="E6" t="s">
        <v>17</v>
      </c>
      <c r="F6">
        <v>25910000</v>
      </c>
      <c r="G6" t="s">
        <v>16</v>
      </c>
      <c r="H6">
        <v>53860</v>
      </c>
      <c r="I6" t="s">
        <v>15</v>
      </c>
      <c r="J6">
        <v>300.69</v>
      </c>
      <c r="K6" t="s">
        <v>14</v>
      </c>
      <c r="L6">
        <v>68.400000000000006</v>
      </c>
    </row>
    <row r="7" spans="1:15">
      <c r="A7" t="s">
        <v>19</v>
      </c>
      <c r="B7">
        <v>6</v>
      </c>
      <c r="C7" t="s">
        <v>18</v>
      </c>
      <c r="D7">
        <v>12414</v>
      </c>
      <c r="E7" t="s">
        <v>17</v>
      </c>
      <c r="F7">
        <v>20050000</v>
      </c>
      <c r="G7" t="s">
        <v>16</v>
      </c>
      <c r="H7">
        <v>42140</v>
      </c>
      <c r="I7" t="s">
        <v>15</v>
      </c>
      <c r="J7">
        <v>299.77999999999997</v>
      </c>
      <c r="K7" t="s">
        <v>14</v>
      </c>
      <c r="L7">
        <v>73.8</v>
      </c>
    </row>
    <row r="8" spans="1:15">
      <c r="A8" t="s">
        <v>19</v>
      </c>
      <c r="B8">
        <v>7</v>
      </c>
      <c r="C8" t="s">
        <v>18</v>
      </c>
      <c r="D8">
        <v>12093</v>
      </c>
      <c r="E8" t="s">
        <v>17</v>
      </c>
      <c r="F8">
        <v>20896000</v>
      </c>
      <c r="G8" t="s">
        <v>16</v>
      </c>
      <c r="H8">
        <v>43832</v>
      </c>
      <c r="I8" t="s">
        <v>15</v>
      </c>
      <c r="J8">
        <v>298.11</v>
      </c>
      <c r="K8" t="s">
        <v>14</v>
      </c>
      <c r="L8">
        <v>-297.89999999999998</v>
      </c>
    </row>
    <row r="9" spans="1:15">
      <c r="A9" t="s">
        <v>19</v>
      </c>
      <c r="B9">
        <v>8</v>
      </c>
      <c r="C9" t="s">
        <v>18</v>
      </c>
      <c r="D9">
        <v>13314</v>
      </c>
      <c r="E9" t="s">
        <v>17</v>
      </c>
      <c r="F9">
        <v>18876000</v>
      </c>
      <c r="G9" t="s">
        <v>16</v>
      </c>
      <c r="H9">
        <v>39792</v>
      </c>
      <c r="I9" t="s">
        <v>15</v>
      </c>
      <c r="J9">
        <v>305.52</v>
      </c>
      <c r="K9" t="s">
        <v>14</v>
      </c>
      <c r="L9">
        <v>67.2</v>
      </c>
    </row>
    <row r="10" spans="1:15">
      <c r="A10" t="s">
        <v>19</v>
      </c>
      <c r="B10">
        <v>9</v>
      </c>
      <c r="C10" t="s">
        <v>18</v>
      </c>
      <c r="D10">
        <v>14793</v>
      </c>
      <c r="E10" t="s">
        <v>17</v>
      </c>
      <c r="F10">
        <v>17311000</v>
      </c>
      <c r="G10" t="s">
        <v>16</v>
      </c>
      <c r="H10">
        <v>36662</v>
      </c>
      <c r="I10" t="s">
        <v>15</v>
      </c>
      <c r="J10">
        <v>302.60000000000002</v>
      </c>
      <c r="K10" t="s">
        <v>14</v>
      </c>
      <c r="L10">
        <v>73.3</v>
      </c>
    </row>
    <row r="11" spans="1:15">
      <c r="A11" t="s">
        <v>19</v>
      </c>
      <c r="B11">
        <v>10</v>
      </c>
      <c r="C11" t="s">
        <v>18</v>
      </c>
      <c r="D11">
        <v>16329</v>
      </c>
      <c r="E11" t="s">
        <v>17</v>
      </c>
      <c r="F11">
        <v>14404000</v>
      </c>
      <c r="G11" t="s">
        <v>16</v>
      </c>
      <c r="H11">
        <v>30848</v>
      </c>
      <c r="I11" t="s">
        <v>15</v>
      </c>
      <c r="J11">
        <v>297.95999999999998</v>
      </c>
      <c r="K11" t="s">
        <v>14</v>
      </c>
      <c r="L11">
        <v>-78.900000000000006</v>
      </c>
    </row>
    <row r="12" spans="1:15">
      <c r="A12" t="s">
        <v>19</v>
      </c>
      <c r="B12">
        <v>11</v>
      </c>
      <c r="C12" t="s">
        <v>18</v>
      </c>
      <c r="D12">
        <v>13233</v>
      </c>
      <c r="E12" t="s">
        <v>17</v>
      </c>
      <c r="F12">
        <v>19030000</v>
      </c>
      <c r="G12" t="s">
        <v>16</v>
      </c>
      <c r="H12">
        <v>40100</v>
      </c>
      <c r="I12" t="s">
        <v>15</v>
      </c>
      <c r="J12">
        <v>295.91000000000003</v>
      </c>
      <c r="K12" t="s">
        <v>14</v>
      </c>
      <c r="L12">
        <v>-58.8</v>
      </c>
    </row>
    <row r="13" spans="1:15">
      <c r="A13" t="s">
        <v>19</v>
      </c>
      <c r="B13">
        <v>12</v>
      </c>
      <c r="C13" t="s">
        <v>18</v>
      </c>
      <c r="D13">
        <v>9741</v>
      </c>
      <c r="E13" t="s">
        <v>17</v>
      </c>
      <c r="F13">
        <v>26159000</v>
      </c>
      <c r="G13" t="s">
        <v>16</v>
      </c>
      <c r="H13">
        <v>54358</v>
      </c>
      <c r="I13" t="s">
        <v>15</v>
      </c>
      <c r="J13">
        <v>297.91000000000003</v>
      </c>
      <c r="K13" t="s">
        <v>14</v>
      </c>
      <c r="L13">
        <v>164.7</v>
      </c>
    </row>
    <row r="14" spans="1:15">
      <c r="A14" t="s">
        <v>19</v>
      </c>
      <c r="B14">
        <v>13</v>
      </c>
      <c r="C14" t="s">
        <v>18</v>
      </c>
      <c r="D14">
        <v>10809</v>
      </c>
      <c r="E14" t="s">
        <v>17</v>
      </c>
      <c r="F14">
        <v>23470000</v>
      </c>
      <c r="G14" t="s">
        <v>16</v>
      </c>
      <c r="H14">
        <v>48980</v>
      </c>
      <c r="I14" t="s">
        <v>15</v>
      </c>
      <c r="J14">
        <v>302.89999999999998</v>
      </c>
      <c r="K14" t="s">
        <v>14</v>
      </c>
      <c r="L14">
        <v>106.3</v>
      </c>
    </row>
    <row r="15" spans="1:15">
      <c r="A15" t="s">
        <v>19</v>
      </c>
      <c r="B15">
        <v>14</v>
      </c>
      <c r="C15" t="s">
        <v>18</v>
      </c>
      <c r="D15">
        <v>11715</v>
      </c>
      <c r="E15" t="s">
        <v>17</v>
      </c>
      <c r="F15">
        <v>22065000</v>
      </c>
      <c r="G15" t="s">
        <v>16</v>
      </c>
      <c r="H15">
        <v>46170</v>
      </c>
      <c r="I15" t="s">
        <v>15</v>
      </c>
      <c r="J15">
        <v>301.47000000000003</v>
      </c>
      <c r="K15" t="s">
        <v>14</v>
      </c>
      <c r="L15">
        <v>55.7</v>
      </c>
    </row>
    <row r="16" spans="1:15">
      <c r="A16" t="s">
        <v>19</v>
      </c>
      <c r="B16">
        <v>15</v>
      </c>
      <c r="C16" t="s">
        <v>18</v>
      </c>
      <c r="D16">
        <v>11418</v>
      </c>
      <c r="E16" t="s">
        <v>17</v>
      </c>
      <c r="F16">
        <v>23073000</v>
      </c>
      <c r="G16" t="s">
        <v>16</v>
      </c>
      <c r="H16">
        <v>48186</v>
      </c>
      <c r="I16" t="s">
        <v>15</v>
      </c>
      <c r="J16">
        <v>296.86</v>
      </c>
      <c r="K16" t="s">
        <v>14</v>
      </c>
      <c r="L16">
        <v>-132.9</v>
      </c>
    </row>
    <row r="17" spans="1:12">
      <c r="A17" t="s">
        <v>19</v>
      </c>
      <c r="B17">
        <v>16</v>
      </c>
      <c r="C17" t="s">
        <v>18</v>
      </c>
      <c r="D17">
        <v>16866</v>
      </c>
      <c r="E17" t="s">
        <v>17</v>
      </c>
      <c r="F17">
        <v>14369000</v>
      </c>
      <c r="G17" t="s">
        <v>16</v>
      </c>
      <c r="H17">
        <v>30778</v>
      </c>
      <c r="I17" t="s">
        <v>15</v>
      </c>
      <c r="J17">
        <v>298.18</v>
      </c>
      <c r="K17" t="s">
        <v>14</v>
      </c>
      <c r="L17">
        <v>-57</v>
      </c>
    </row>
    <row r="18" spans="1:12">
      <c r="A18" t="s">
        <v>19</v>
      </c>
      <c r="B18">
        <v>17</v>
      </c>
      <c r="C18" t="s">
        <v>18</v>
      </c>
      <c r="D18">
        <v>13866</v>
      </c>
      <c r="E18" t="s">
        <v>17</v>
      </c>
      <c r="F18">
        <v>17740000</v>
      </c>
      <c r="G18" t="s">
        <v>16</v>
      </c>
      <c r="H18">
        <v>37520</v>
      </c>
      <c r="I18" t="s">
        <v>15</v>
      </c>
      <c r="J18">
        <v>296.27999999999997</v>
      </c>
      <c r="K18" t="s">
        <v>14</v>
      </c>
      <c r="L18">
        <v>-94.7</v>
      </c>
    </row>
    <row r="19" spans="1:12">
      <c r="A19" t="s">
        <v>19</v>
      </c>
      <c r="B19">
        <v>18</v>
      </c>
      <c r="C19" t="s">
        <v>18</v>
      </c>
      <c r="D19">
        <v>13929</v>
      </c>
      <c r="E19" t="s">
        <v>17</v>
      </c>
      <c r="F19">
        <v>17525000</v>
      </c>
      <c r="G19" t="s">
        <v>16</v>
      </c>
      <c r="H19">
        <v>37090</v>
      </c>
      <c r="I19" t="s">
        <v>15</v>
      </c>
      <c r="J19">
        <v>302</v>
      </c>
      <c r="K19" t="s">
        <v>14</v>
      </c>
      <c r="L19">
        <v>-140.30000000000001</v>
      </c>
    </row>
    <row r="20" spans="1:12">
      <c r="A20" t="s">
        <v>19</v>
      </c>
      <c r="B20">
        <v>19</v>
      </c>
      <c r="C20" t="s">
        <v>18</v>
      </c>
      <c r="D20">
        <v>15390</v>
      </c>
      <c r="E20" t="s">
        <v>17</v>
      </c>
      <c r="F20">
        <v>16641000</v>
      </c>
      <c r="G20" t="s">
        <v>16</v>
      </c>
      <c r="H20">
        <v>35322</v>
      </c>
      <c r="I20" t="s">
        <v>15</v>
      </c>
      <c r="J20">
        <v>301.10000000000002</v>
      </c>
      <c r="K20" t="s">
        <v>14</v>
      </c>
      <c r="L20">
        <v>165.9</v>
      </c>
    </row>
    <row r="21" spans="1:12">
      <c r="A21" t="s">
        <v>19</v>
      </c>
      <c r="B21">
        <v>20</v>
      </c>
      <c r="C21" t="s">
        <v>18</v>
      </c>
      <c r="D21">
        <v>14058</v>
      </c>
      <c r="E21" t="s">
        <v>17</v>
      </c>
      <c r="F21">
        <v>18249000</v>
      </c>
      <c r="G21" t="s">
        <v>16</v>
      </c>
      <c r="H21">
        <v>38538</v>
      </c>
      <c r="I21" t="s">
        <v>15</v>
      </c>
      <c r="J21">
        <v>302.76</v>
      </c>
      <c r="K21" t="s">
        <v>14</v>
      </c>
      <c r="L21">
        <v>418.7</v>
      </c>
    </row>
    <row r="22" spans="1:12">
      <c r="A22" t="s">
        <v>19</v>
      </c>
      <c r="B22">
        <v>21</v>
      </c>
      <c r="C22" t="s">
        <v>18</v>
      </c>
      <c r="D22">
        <v>10011</v>
      </c>
      <c r="E22" t="s">
        <v>17</v>
      </c>
      <c r="F22">
        <v>25346000</v>
      </c>
      <c r="G22" t="s">
        <v>16</v>
      </c>
      <c r="H22">
        <v>52732</v>
      </c>
      <c r="I22" t="s">
        <v>15</v>
      </c>
      <c r="J22">
        <v>302.94</v>
      </c>
      <c r="K22" t="s">
        <v>14</v>
      </c>
      <c r="L22">
        <v>-36.1</v>
      </c>
    </row>
    <row r="23" spans="1:12">
      <c r="A23" t="s">
        <v>19</v>
      </c>
      <c r="B23">
        <v>22</v>
      </c>
      <c r="C23" t="s">
        <v>18</v>
      </c>
      <c r="D23">
        <v>12414</v>
      </c>
      <c r="E23" t="s">
        <v>17</v>
      </c>
      <c r="F23">
        <v>20815000</v>
      </c>
      <c r="G23" t="s">
        <v>16</v>
      </c>
      <c r="H23">
        <v>43670</v>
      </c>
      <c r="I23" t="s">
        <v>15</v>
      </c>
      <c r="J23">
        <v>302.99</v>
      </c>
      <c r="K23" t="s">
        <v>14</v>
      </c>
      <c r="L23">
        <v>-43.8</v>
      </c>
    </row>
    <row r="24" spans="1:12">
      <c r="A24" t="s">
        <v>19</v>
      </c>
      <c r="B24">
        <v>23</v>
      </c>
      <c r="C24" t="s">
        <v>18</v>
      </c>
      <c r="D24">
        <v>12093</v>
      </c>
      <c r="E24" t="s">
        <v>17</v>
      </c>
      <c r="F24">
        <v>21113000</v>
      </c>
      <c r="G24" t="s">
        <v>16</v>
      </c>
      <c r="H24">
        <v>44266</v>
      </c>
      <c r="I24" t="s">
        <v>15</v>
      </c>
      <c r="J24">
        <v>300.17</v>
      </c>
      <c r="K24" t="s">
        <v>14</v>
      </c>
      <c r="L24">
        <v>-155.30000000000001</v>
      </c>
    </row>
    <row r="25" spans="1:12">
      <c r="A25" t="s">
        <v>19</v>
      </c>
      <c r="B25">
        <v>24</v>
      </c>
      <c r="C25" t="s">
        <v>18</v>
      </c>
      <c r="D25">
        <v>13314</v>
      </c>
      <c r="E25" t="s">
        <v>17</v>
      </c>
      <c r="F25">
        <v>18312000</v>
      </c>
      <c r="G25" t="s">
        <v>16</v>
      </c>
      <c r="H25">
        <v>38664</v>
      </c>
      <c r="I25" t="s">
        <v>15</v>
      </c>
      <c r="J25">
        <v>297.77999999999997</v>
      </c>
      <c r="K25" t="s">
        <v>14</v>
      </c>
      <c r="L25">
        <v>-177</v>
      </c>
    </row>
    <row r="26" spans="1:12">
      <c r="A26" t="s">
        <v>19</v>
      </c>
      <c r="B26">
        <v>25</v>
      </c>
      <c r="C26" t="s">
        <v>18</v>
      </c>
      <c r="D26">
        <v>14793</v>
      </c>
      <c r="E26" t="s">
        <v>17</v>
      </c>
      <c r="F26">
        <v>16860000</v>
      </c>
      <c r="G26" t="s">
        <v>16</v>
      </c>
      <c r="H26">
        <v>35760</v>
      </c>
      <c r="I26" t="s">
        <v>15</v>
      </c>
      <c r="J26">
        <v>298.45</v>
      </c>
      <c r="K26" t="s">
        <v>14</v>
      </c>
      <c r="L26">
        <v>-66.8</v>
      </c>
    </row>
    <row r="27" spans="1:12">
      <c r="A27" t="s">
        <v>19</v>
      </c>
      <c r="B27">
        <v>26</v>
      </c>
      <c r="C27" t="s">
        <v>18</v>
      </c>
      <c r="D27">
        <v>16329</v>
      </c>
      <c r="E27" t="s">
        <v>17</v>
      </c>
      <c r="F27">
        <v>15170000</v>
      </c>
      <c r="G27" t="s">
        <v>16</v>
      </c>
      <c r="H27">
        <v>32380</v>
      </c>
      <c r="I27" t="s">
        <v>15</v>
      </c>
      <c r="J27">
        <v>301.45999999999998</v>
      </c>
      <c r="K27" t="s">
        <v>14</v>
      </c>
      <c r="L27">
        <v>13.2</v>
      </c>
    </row>
    <row r="28" spans="1:12">
      <c r="A28" t="s">
        <v>19</v>
      </c>
      <c r="B28">
        <v>27</v>
      </c>
      <c r="C28" t="s">
        <v>18</v>
      </c>
      <c r="D28">
        <v>13233</v>
      </c>
      <c r="E28" t="s">
        <v>17</v>
      </c>
      <c r="F28">
        <v>17286000</v>
      </c>
      <c r="G28" t="s">
        <v>16</v>
      </c>
      <c r="H28">
        <v>36612</v>
      </c>
      <c r="I28" t="s">
        <v>15</v>
      </c>
      <c r="J28">
        <v>300.02999999999997</v>
      </c>
      <c r="K28" t="s">
        <v>14</v>
      </c>
      <c r="L28">
        <v>69.3</v>
      </c>
    </row>
    <row r="29" spans="1:12">
      <c r="A29" t="s">
        <v>19</v>
      </c>
      <c r="B29">
        <v>28</v>
      </c>
      <c r="C29" t="s">
        <v>18</v>
      </c>
      <c r="D29">
        <v>9741</v>
      </c>
      <c r="E29" t="s">
        <v>17</v>
      </c>
      <c r="F29">
        <v>23275000</v>
      </c>
      <c r="G29" t="s">
        <v>16</v>
      </c>
      <c r="H29">
        <v>48590</v>
      </c>
      <c r="I29" t="s">
        <v>15</v>
      </c>
      <c r="J29">
        <v>300.54000000000002</v>
      </c>
      <c r="K29" t="s">
        <v>14</v>
      </c>
      <c r="L29">
        <v>86.6</v>
      </c>
    </row>
    <row r="30" spans="1:12">
      <c r="A30" t="s">
        <v>19</v>
      </c>
      <c r="B30">
        <v>29</v>
      </c>
      <c r="C30" t="s">
        <v>18</v>
      </c>
      <c r="D30">
        <v>10809</v>
      </c>
      <c r="E30" t="s">
        <v>17</v>
      </c>
      <c r="F30">
        <v>21444000</v>
      </c>
      <c r="G30" t="s">
        <v>16</v>
      </c>
      <c r="H30">
        <v>44928</v>
      </c>
      <c r="I30" t="s">
        <v>15</v>
      </c>
      <c r="J30">
        <v>298.02999999999997</v>
      </c>
      <c r="K30" t="s">
        <v>14</v>
      </c>
      <c r="L30">
        <v>-27</v>
      </c>
    </row>
    <row r="31" spans="1:12">
      <c r="A31" t="s">
        <v>19</v>
      </c>
      <c r="B31">
        <v>30</v>
      </c>
      <c r="C31" t="s">
        <v>18</v>
      </c>
      <c r="D31">
        <v>11715</v>
      </c>
      <c r="E31" t="s">
        <v>17</v>
      </c>
      <c r="F31">
        <v>19639000</v>
      </c>
      <c r="G31" t="s">
        <v>16</v>
      </c>
      <c r="H31">
        <v>41318</v>
      </c>
      <c r="I31" t="s">
        <v>15</v>
      </c>
      <c r="J31">
        <v>305.58</v>
      </c>
      <c r="K31" t="s">
        <v>14</v>
      </c>
      <c r="L31">
        <v>65.2</v>
      </c>
    </row>
    <row r="32" spans="1:12">
      <c r="A32" t="s">
        <v>19</v>
      </c>
      <c r="B32">
        <v>31</v>
      </c>
      <c r="C32" t="s">
        <v>18</v>
      </c>
      <c r="D32">
        <v>11418</v>
      </c>
      <c r="E32" t="s">
        <v>17</v>
      </c>
      <c r="F32">
        <v>19594000</v>
      </c>
      <c r="G32" t="s">
        <v>16</v>
      </c>
      <c r="H32">
        <v>41228</v>
      </c>
      <c r="I32" t="s">
        <v>15</v>
      </c>
      <c r="J32">
        <v>302.76</v>
      </c>
      <c r="K32" t="s">
        <v>14</v>
      </c>
      <c r="L32">
        <v>-149.1</v>
      </c>
    </row>
    <row r="33" spans="1:12">
      <c r="A33" t="s">
        <v>19</v>
      </c>
      <c r="B33">
        <v>32</v>
      </c>
      <c r="C33" t="s">
        <v>18</v>
      </c>
      <c r="D33">
        <v>16866</v>
      </c>
      <c r="E33" t="s">
        <v>17</v>
      </c>
      <c r="F33">
        <v>12526000</v>
      </c>
      <c r="G33" t="s">
        <v>16</v>
      </c>
      <c r="H33">
        <v>27092</v>
      </c>
      <c r="I33" t="s">
        <v>15</v>
      </c>
      <c r="J33">
        <v>298.08</v>
      </c>
      <c r="K33" t="s">
        <v>14</v>
      </c>
      <c r="L33">
        <v>68.7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F4" sqref="F4"/>
    </sheetView>
  </sheetViews>
  <sheetFormatPr defaultRowHeight="15"/>
  <sheetData>
    <row r="1" spans="1:15">
      <c r="B1" t="s">
        <v>24</v>
      </c>
      <c r="D1" t="s">
        <v>25</v>
      </c>
      <c r="F1" t="s">
        <v>26</v>
      </c>
      <c r="H1" t="s">
        <v>27</v>
      </c>
      <c r="J1" t="s">
        <v>28</v>
      </c>
      <c r="L1" t="s">
        <v>29</v>
      </c>
      <c r="N1" t="s">
        <v>20</v>
      </c>
    </row>
    <row r="2" spans="1:15">
      <c r="A2" t="s">
        <v>19</v>
      </c>
      <c r="B2">
        <v>1</v>
      </c>
      <c r="C2" t="s">
        <v>18</v>
      </c>
      <c r="D2">
        <v>11142</v>
      </c>
      <c r="E2" t="s">
        <v>17</v>
      </c>
      <c r="F2">
        <v>21893000</v>
      </c>
      <c r="G2" t="s">
        <v>16</v>
      </c>
      <c r="H2">
        <v>45826</v>
      </c>
      <c r="I2" t="s">
        <v>15</v>
      </c>
      <c r="J2">
        <v>297.27</v>
      </c>
      <c r="K2" t="s">
        <v>14</v>
      </c>
      <c r="L2">
        <v>-138.9</v>
      </c>
      <c r="N2">
        <f>SUM(H:H)-32*2040</f>
        <v>1494110</v>
      </c>
      <c r="O2" t="s">
        <v>22</v>
      </c>
    </row>
    <row r="3" spans="1:15">
      <c r="A3" t="s">
        <v>19</v>
      </c>
      <c r="B3">
        <v>2</v>
      </c>
      <c r="C3" t="s">
        <v>18</v>
      </c>
      <c r="D3">
        <v>10011</v>
      </c>
      <c r="E3" t="s">
        <v>17</v>
      </c>
      <c r="F3">
        <v>24719000</v>
      </c>
      <c r="G3" t="s">
        <v>16</v>
      </c>
      <c r="H3">
        <v>51478</v>
      </c>
      <c r="I3" t="s">
        <v>15</v>
      </c>
      <c r="J3">
        <v>301.39</v>
      </c>
      <c r="K3" t="s">
        <v>14</v>
      </c>
      <c r="L3">
        <v>80</v>
      </c>
      <c r="N3">
        <f>N2/1000</f>
        <v>1494.11</v>
      </c>
      <c r="O3" t="s">
        <v>21</v>
      </c>
    </row>
    <row r="4" spans="1:15">
      <c r="A4" t="s">
        <v>19</v>
      </c>
      <c r="B4">
        <v>3</v>
      </c>
      <c r="C4" t="s">
        <v>18</v>
      </c>
      <c r="D4">
        <v>12474</v>
      </c>
      <c r="E4" t="s">
        <v>17</v>
      </c>
      <c r="F4">
        <v>19679000</v>
      </c>
      <c r="G4" t="s">
        <v>16</v>
      </c>
      <c r="H4">
        <v>41398</v>
      </c>
      <c r="I4" t="s">
        <v>15</v>
      </c>
      <c r="J4">
        <v>297.85000000000002</v>
      </c>
      <c r="K4" t="s">
        <v>14</v>
      </c>
      <c r="L4">
        <v>-211.4</v>
      </c>
      <c r="N4">
        <f>N3/1000</f>
        <v>1.4941099999999998</v>
      </c>
      <c r="O4" t="s">
        <v>23</v>
      </c>
    </row>
    <row r="5" spans="1:15">
      <c r="A5" t="s">
        <v>19</v>
      </c>
      <c r="B5">
        <v>4</v>
      </c>
      <c r="C5" t="s">
        <v>18</v>
      </c>
      <c r="D5">
        <v>16203</v>
      </c>
      <c r="E5" t="s">
        <v>17</v>
      </c>
      <c r="F5">
        <v>13991000</v>
      </c>
      <c r="G5" t="s">
        <v>16</v>
      </c>
      <c r="H5">
        <v>30022</v>
      </c>
      <c r="I5" t="s">
        <v>15</v>
      </c>
      <c r="J5">
        <v>296.45</v>
      </c>
      <c r="K5" t="s">
        <v>14</v>
      </c>
      <c r="L5">
        <v>1.4</v>
      </c>
    </row>
    <row r="6" spans="1:15">
      <c r="A6" t="s">
        <v>19</v>
      </c>
      <c r="B6">
        <v>5</v>
      </c>
      <c r="C6" t="s">
        <v>18</v>
      </c>
      <c r="D6">
        <v>11019</v>
      </c>
      <c r="E6" t="s">
        <v>17</v>
      </c>
      <c r="F6">
        <v>22656000</v>
      </c>
      <c r="G6" t="s">
        <v>16</v>
      </c>
      <c r="H6">
        <v>47352</v>
      </c>
      <c r="I6" t="s">
        <v>15</v>
      </c>
      <c r="J6">
        <v>305.75</v>
      </c>
      <c r="K6" t="s">
        <v>14</v>
      </c>
      <c r="L6">
        <v>-95.9</v>
      </c>
    </row>
    <row r="7" spans="1:15">
      <c r="A7" t="s">
        <v>19</v>
      </c>
      <c r="B7">
        <v>6</v>
      </c>
      <c r="C7" t="s">
        <v>18</v>
      </c>
      <c r="D7">
        <v>10104</v>
      </c>
      <c r="E7" t="s">
        <v>17</v>
      </c>
      <c r="F7">
        <v>24790000</v>
      </c>
      <c r="G7" t="s">
        <v>16</v>
      </c>
      <c r="H7">
        <v>51620</v>
      </c>
      <c r="I7" t="s">
        <v>15</v>
      </c>
      <c r="J7">
        <v>301.52999999999997</v>
      </c>
      <c r="K7" t="s">
        <v>14</v>
      </c>
      <c r="L7">
        <v>203.4</v>
      </c>
    </row>
    <row r="8" spans="1:15">
      <c r="A8" t="s">
        <v>19</v>
      </c>
      <c r="B8">
        <v>7</v>
      </c>
      <c r="C8" t="s">
        <v>18</v>
      </c>
      <c r="D8">
        <v>10608</v>
      </c>
      <c r="E8" t="s">
        <v>17</v>
      </c>
      <c r="F8">
        <v>24111000</v>
      </c>
      <c r="G8" t="s">
        <v>16</v>
      </c>
      <c r="H8">
        <v>50262</v>
      </c>
      <c r="I8" t="s">
        <v>15</v>
      </c>
      <c r="J8">
        <v>297.23</v>
      </c>
      <c r="K8" t="s">
        <v>14</v>
      </c>
      <c r="L8">
        <v>174.1</v>
      </c>
    </row>
    <row r="9" spans="1:15">
      <c r="A9" t="s">
        <v>19</v>
      </c>
      <c r="B9">
        <v>8</v>
      </c>
      <c r="C9" t="s">
        <v>18</v>
      </c>
      <c r="D9">
        <v>9066</v>
      </c>
      <c r="E9" t="s">
        <v>17</v>
      </c>
      <c r="F9">
        <v>27318000</v>
      </c>
      <c r="G9" t="s">
        <v>16</v>
      </c>
      <c r="H9">
        <v>56676</v>
      </c>
      <c r="I9" t="s">
        <v>15</v>
      </c>
      <c r="J9">
        <v>299.02</v>
      </c>
      <c r="K9" t="s">
        <v>14</v>
      </c>
      <c r="L9">
        <v>-196.5</v>
      </c>
    </row>
    <row r="10" spans="1:15">
      <c r="A10" t="s">
        <v>19</v>
      </c>
      <c r="B10">
        <v>9</v>
      </c>
      <c r="C10" t="s">
        <v>18</v>
      </c>
      <c r="D10">
        <v>14802</v>
      </c>
      <c r="E10" t="s">
        <v>17</v>
      </c>
      <c r="F10">
        <v>16203000</v>
      </c>
      <c r="G10" t="s">
        <v>16</v>
      </c>
      <c r="H10">
        <v>34446</v>
      </c>
      <c r="I10" t="s">
        <v>15</v>
      </c>
      <c r="J10">
        <v>300.35000000000002</v>
      </c>
      <c r="K10" t="s">
        <v>14</v>
      </c>
      <c r="L10">
        <v>180</v>
      </c>
    </row>
    <row r="11" spans="1:15">
      <c r="A11" t="s">
        <v>19</v>
      </c>
      <c r="B11">
        <v>10</v>
      </c>
      <c r="C11" t="s">
        <v>18</v>
      </c>
      <c r="D11">
        <v>12030</v>
      </c>
      <c r="E11" t="s">
        <v>17</v>
      </c>
      <c r="F11">
        <v>20355000</v>
      </c>
      <c r="G11" t="s">
        <v>16</v>
      </c>
      <c r="H11">
        <v>42750</v>
      </c>
      <c r="I11" t="s">
        <v>15</v>
      </c>
      <c r="J11">
        <v>301.14</v>
      </c>
      <c r="K11" t="s">
        <v>14</v>
      </c>
      <c r="L11">
        <v>-89</v>
      </c>
    </row>
    <row r="12" spans="1:15">
      <c r="A12" t="s">
        <v>19</v>
      </c>
      <c r="B12">
        <v>11</v>
      </c>
      <c r="C12" t="s">
        <v>18</v>
      </c>
      <c r="D12">
        <v>10662</v>
      </c>
      <c r="E12" t="s">
        <v>17</v>
      </c>
      <c r="F12">
        <v>23680000</v>
      </c>
      <c r="G12" t="s">
        <v>16</v>
      </c>
      <c r="H12">
        <v>49400</v>
      </c>
      <c r="I12" t="s">
        <v>15</v>
      </c>
      <c r="J12">
        <v>300.64</v>
      </c>
      <c r="K12" t="s">
        <v>14</v>
      </c>
      <c r="L12">
        <v>-214.7</v>
      </c>
    </row>
    <row r="13" spans="1:15">
      <c r="A13" t="s">
        <v>19</v>
      </c>
      <c r="B13">
        <v>12</v>
      </c>
      <c r="C13" t="s">
        <v>18</v>
      </c>
      <c r="D13">
        <v>6375</v>
      </c>
      <c r="E13" t="s">
        <v>17</v>
      </c>
      <c r="F13">
        <v>38684000</v>
      </c>
      <c r="G13" t="s">
        <v>16</v>
      </c>
      <c r="H13">
        <v>79408</v>
      </c>
      <c r="I13" t="s">
        <v>15</v>
      </c>
      <c r="J13">
        <v>294.57</v>
      </c>
      <c r="K13" t="s">
        <v>14</v>
      </c>
      <c r="L13">
        <v>-69.2</v>
      </c>
    </row>
    <row r="14" spans="1:15">
      <c r="A14" t="s">
        <v>19</v>
      </c>
      <c r="B14">
        <v>13</v>
      </c>
      <c r="C14" t="s">
        <v>18</v>
      </c>
      <c r="D14">
        <v>12252</v>
      </c>
      <c r="E14" t="s">
        <v>17</v>
      </c>
      <c r="F14">
        <v>19775000</v>
      </c>
      <c r="G14" t="s">
        <v>16</v>
      </c>
      <c r="H14">
        <v>41590</v>
      </c>
      <c r="I14" t="s">
        <v>15</v>
      </c>
      <c r="J14">
        <v>301.16000000000003</v>
      </c>
      <c r="K14" t="s">
        <v>14</v>
      </c>
      <c r="L14">
        <v>-248.1</v>
      </c>
    </row>
    <row r="15" spans="1:15">
      <c r="A15" t="s">
        <v>19</v>
      </c>
      <c r="B15">
        <v>14</v>
      </c>
      <c r="C15" t="s">
        <v>18</v>
      </c>
      <c r="D15">
        <v>9729</v>
      </c>
      <c r="E15" t="s">
        <v>17</v>
      </c>
      <c r="F15">
        <v>26012000</v>
      </c>
      <c r="G15" t="s">
        <v>16</v>
      </c>
      <c r="H15">
        <v>54064</v>
      </c>
      <c r="I15" t="s">
        <v>15</v>
      </c>
      <c r="J15">
        <v>295.72000000000003</v>
      </c>
      <c r="K15" t="s">
        <v>14</v>
      </c>
      <c r="L15">
        <v>223.1</v>
      </c>
    </row>
    <row r="16" spans="1:15">
      <c r="A16" t="s">
        <v>19</v>
      </c>
      <c r="B16">
        <v>15</v>
      </c>
      <c r="C16" t="s">
        <v>18</v>
      </c>
      <c r="D16">
        <v>12024</v>
      </c>
      <c r="E16" t="s">
        <v>17</v>
      </c>
      <c r="F16">
        <v>20732000</v>
      </c>
      <c r="G16" t="s">
        <v>16</v>
      </c>
      <c r="H16">
        <v>43504</v>
      </c>
      <c r="I16" t="s">
        <v>15</v>
      </c>
      <c r="J16">
        <v>301.87</v>
      </c>
      <c r="K16" t="s">
        <v>14</v>
      </c>
      <c r="L16">
        <v>251.7</v>
      </c>
    </row>
    <row r="17" spans="1:12">
      <c r="A17" t="s">
        <v>19</v>
      </c>
      <c r="B17">
        <v>16</v>
      </c>
      <c r="C17" t="s">
        <v>18</v>
      </c>
      <c r="D17">
        <v>9144</v>
      </c>
      <c r="E17" t="s">
        <v>17</v>
      </c>
      <c r="F17">
        <v>26978000</v>
      </c>
      <c r="G17" t="s">
        <v>16</v>
      </c>
      <c r="H17">
        <v>55996</v>
      </c>
      <c r="I17" t="s">
        <v>15</v>
      </c>
      <c r="J17">
        <v>294.41000000000003</v>
      </c>
      <c r="K17" t="s">
        <v>14</v>
      </c>
      <c r="L17">
        <v>-25</v>
      </c>
    </row>
    <row r="18" spans="1:12">
      <c r="A18" t="s">
        <v>19</v>
      </c>
      <c r="B18">
        <v>17</v>
      </c>
      <c r="C18" t="s">
        <v>18</v>
      </c>
      <c r="D18">
        <v>14790</v>
      </c>
      <c r="E18" t="s">
        <v>17</v>
      </c>
      <c r="F18">
        <v>16048000</v>
      </c>
      <c r="G18" t="s">
        <v>16</v>
      </c>
      <c r="H18">
        <v>34136</v>
      </c>
      <c r="I18" t="s">
        <v>15</v>
      </c>
      <c r="J18">
        <v>299.2</v>
      </c>
      <c r="K18" t="s">
        <v>14</v>
      </c>
      <c r="L18">
        <v>85.8</v>
      </c>
    </row>
    <row r="19" spans="1:12">
      <c r="A19" t="s">
        <v>19</v>
      </c>
      <c r="B19">
        <v>18</v>
      </c>
      <c r="C19" t="s">
        <v>18</v>
      </c>
      <c r="D19">
        <v>8940</v>
      </c>
      <c r="E19" t="s">
        <v>17</v>
      </c>
      <c r="F19">
        <v>28219000</v>
      </c>
      <c r="G19" t="s">
        <v>16</v>
      </c>
      <c r="H19">
        <v>58478</v>
      </c>
      <c r="I19" t="s">
        <v>15</v>
      </c>
      <c r="J19">
        <v>303.85000000000002</v>
      </c>
      <c r="K19" t="s">
        <v>14</v>
      </c>
      <c r="L19">
        <v>407.7</v>
      </c>
    </row>
    <row r="20" spans="1:12">
      <c r="A20" t="s">
        <v>19</v>
      </c>
      <c r="B20">
        <v>19</v>
      </c>
      <c r="C20" t="s">
        <v>18</v>
      </c>
      <c r="D20">
        <v>12444</v>
      </c>
      <c r="E20" t="s">
        <v>17</v>
      </c>
      <c r="F20">
        <v>19676000</v>
      </c>
      <c r="G20" t="s">
        <v>16</v>
      </c>
      <c r="H20">
        <v>41392</v>
      </c>
      <c r="I20" t="s">
        <v>15</v>
      </c>
      <c r="J20">
        <v>298.67</v>
      </c>
      <c r="K20" t="s">
        <v>14</v>
      </c>
      <c r="L20">
        <v>-87.7</v>
      </c>
    </row>
    <row r="21" spans="1:12">
      <c r="A21" t="s">
        <v>19</v>
      </c>
      <c r="B21">
        <v>20</v>
      </c>
      <c r="C21" t="s">
        <v>18</v>
      </c>
      <c r="D21">
        <v>11397</v>
      </c>
      <c r="E21" t="s">
        <v>17</v>
      </c>
      <c r="F21">
        <v>21666000</v>
      </c>
      <c r="G21" t="s">
        <v>16</v>
      </c>
      <c r="H21">
        <v>45372</v>
      </c>
      <c r="I21" t="s">
        <v>15</v>
      </c>
      <c r="J21">
        <v>298.25</v>
      </c>
      <c r="K21" t="s">
        <v>14</v>
      </c>
      <c r="L21">
        <v>160.4</v>
      </c>
    </row>
    <row r="22" spans="1:12">
      <c r="A22" t="s">
        <v>19</v>
      </c>
      <c r="B22">
        <v>21</v>
      </c>
      <c r="C22" t="s">
        <v>18</v>
      </c>
      <c r="D22">
        <v>7311</v>
      </c>
      <c r="E22" t="s">
        <v>17</v>
      </c>
      <c r="F22">
        <v>33656000</v>
      </c>
      <c r="G22" t="s">
        <v>16</v>
      </c>
      <c r="H22">
        <v>69352</v>
      </c>
      <c r="I22" t="s">
        <v>15</v>
      </c>
      <c r="J22">
        <v>301.57</v>
      </c>
      <c r="K22" t="s">
        <v>14</v>
      </c>
      <c r="L22">
        <v>84.2</v>
      </c>
    </row>
    <row r="23" spans="1:12">
      <c r="A23" t="s">
        <v>19</v>
      </c>
      <c r="B23">
        <v>22</v>
      </c>
      <c r="C23" t="s">
        <v>18</v>
      </c>
      <c r="D23">
        <v>11688</v>
      </c>
      <c r="E23" t="s">
        <v>17</v>
      </c>
      <c r="F23">
        <v>20936000</v>
      </c>
      <c r="G23" t="s">
        <v>16</v>
      </c>
      <c r="H23">
        <v>43912</v>
      </c>
      <c r="I23" t="s">
        <v>15</v>
      </c>
      <c r="J23">
        <v>302.58999999999997</v>
      </c>
      <c r="K23" t="s">
        <v>14</v>
      </c>
      <c r="L23">
        <v>83.9</v>
      </c>
    </row>
    <row r="24" spans="1:12">
      <c r="A24" t="s">
        <v>19</v>
      </c>
      <c r="B24">
        <v>23</v>
      </c>
      <c r="C24" t="s">
        <v>18</v>
      </c>
      <c r="D24">
        <v>10941</v>
      </c>
      <c r="E24" t="s">
        <v>17</v>
      </c>
      <c r="F24">
        <v>22378000</v>
      </c>
      <c r="G24" t="s">
        <v>16</v>
      </c>
      <c r="H24">
        <v>46796</v>
      </c>
      <c r="I24" t="s">
        <v>15</v>
      </c>
      <c r="J24">
        <v>295.38</v>
      </c>
      <c r="K24" t="s">
        <v>14</v>
      </c>
      <c r="L24">
        <v>61.6</v>
      </c>
    </row>
    <row r="25" spans="1:12">
      <c r="A25" t="s">
        <v>19</v>
      </c>
      <c r="B25">
        <v>24</v>
      </c>
      <c r="C25" t="s">
        <v>18</v>
      </c>
      <c r="D25">
        <v>12438</v>
      </c>
      <c r="E25" t="s">
        <v>17</v>
      </c>
      <c r="F25">
        <v>19437000</v>
      </c>
      <c r="G25" t="s">
        <v>16</v>
      </c>
      <c r="H25">
        <v>40914</v>
      </c>
      <c r="I25" t="s">
        <v>15</v>
      </c>
      <c r="J25">
        <v>305.36</v>
      </c>
      <c r="K25" t="s">
        <v>14</v>
      </c>
      <c r="L25">
        <v>-80.599999999999994</v>
      </c>
    </row>
    <row r="26" spans="1:12">
      <c r="A26" t="s">
        <v>19</v>
      </c>
      <c r="B26">
        <v>25</v>
      </c>
      <c r="C26" t="s">
        <v>18</v>
      </c>
      <c r="D26">
        <v>11544</v>
      </c>
      <c r="E26" t="s">
        <v>17</v>
      </c>
      <c r="F26">
        <v>21450000</v>
      </c>
      <c r="G26" t="s">
        <v>16</v>
      </c>
      <c r="H26">
        <v>44940</v>
      </c>
      <c r="I26" t="s">
        <v>15</v>
      </c>
      <c r="J26">
        <v>302.89</v>
      </c>
      <c r="K26" t="s">
        <v>14</v>
      </c>
      <c r="L26">
        <v>-232.4</v>
      </c>
    </row>
    <row r="27" spans="1:12">
      <c r="A27" t="s">
        <v>19</v>
      </c>
      <c r="B27">
        <v>26</v>
      </c>
      <c r="C27" t="s">
        <v>18</v>
      </c>
      <c r="D27">
        <v>7689</v>
      </c>
      <c r="E27" t="s">
        <v>17</v>
      </c>
      <c r="F27">
        <v>32434000</v>
      </c>
      <c r="G27" t="s">
        <v>16</v>
      </c>
      <c r="H27">
        <v>66908</v>
      </c>
      <c r="I27" t="s">
        <v>15</v>
      </c>
      <c r="J27">
        <v>297</v>
      </c>
      <c r="K27" t="s">
        <v>14</v>
      </c>
      <c r="L27">
        <v>189.2</v>
      </c>
    </row>
    <row r="28" spans="1:12">
      <c r="A28" t="s">
        <v>19</v>
      </c>
      <c r="B28">
        <v>27</v>
      </c>
      <c r="C28" t="s">
        <v>18</v>
      </c>
      <c r="D28">
        <v>14382</v>
      </c>
      <c r="E28" t="s">
        <v>17</v>
      </c>
      <c r="F28">
        <v>16661000</v>
      </c>
      <c r="G28" t="s">
        <v>16</v>
      </c>
      <c r="H28">
        <v>35362</v>
      </c>
      <c r="I28" t="s">
        <v>15</v>
      </c>
      <c r="J28">
        <v>298.64</v>
      </c>
      <c r="K28" t="s">
        <v>14</v>
      </c>
      <c r="L28">
        <v>250.6</v>
      </c>
    </row>
    <row r="29" spans="1:12">
      <c r="A29" t="s">
        <v>19</v>
      </c>
      <c r="B29">
        <v>28</v>
      </c>
      <c r="C29" t="s">
        <v>18</v>
      </c>
      <c r="D29">
        <v>12021</v>
      </c>
      <c r="E29" t="s">
        <v>17</v>
      </c>
      <c r="F29">
        <v>20492000</v>
      </c>
      <c r="G29" t="s">
        <v>16</v>
      </c>
      <c r="H29">
        <v>43024</v>
      </c>
      <c r="I29" t="s">
        <v>15</v>
      </c>
      <c r="J29">
        <v>298.33</v>
      </c>
      <c r="K29" t="s">
        <v>14</v>
      </c>
      <c r="L29">
        <v>105.3</v>
      </c>
    </row>
    <row r="30" spans="1:12">
      <c r="A30" t="s">
        <v>19</v>
      </c>
      <c r="B30">
        <v>29</v>
      </c>
      <c r="C30" t="s">
        <v>18</v>
      </c>
      <c r="D30">
        <v>7242</v>
      </c>
      <c r="E30" t="s">
        <v>17</v>
      </c>
      <c r="F30">
        <v>33594000</v>
      </c>
      <c r="G30" t="s">
        <v>16</v>
      </c>
      <c r="H30">
        <v>69228</v>
      </c>
      <c r="I30" t="s">
        <v>15</v>
      </c>
      <c r="J30">
        <v>298.95999999999998</v>
      </c>
      <c r="K30" t="s">
        <v>14</v>
      </c>
      <c r="L30">
        <v>-71.2</v>
      </c>
    </row>
    <row r="31" spans="1:12">
      <c r="A31" t="s">
        <v>19</v>
      </c>
      <c r="B31">
        <v>30</v>
      </c>
      <c r="C31" t="s">
        <v>18</v>
      </c>
      <c r="D31">
        <v>13581</v>
      </c>
      <c r="E31" t="s">
        <v>17</v>
      </c>
      <c r="F31">
        <v>17865000</v>
      </c>
      <c r="G31" t="s">
        <v>16</v>
      </c>
      <c r="H31">
        <v>37770</v>
      </c>
      <c r="I31" t="s">
        <v>15</v>
      </c>
      <c r="J31">
        <v>303.93</v>
      </c>
      <c r="K31" t="s">
        <v>14</v>
      </c>
      <c r="L31">
        <v>-93.5</v>
      </c>
    </row>
    <row r="32" spans="1:12">
      <c r="A32" t="s">
        <v>19</v>
      </c>
      <c r="B32">
        <v>31</v>
      </c>
      <c r="C32" t="s">
        <v>18</v>
      </c>
      <c r="D32">
        <v>10758</v>
      </c>
      <c r="E32" t="s">
        <v>17</v>
      </c>
      <c r="F32">
        <v>23241000</v>
      </c>
      <c r="G32" t="s">
        <v>16</v>
      </c>
      <c r="H32">
        <v>48522</v>
      </c>
      <c r="I32" t="s">
        <v>15</v>
      </c>
      <c r="J32">
        <v>297.42</v>
      </c>
      <c r="K32" t="s">
        <v>14</v>
      </c>
      <c r="L32">
        <v>-18.3</v>
      </c>
    </row>
    <row r="33" spans="1:12">
      <c r="A33" t="s">
        <v>19</v>
      </c>
      <c r="B33">
        <v>32</v>
      </c>
      <c r="C33" t="s">
        <v>18</v>
      </c>
      <c r="D33">
        <v>9051</v>
      </c>
      <c r="E33" t="s">
        <v>17</v>
      </c>
      <c r="F33">
        <v>27726000</v>
      </c>
      <c r="G33" t="s">
        <v>16</v>
      </c>
      <c r="H33">
        <v>57492</v>
      </c>
      <c r="I33" t="s">
        <v>15</v>
      </c>
      <c r="J33">
        <v>302.48</v>
      </c>
      <c r="K33" t="s">
        <v>14</v>
      </c>
      <c r="L33">
        <v>74.3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0"/>
  <sheetViews>
    <sheetView topLeftCell="A13" workbookViewId="0">
      <selection sqref="A1:AJ30"/>
    </sheetView>
  </sheetViews>
  <sheetFormatPr defaultRowHeight="15"/>
  <sheetData>
    <row r="1" spans="1:36">
      <c r="A1" t="s">
        <v>2</v>
      </c>
    </row>
    <row r="2" spans="1:36">
      <c r="A2" t="s">
        <v>0</v>
      </c>
      <c r="B2" t="s">
        <v>1</v>
      </c>
      <c r="C2" t="s">
        <v>3</v>
      </c>
    </row>
    <row r="3" spans="1:36">
      <c r="A3">
        <v>4</v>
      </c>
      <c r="B3">
        <f>AVERAGE(E3:AJ3)</f>
        <v>6.8512499999999994</v>
      </c>
      <c r="C3">
        <f>STDEV(E3:AJ3)</f>
        <v>0.49895859289061012</v>
      </c>
      <c r="E3">
        <v>6.35</v>
      </c>
      <c r="F3">
        <v>7.82</v>
      </c>
      <c r="G3">
        <v>8.4600000000000009</v>
      </c>
      <c r="H3">
        <v>6.68</v>
      </c>
      <c r="I3">
        <v>6.21</v>
      </c>
      <c r="J3">
        <v>6.52</v>
      </c>
      <c r="K3">
        <v>6.58</v>
      </c>
      <c r="L3">
        <v>6.52</v>
      </c>
      <c r="M3">
        <v>6.57</v>
      </c>
      <c r="N3">
        <v>7.13</v>
      </c>
      <c r="O3">
        <v>6.8</v>
      </c>
      <c r="P3">
        <v>6.87</v>
      </c>
      <c r="Q3">
        <v>7.93</v>
      </c>
      <c r="R3">
        <v>6.48</v>
      </c>
      <c r="S3">
        <v>6.65</v>
      </c>
      <c r="T3">
        <v>6.75</v>
      </c>
      <c r="U3">
        <v>6.62</v>
      </c>
      <c r="V3">
        <v>7.05</v>
      </c>
      <c r="W3">
        <v>7.48</v>
      </c>
      <c r="X3">
        <v>6.64</v>
      </c>
      <c r="Y3">
        <v>6.55</v>
      </c>
      <c r="Z3">
        <v>6.36</v>
      </c>
      <c r="AA3">
        <v>6.44</v>
      </c>
      <c r="AB3">
        <v>7.1</v>
      </c>
      <c r="AC3">
        <v>6.47</v>
      </c>
      <c r="AD3">
        <v>6.76</v>
      </c>
      <c r="AE3">
        <v>6.94</v>
      </c>
      <c r="AF3">
        <v>6.87</v>
      </c>
      <c r="AG3">
        <v>7.45</v>
      </c>
      <c r="AH3">
        <v>6.88</v>
      </c>
      <c r="AI3">
        <v>6.65</v>
      </c>
      <c r="AJ3">
        <v>6.66</v>
      </c>
    </row>
    <row r="4" spans="1:36">
      <c r="A4">
        <v>5</v>
      </c>
      <c r="B4">
        <f t="shared" ref="B4:B6" si="0">AVERAGE(E4:AJ4)</f>
        <v>6.8549999999999986</v>
      </c>
      <c r="C4">
        <f t="shared" ref="C4:C6" si="1">STDEV(E4:AJ4)</f>
        <v>0.36981250698508228</v>
      </c>
      <c r="E4">
        <v>6.67</v>
      </c>
      <c r="F4">
        <v>6.83</v>
      </c>
      <c r="G4">
        <v>6.62</v>
      </c>
      <c r="H4">
        <v>7.31</v>
      </c>
      <c r="I4">
        <v>6.55</v>
      </c>
      <c r="J4">
        <v>6.7</v>
      </c>
      <c r="K4">
        <v>6.86</v>
      </c>
      <c r="L4">
        <v>6.83</v>
      </c>
      <c r="M4">
        <v>7.33</v>
      </c>
      <c r="N4">
        <v>6.61</v>
      </c>
      <c r="O4">
        <v>6.39</v>
      </c>
      <c r="P4">
        <v>6.77</v>
      </c>
      <c r="Q4">
        <v>7.14</v>
      </c>
      <c r="R4">
        <v>6.6</v>
      </c>
      <c r="S4">
        <v>7.09</v>
      </c>
      <c r="T4">
        <v>6.01</v>
      </c>
      <c r="U4">
        <v>7.22</v>
      </c>
      <c r="V4">
        <v>7.25</v>
      </c>
      <c r="W4">
        <v>7.37</v>
      </c>
      <c r="X4">
        <v>6.6</v>
      </c>
      <c r="Y4">
        <v>6.77</v>
      </c>
      <c r="Z4">
        <v>6.69</v>
      </c>
      <c r="AA4">
        <v>7</v>
      </c>
      <c r="AB4">
        <v>6.89</v>
      </c>
      <c r="AC4">
        <v>6.57</v>
      </c>
      <c r="AD4">
        <v>7.66</v>
      </c>
      <c r="AE4">
        <v>7.14</v>
      </c>
      <c r="AF4">
        <v>5.99</v>
      </c>
      <c r="AG4">
        <v>6.79</v>
      </c>
      <c r="AH4">
        <v>7.06</v>
      </c>
      <c r="AI4">
        <v>7.2</v>
      </c>
      <c r="AJ4">
        <v>6.85</v>
      </c>
    </row>
    <row r="5" spans="1:36">
      <c r="A5">
        <v>6</v>
      </c>
      <c r="B5">
        <f t="shared" si="0"/>
        <v>6.36</v>
      </c>
      <c r="C5">
        <f t="shared" si="1"/>
        <v>0.71104648003783266</v>
      </c>
      <c r="E5">
        <v>7.01</v>
      </c>
      <c r="F5">
        <v>7.01</v>
      </c>
      <c r="G5">
        <v>6.7</v>
      </c>
      <c r="H5">
        <v>6.23</v>
      </c>
      <c r="I5">
        <v>7.29</v>
      </c>
      <c r="J5">
        <v>6.56</v>
      </c>
      <c r="K5">
        <v>5.75</v>
      </c>
      <c r="L5">
        <v>6.82</v>
      </c>
      <c r="M5">
        <v>6.34</v>
      </c>
      <c r="N5">
        <v>5.68</v>
      </c>
      <c r="O5">
        <v>6.51</v>
      </c>
      <c r="P5">
        <v>7.01</v>
      </c>
      <c r="Q5">
        <v>4.8099999999999996</v>
      </c>
      <c r="R5">
        <v>6.67</v>
      </c>
      <c r="S5">
        <v>7.47</v>
      </c>
      <c r="T5">
        <v>6.42</v>
      </c>
      <c r="U5">
        <v>6.44</v>
      </c>
      <c r="V5">
        <v>6.53</v>
      </c>
      <c r="W5">
        <v>6.52</v>
      </c>
      <c r="X5">
        <v>6.86</v>
      </c>
      <c r="Y5">
        <v>7.2</v>
      </c>
      <c r="Z5">
        <v>6.75</v>
      </c>
      <c r="AA5">
        <v>6.55</v>
      </c>
      <c r="AB5">
        <v>6.1</v>
      </c>
      <c r="AC5">
        <v>6.9</v>
      </c>
      <c r="AD5">
        <v>5.89</v>
      </c>
      <c r="AE5">
        <v>5.59</v>
      </c>
      <c r="AF5">
        <v>5.78</v>
      </c>
      <c r="AG5">
        <v>6.38</v>
      </c>
      <c r="AH5">
        <v>5.5</v>
      </c>
      <c r="AI5">
        <v>4.1100000000000003</v>
      </c>
      <c r="AJ5">
        <v>6.14</v>
      </c>
    </row>
    <row r="6" spans="1:36">
      <c r="A6">
        <v>7</v>
      </c>
      <c r="B6">
        <f t="shared" si="0"/>
        <v>6.3950000000000005</v>
      </c>
      <c r="C6">
        <f t="shared" si="1"/>
        <v>0.4376476709305781</v>
      </c>
      <c r="E6">
        <v>6.69</v>
      </c>
      <c r="F6">
        <v>6.49</v>
      </c>
      <c r="G6">
        <v>6.41</v>
      </c>
      <c r="H6">
        <v>6.1</v>
      </c>
      <c r="I6">
        <v>8.16</v>
      </c>
      <c r="J6">
        <v>6.14</v>
      </c>
      <c r="K6">
        <v>6.27</v>
      </c>
      <c r="L6">
        <v>6.34</v>
      </c>
      <c r="M6">
        <v>6.13</v>
      </c>
      <c r="N6">
        <v>5.84</v>
      </c>
      <c r="O6">
        <v>6.23</v>
      </c>
      <c r="P6">
        <v>6.66</v>
      </c>
      <c r="Q6">
        <v>6.6</v>
      </c>
      <c r="R6">
        <v>6.32</v>
      </c>
      <c r="S6">
        <v>6.89</v>
      </c>
      <c r="T6">
        <v>6.47</v>
      </c>
      <c r="U6">
        <v>6.09</v>
      </c>
      <c r="V6">
        <v>6.01</v>
      </c>
      <c r="W6">
        <v>6.33</v>
      </c>
      <c r="X6">
        <v>5.95</v>
      </c>
      <c r="Y6">
        <v>6.21</v>
      </c>
      <c r="Z6">
        <v>6.11</v>
      </c>
      <c r="AA6">
        <v>6.46</v>
      </c>
      <c r="AB6">
        <v>6.09</v>
      </c>
      <c r="AC6">
        <v>6.55</v>
      </c>
      <c r="AD6">
        <v>6.15</v>
      </c>
      <c r="AE6">
        <v>6.23</v>
      </c>
      <c r="AF6">
        <v>7.14</v>
      </c>
      <c r="AG6">
        <v>6.06</v>
      </c>
      <c r="AH6">
        <v>6.2</v>
      </c>
      <c r="AI6">
        <v>6.95</v>
      </c>
      <c r="AJ6">
        <v>6.37</v>
      </c>
    </row>
    <row r="9" spans="1:36">
      <c r="A9" t="s">
        <v>4</v>
      </c>
    </row>
    <row r="10" spans="1:36">
      <c r="A10" t="s">
        <v>0</v>
      </c>
      <c r="B10" t="s">
        <v>1</v>
      </c>
      <c r="C10" t="s">
        <v>3</v>
      </c>
    </row>
    <row r="11" spans="1:36">
      <c r="A11">
        <v>4</v>
      </c>
      <c r="B11">
        <f>AVERAGE(E11:AJ11)</f>
        <v>1.9456249999999999</v>
      </c>
      <c r="C11">
        <f>STDEV(E11:AJ11)</f>
        <v>0.9499403631535972</v>
      </c>
      <c r="E11">
        <v>1.59</v>
      </c>
      <c r="F11">
        <v>2.2000000000000002</v>
      </c>
      <c r="G11">
        <v>2.2000000000000002</v>
      </c>
      <c r="H11">
        <v>1.55</v>
      </c>
      <c r="I11">
        <v>1.5</v>
      </c>
      <c r="J11">
        <v>1.74</v>
      </c>
      <c r="K11">
        <v>2.27</v>
      </c>
      <c r="L11">
        <v>1.66</v>
      </c>
      <c r="M11">
        <v>1.65</v>
      </c>
      <c r="N11">
        <v>1.83</v>
      </c>
      <c r="O11">
        <v>1.49</v>
      </c>
      <c r="P11">
        <v>6.87</v>
      </c>
      <c r="Q11">
        <v>1.97</v>
      </c>
      <c r="R11">
        <v>1.67</v>
      </c>
      <c r="S11">
        <v>1.45</v>
      </c>
      <c r="T11">
        <v>1.78</v>
      </c>
      <c r="U11">
        <v>1.59</v>
      </c>
      <c r="V11">
        <v>2.0299999999999998</v>
      </c>
      <c r="W11">
        <v>2.0699999999999998</v>
      </c>
      <c r="X11">
        <v>1.61</v>
      </c>
      <c r="Y11">
        <v>2.91</v>
      </c>
      <c r="Z11">
        <v>1.69</v>
      </c>
      <c r="AA11">
        <v>1.73</v>
      </c>
      <c r="AB11">
        <v>1.83</v>
      </c>
      <c r="AC11">
        <v>1.54</v>
      </c>
      <c r="AD11">
        <v>1.85</v>
      </c>
      <c r="AE11">
        <v>1.85</v>
      </c>
      <c r="AF11">
        <v>1.45</v>
      </c>
      <c r="AG11">
        <v>1.98</v>
      </c>
      <c r="AH11">
        <v>1.38</v>
      </c>
      <c r="AI11">
        <v>1.7</v>
      </c>
      <c r="AJ11">
        <v>1.63</v>
      </c>
    </row>
    <row r="12" spans="1:36">
      <c r="A12">
        <v>5</v>
      </c>
      <c r="B12">
        <f t="shared" ref="B12:B14" si="2">AVERAGE(E12:AJ12)</f>
        <v>1.6265624999999997</v>
      </c>
      <c r="C12">
        <f t="shared" ref="C12:C14" si="3">STDEV(E12:AJ12)</f>
        <v>0.77005910696894386</v>
      </c>
      <c r="E12">
        <v>1.4</v>
      </c>
      <c r="F12">
        <v>1.48</v>
      </c>
      <c r="G12">
        <v>1.48</v>
      </c>
      <c r="H12">
        <v>1.53</v>
      </c>
      <c r="I12">
        <v>1.25</v>
      </c>
      <c r="J12">
        <v>1.21</v>
      </c>
      <c r="K12">
        <v>1.35</v>
      </c>
      <c r="L12">
        <v>1.33</v>
      </c>
      <c r="M12">
        <v>1.53</v>
      </c>
      <c r="N12">
        <v>2.99</v>
      </c>
      <c r="O12">
        <v>1.39</v>
      </c>
      <c r="P12">
        <v>1.35</v>
      </c>
      <c r="Q12">
        <v>1.44</v>
      </c>
      <c r="R12">
        <v>1.47</v>
      </c>
      <c r="S12">
        <v>1.7</v>
      </c>
      <c r="T12">
        <v>1.1100000000000001</v>
      </c>
      <c r="U12">
        <v>1.5</v>
      </c>
      <c r="V12">
        <v>2.1</v>
      </c>
      <c r="W12">
        <v>1.53</v>
      </c>
      <c r="X12">
        <v>1.44</v>
      </c>
      <c r="Y12">
        <v>1.36</v>
      </c>
      <c r="Z12">
        <v>1.32</v>
      </c>
      <c r="AA12">
        <v>2.25</v>
      </c>
      <c r="AB12">
        <v>1.48</v>
      </c>
      <c r="AC12">
        <v>1.25</v>
      </c>
      <c r="AD12">
        <v>1.47</v>
      </c>
      <c r="AE12">
        <v>1.46</v>
      </c>
      <c r="AF12">
        <v>1.04</v>
      </c>
      <c r="AG12">
        <v>1.48</v>
      </c>
      <c r="AH12">
        <v>5.37</v>
      </c>
      <c r="AI12">
        <v>1.49</v>
      </c>
      <c r="AJ12">
        <v>1.5</v>
      </c>
    </row>
    <row r="13" spans="1:36">
      <c r="A13">
        <v>6</v>
      </c>
      <c r="B13">
        <f t="shared" si="2"/>
        <v>1.9584374999999996</v>
      </c>
      <c r="C13">
        <f t="shared" si="3"/>
        <v>1.5802554088684742</v>
      </c>
      <c r="E13">
        <v>1.5</v>
      </c>
      <c r="F13">
        <v>1.5</v>
      </c>
      <c r="G13">
        <v>1.47</v>
      </c>
      <c r="H13">
        <v>1.36</v>
      </c>
      <c r="I13">
        <v>1.69</v>
      </c>
      <c r="J13">
        <v>1.46</v>
      </c>
      <c r="K13">
        <v>1.3</v>
      </c>
      <c r="L13">
        <v>1.44</v>
      </c>
      <c r="M13">
        <v>1.43</v>
      </c>
      <c r="N13">
        <v>4.1100000000000003</v>
      </c>
      <c r="O13">
        <v>1.63</v>
      </c>
      <c r="P13">
        <v>1.66</v>
      </c>
      <c r="Q13">
        <v>1.4</v>
      </c>
      <c r="R13">
        <v>1.43</v>
      </c>
      <c r="S13">
        <v>8.94</v>
      </c>
      <c r="T13">
        <v>3.61</v>
      </c>
      <c r="U13">
        <v>1.36</v>
      </c>
      <c r="V13">
        <v>1.49</v>
      </c>
      <c r="W13">
        <v>1.55</v>
      </c>
      <c r="X13">
        <v>1.51</v>
      </c>
      <c r="Y13">
        <v>1.51</v>
      </c>
      <c r="Z13">
        <v>1.41</v>
      </c>
      <c r="AA13">
        <v>1.42</v>
      </c>
      <c r="AB13">
        <v>1.37</v>
      </c>
      <c r="AC13">
        <v>1.39</v>
      </c>
      <c r="AD13">
        <v>1.39</v>
      </c>
      <c r="AE13">
        <v>1.33</v>
      </c>
      <c r="AF13">
        <v>5.48</v>
      </c>
      <c r="AG13">
        <v>1.43</v>
      </c>
      <c r="AH13">
        <v>2.12</v>
      </c>
      <c r="AI13">
        <v>0.49</v>
      </c>
      <c r="AJ13">
        <v>1.49</v>
      </c>
    </row>
    <row r="14" spans="1:36">
      <c r="A14">
        <v>7</v>
      </c>
      <c r="B14">
        <f t="shared" si="2"/>
        <v>1.4762500000000001</v>
      </c>
      <c r="C14">
        <f t="shared" si="3"/>
        <v>0.7464917949984452</v>
      </c>
      <c r="E14">
        <v>1.28</v>
      </c>
      <c r="F14">
        <v>1.33</v>
      </c>
      <c r="G14">
        <v>1.31</v>
      </c>
      <c r="H14">
        <v>1.21</v>
      </c>
      <c r="I14">
        <v>1.36</v>
      </c>
      <c r="J14">
        <v>1.25</v>
      </c>
      <c r="K14">
        <v>1.48</v>
      </c>
      <c r="L14">
        <v>1.32</v>
      </c>
      <c r="M14">
        <v>1.29</v>
      </c>
      <c r="N14">
        <v>1.29</v>
      </c>
      <c r="O14">
        <v>1.3</v>
      </c>
      <c r="P14">
        <v>1.35</v>
      </c>
      <c r="Q14">
        <v>5.42</v>
      </c>
      <c r="R14">
        <v>1.32</v>
      </c>
      <c r="S14">
        <v>2.38</v>
      </c>
      <c r="T14">
        <v>1.29</v>
      </c>
      <c r="U14">
        <v>1.29</v>
      </c>
      <c r="V14">
        <v>1.28</v>
      </c>
      <c r="W14">
        <v>1.31</v>
      </c>
      <c r="X14">
        <v>1.22</v>
      </c>
      <c r="Y14">
        <v>1.43</v>
      </c>
      <c r="Z14">
        <v>1.31</v>
      </c>
      <c r="AA14">
        <v>1.39</v>
      </c>
      <c r="AB14">
        <v>1.34</v>
      </c>
      <c r="AC14">
        <v>1.37</v>
      </c>
      <c r="AD14">
        <v>1.32</v>
      </c>
      <c r="AE14">
        <v>1.31</v>
      </c>
      <c r="AF14">
        <v>1.42</v>
      </c>
      <c r="AG14">
        <v>1.32</v>
      </c>
      <c r="AH14">
        <v>1.3</v>
      </c>
      <c r="AI14">
        <v>1.1499999999999999</v>
      </c>
      <c r="AJ14">
        <v>1.3</v>
      </c>
    </row>
    <row r="17" spans="1:36">
      <c r="A17" t="s">
        <v>2</v>
      </c>
      <c r="B17" t="s">
        <v>6</v>
      </c>
    </row>
    <row r="18" spans="1:36">
      <c r="A18" t="s">
        <v>0</v>
      </c>
      <c r="B18" t="s">
        <v>1</v>
      </c>
      <c r="C18" t="s">
        <v>3</v>
      </c>
    </row>
    <row r="19" spans="1:36">
      <c r="A19">
        <v>4</v>
      </c>
      <c r="B19">
        <f>AVERAGE(E19:AJ19)</f>
        <v>7.2406249999999988</v>
      </c>
      <c r="C19">
        <f>STDEV(E19:AJ19)</f>
        <v>0.43565255096382666</v>
      </c>
      <c r="E19">
        <v>6.81</v>
      </c>
      <c r="F19">
        <v>8.09</v>
      </c>
      <c r="G19">
        <v>8.65</v>
      </c>
      <c r="H19">
        <v>7.09</v>
      </c>
      <c r="I19">
        <v>6.68</v>
      </c>
      <c r="J19">
        <v>6.95</v>
      </c>
      <c r="K19">
        <v>7</v>
      </c>
      <c r="L19">
        <v>6.95</v>
      </c>
      <c r="M19">
        <v>6.99</v>
      </c>
      <c r="N19">
        <v>7.48</v>
      </c>
      <c r="O19">
        <v>7.19</v>
      </c>
      <c r="P19">
        <v>7.26</v>
      </c>
      <c r="Q19">
        <v>8.18</v>
      </c>
      <c r="R19">
        <v>6.92</v>
      </c>
      <c r="S19">
        <v>7.06</v>
      </c>
      <c r="T19">
        <v>7.16</v>
      </c>
      <c r="U19">
        <v>7.04</v>
      </c>
      <c r="V19">
        <v>7.42</v>
      </c>
      <c r="W19">
        <v>7.79</v>
      </c>
      <c r="X19">
        <v>7.06</v>
      </c>
      <c r="Y19">
        <v>6.98</v>
      </c>
      <c r="Z19">
        <v>6.82</v>
      </c>
      <c r="AA19">
        <v>6.88</v>
      </c>
      <c r="AB19">
        <v>7.46</v>
      </c>
      <c r="AC19">
        <v>6.91</v>
      </c>
      <c r="AD19">
        <v>7.16</v>
      </c>
      <c r="AE19">
        <v>7.31</v>
      </c>
      <c r="AF19">
        <v>7.25</v>
      </c>
      <c r="AG19">
        <v>7.76</v>
      </c>
      <c r="AH19">
        <v>7.26</v>
      </c>
      <c r="AI19">
        <v>7.06</v>
      </c>
      <c r="AJ19">
        <v>7.08</v>
      </c>
    </row>
    <row r="20" spans="1:36">
      <c r="A20">
        <v>5</v>
      </c>
      <c r="B20">
        <f t="shared" ref="B20:B22" si="4">AVERAGE(E20:AJ20)</f>
        <v>7.2215625000000001</v>
      </c>
      <c r="C20">
        <f t="shared" ref="C20:C22" si="5">STDEV(E20:AJ20)</f>
        <v>0.37223049895843247</v>
      </c>
      <c r="E20">
        <v>7.08</v>
      </c>
      <c r="F20">
        <v>7.22</v>
      </c>
      <c r="G20">
        <v>7.04</v>
      </c>
      <c r="H20">
        <v>7.64</v>
      </c>
      <c r="I20">
        <v>6.98</v>
      </c>
      <c r="J20">
        <v>7.11</v>
      </c>
      <c r="K20">
        <v>7.24</v>
      </c>
      <c r="L20">
        <v>7.22</v>
      </c>
      <c r="M20">
        <v>7.66</v>
      </c>
      <c r="N20">
        <v>7.03</v>
      </c>
      <c r="O20">
        <v>6.12</v>
      </c>
      <c r="P20">
        <v>7.17</v>
      </c>
      <c r="Q20">
        <v>7.49</v>
      </c>
      <c r="R20">
        <v>7.02</v>
      </c>
      <c r="S20">
        <v>7.45</v>
      </c>
      <c r="T20">
        <v>6.51</v>
      </c>
      <c r="U20">
        <v>7.56</v>
      </c>
      <c r="V20">
        <v>7.59</v>
      </c>
      <c r="W20">
        <v>7.69</v>
      </c>
      <c r="X20">
        <v>7.02</v>
      </c>
      <c r="Y20">
        <v>7.17</v>
      </c>
      <c r="Z20">
        <v>7.1</v>
      </c>
      <c r="AA20">
        <v>7.37</v>
      </c>
      <c r="AB20">
        <v>7.28</v>
      </c>
      <c r="AC20">
        <v>7</v>
      </c>
      <c r="AD20">
        <v>7.94</v>
      </c>
      <c r="AE20">
        <v>7.5</v>
      </c>
      <c r="AF20">
        <v>6.49</v>
      </c>
      <c r="AG20">
        <v>7.19</v>
      </c>
      <c r="AH20">
        <v>7.42</v>
      </c>
      <c r="AI20">
        <v>7.55</v>
      </c>
      <c r="AJ20">
        <v>7.24</v>
      </c>
    </row>
    <row r="21" spans="1:36">
      <c r="A21">
        <v>6</v>
      </c>
      <c r="B21">
        <f t="shared" si="4"/>
        <v>6.8046874999999982</v>
      </c>
      <c r="C21">
        <f t="shared" si="5"/>
        <v>0.62899297075411598</v>
      </c>
      <c r="E21">
        <v>7.38</v>
      </c>
      <c r="F21">
        <v>7.38</v>
      </c>
      <c r="G21">
        <v>7.11</v>
      </c>
      <c r="H21">
        <v>6.69</v>
      </c>
      <c r="I21">
        <v>7.62</v>
      </c>
      <c r="J21">
        <v>6.98</v>
      </c>
      <c r="K21">
        <v>6.27</v>
      </c>
      <c r="L21">
        <v>7.21</v>
      </c>
      <c r="M21">
        <v>6.79</v>
      </c>
      <c r="N21">
        <v>6.21</v>
      </c>
      <c r="O21">
        <v>6.94</v>
      </c>
      <c r="P21">
        <v>7.38</v>
      </c>
      <c r="Q21">
        <v>5.43</v>
      </c>
      <c r="R21">
        <v>7.08</v>
      </c>
      <c r="S21">
        <v>7.78</v>
      </c>
      <c r="T21">
        <v>6.85</v>
      </c>
      <c r="U21">
        <v>6.88</v>
      </c>
      <c r="V21">
        <v>6.96</v>
      </c>
      <c r="W21">
        <v>6.95</v>
      </c>
      <c r="X21">
        <v>7.25</v>
      </c>
      <c r="Y21">
        <v>7.54</v>
      </c>
      <c r="Z21">
        <v>7.15</v>
      </c>
      <c r="AA21">
        <v>6.98</v>
      </c>
      <c r="AB21">
        <v>6.57</v>
      </c>
      <c r="AC21">
        <v>7.28</v>
      </c>
      <c r="AD21">
        <v>6.39</v>
      </c>
      <c r="AE21">
        <v>6.12</v>
      </c>
      <c r="AF21">
        <v>6.29</v>
      </c>
      <c r="AG21">
        <v>6.83</v>
      </c>
      <c r="AH21">
        <v>6.04</v>
      </c>
      <c r="AI21">
        <v>4.8099999999999996</v>
      </c>
      <c r="AJ21">
        <v>6.61</v>
      </c>
    </row>
    <row r="22" spans="1:36">
      <c r="A22">
        <v>7</v>
      </c>
      <c r="B22">
        <f t="shared" si="4"/>
        <v>6.8403124999999996</v>
      </c>
      <c r="C22">
        <f t="shared" si="5"/>
        <v>0.38388073059556865</v>
      </c>
      <c r="E22">
        <v>7.1</v>
      </c>
      <c r="F22">
        <v>6.92</v>
      </c>
      <c r="G22">
        <v>6.86</v>
      </c>
      <c r="H22">
        <v>6.58</v>
      </c>
      <c r="I22">
        <v>8.39</v>
      </c>
      <c r="J22">
        <v>6.62</v>
      </c>
      <c r="K22">
        <v>6.73</v>
      </c>
      <c r="L22">
        <v>6.8</v>
      </c>
      <c r="M22">
        <v>6.61</v>
      </c>
      <c r="N22">
        <v>6.35</v>
      </c>
      <c r="O22">
        <v>6.69</v>
      </c>
      <c r="P22">
        <v>7.07</v>
      </c>
      <c r="Q22">
        <v>7.01</v>
      </c>
      <c r="R22">
        <v>6.78</v>
      </c>
      <c r="S22">
        <v>7.27</v>
      </c>
      <c r="T22">
        <v>6.91</v>
      </c>
      <c r="U22">
        <v>6.57</v>
      </c>
      <c r="V22">
        <v>6.5</v>
      </c>
      <c r="W22">
        <v>6.78</v>
      </c>
      <c r="X22">
        <v>6.45</v>
      </c>
      <c r="Y22">
        <v>6.68</v>
      </c>
      <c r="Z22">
        <v>6.59</v>
      </c>
      <c r="AA22">
        <v>6.9</v>
      </c>
      <c r="AB22">
        <v>6.57</v>
      </c>
      <c r="AC22">
        <v>6.98</v>
      </c>
      <c r="AD22">
        <v>6.63</v>
      </c>
      <c r="AE22">
        <v>6.69</v>
      </c>
      <c r="AF22">
        <v>7.49</v>
      </c>
      <c r="AG22">
        <v>6.55</v>
      </c>
      <c r="AH22">
        <v>6.67</v>
      </c>
      <c r="AI22">
        <v>7.33</v>
      </c>
      <c r="AJ22">
        <v>6.82</v>
      </c>
    </row>
    <row r="25" spans="1:36">
      <c r="A25" t="s">
        <v>2</v>
      </c>
      <c r="B25" t="s">
        <v>13</v>
      </c>
    </row>
    <row r="26" spans="1:36">
      <c r="A26" t="s">
        <v>0</v>
      </c>
      <c r="B26" t="s">
        <v>1</v>
      </c>
      <c r="C26" t="s">
        <v>3</v>
      </c>
    </row>
    <row r="27" spans="1:36">
      <c r="A27">
        <v>4</v>
      </c>
      <c r="B27">
        <f>AVERAGE(E27:AJ27)</f>
        <v>7.1770374999999991</v>
      </c>
      <c r="C27">
        <f>STDEV(E27:AJ27)</f>
        <v>0.48277235585797384</v>
      </c>
      <c r="E27">
        <v>6.66</v>
      </c>
      <c r="F27">
        <v>7.4970999999999997</v>
      </c>
      <c r="G27">
        <v>7.8240999999999996</v>
      </c>
      <c r="H27">
        <v>7.4303999999999997</v>
      </c>
      <c r="I27">
        <v>6.9470999999999998</v>
      </c>
      <c r="J27">
        <v>6.8982000000000001</v>
      </c>
      <c r="K27">
        <v>7.3056000000000001</v>
      </c>
      <c r="L27">
        <v>6.8922999999999996</v>
      </c>
      <c r="M27">
        <v>7.3890000000000002</v>
      </c>
      <c r="N27">
        <v>7.3890000000000002</v>
      </c>
      <c r="O27">
        <v>5.6013000000000002</v>
      </c>
      <c r="P27">
        <v>6.8627000000000002</v>
      </c>
      <c r="Q27">
        <v>7.8783000000000003</v>
      </c>
      <c r="R27">
        <v>6.6391</v>
      </c>
      <c r="S27">
        <v>6.8128000000000002</v>
      </c>
      <c r="T27">
        <v>6.5926999999999998</v>
      </c>
      <c r="U27">
        <v>7.5347</v>
      </c>
      <c r="V27">
        <v>7.5357000000000003</v>
      </c>
      <c r="W27">
        <v>7.7374999999999998</v>
      </c>
      <c r="X27">
        <v>6.8254000000000001</v>
      </c>
      <c r="Y27">
        <v>6.6688999999999998</v>
      </c>
      <c r="Z27">
        <v>6.6307</v>
      </c>
      <c r="AA27">
        <v>7.3451000000000004</v>
      </c>
      <c r="AB27">
        <v>7.4378000000000002</v>
      </c>
      <c r="AC27">
        <v>7.1308999999999996</v>
      </c>
      <c r="AD27">
        <v>7.6246</v>
      </c>
      <c r="AE27">
        <v>7.6905000000000001</v>
      </c>
      <c r="AF27">
        <v>7.4664000000000001</v>
      </c>
      <c r="AG27">
        <v>7.6520000000000001</v>
      </c>
      <c r="AH27">
        <v>7.0869</v>
      </c>
      <c r="AI27">
        <v>7.4695999999999998</v>
      </c>
      <c r="AJ27">
        <v>7.2088000000000001</v>
      </c>
    </row>
    <row r="28" spans="1:36">
      <c r="A28">
        <v>5</v>
      </c>
      <c r="B28">
        <f t="shared" ref="B28:B30" si="6">AVERAGE(E28:AJ28)</f>
        <v>7.5325875</v>
      </c>
      <c r="C28">
        <f t="shared" ref="C28:C30" si="7">STDEV(E28:AJ28)</f>
        <v>0.27650045878747759</v>
      </c>
      <c r="E28">
        <v>7.0114000000000001</v>
      </c>
      <c r="F28">
        <v>7.2229000000000001</v>
      </c>
      <c r="G28">
        <v>7.3468999999999998</v>
      </c>
      <c r="H28">
        <v>7.6896000000000004</v>
      </c>
      <c r="I28">
        <v>7.1891999999999996</v>
      </c>
      <c r="J28">
        <v>7.4835000000000003</v>
      </c>
      <c r="K28">
        <v>7.7586000000000004</v>
      </c>
      <c r="L28">
        <v>7.2957999999999998</v>
      </c>
      <c r="M28">
        <v>7.5875000000000004</v>
      </c>
      <c r="N28">
        <v>7.6843000000000004</v>
      </c>
      <c r="O28">
        <v>6.9672999999999998</v>
      </c>
      <c r="P28">
        <v>7.3693999999999997</v>
      </c>
      <c r="Q28">
        <v>8.1626999999999992</v>
      </c>
      <c r="R28">
        <v>7.3734999999999999</v>
      </c>
      <c r="S28">
        <v>7.4710000000000001</v>
      </c>
      <c r="T28">
        <v>7.5175000000000001</v>
      </c>
      <c r="U28">
        <v>7.7435999999999998</v>
      </c>
      <c r="V28">
        <v>7.3861999999999997</v>
      </c>
      <c r="W28">
        <v>7.4744000000000002</v>
      </c>
      <c r="X28">
        <v>7.6885000000000003</v>
      </c>
      <c r="Y28">
        <v>7.2484999999999999</v>
      </c>
      <c r="Z28">
        <v>7.0758999999999999</v>
      </c>
      <c r="AA28">
        <v>7.5425000000000004</v>
      </c>
      <c r="AB28">
        <v>7.7469000000000001</v>
      </c>
      <c r="AC28">
        <v>7.6078000000000001</v>
      </c>
      <c r="AD28">
        <v>7.6333000000000002</v>
      </c>
      <c r="AE28">
        <v>7.7534000000000001</v>
      </c>
      <c r="AF28">
        <v>7.8605</v>
      </c>
      <c r="AG28">
        <v>7.7172999999999998</v>
      </c>
      <c r="AH28">
        <v>7.6703999999999999</v>
      </c>
      <c r="AI28">
        <v>7.9813000000000001</v>
      </c>
      <c r="AJ28">
        <v>7.7812000000000001</v>
      </c>
    </row>
    <row r="29" spans="1:36">
      <c r="A29">
        <v>6</v>
      </c>
      <c r="B29">
        <f t="shared" si="6"/>
        <v>7.3821531250000021</v>
      </c>
      <c r="C29">
        <f t="shared" si="7"/>
        <v>0.25383986441076428</v>
      </c>
      <c r="E29">
        <v>6.9981999999999998</v>
      </c>
      <c r="F29">
        <v>7.4785000000000004</v>
      </c>
      <c r="G29">
        <v>7.6828000000000003</v>
      </c>
      <c r="H29">
        <v>7.5006000000000004</v>
      </c>
      <c r="I29">
        <v>7.1341000000000001</v>
      </c>
      <c r="J29">
        <v>7.2046999999999999</v>
      </c>
      <c r="K29">
        <v>7.2294</v>
      </c>
      <c r="L29">
        <v>7.4188000000000001</v>
      </c>
      <c r="M29">
        <v>7.3314000000000004</v>
      </c>
      <c r="N29">
        <v>7.1506999999999996</v>
      </c>
      <c r="O29">
        <v>7.9554999999999998</v>
      </c>
      <c r="P29">
        <v>7.6330999999999998</v>
      </c>
      <c r="Q29">
        <v>6.5358999999999998</v>
      </c>
      <c r="R29">
        <v>7.5871000000000004</v>
      </c>
      <c r="S29">
        <v>7.4302999999999999</v>
      </c>
      <c r="T29">
        <v>7.2436999999999996</v>
      </c>
      <c r="U29">
        <v>7.3935000000000004</v>
      </c>
      <c r="V29">
        <v>7.4279000000000002</v>
      </c>
      <c r="W29">
        <v>7.4564000000000004</v>
      </c>
      <c r="X29">
        <v>7.4565000000000001</v>
      </c>
      <c r="Y29">
        <v>7.5919999999999996</v>
      </c>
      <c r="Z29">
        <v>7.6132999999999997</v>
      </c>
      <c r="AA29">
        <v>7.5511999999999997</v>
      </c>
      <c r="AB29">
        <v>7.5342000000000002</v>
      </c>
      <c r="AC29">
        <v>7.3555999999999999</v>
      </c>
      <c r="AD29">
        <v>7.4775999999999998</v>
      </c>
      <c r="AE29">
        <v>7.4607999999999999</v>
      </c>
      <c r="AF29">
        <v>7.0759999999999996</v>
      </c>
      <c r="AG29">
        <v>7.5071000000000003</v>
      </c>
      <c r="AH29">
        <v>7.2571000000000003</v>
      </c>
      <c r="AI29">
        <v>7.0960000000000001</v>
      </c>
      <c r="AJ29">
        <v>7.4588999999999999</v>
      </c>
    </row>
    <row r="30" spans="1:36">
      <c r="A30">
        <v>7</v>
      </c>
      <c r="B30">
        <f t="shared" si="6"/>
        <v>7.5796593750000012</v>
      </c>
      <c r="C30">
        <f t="shared" si="7"/>
        <v>0.26821141138954568</v>
      </c>
      <c r="E30">
        <v>7.5129999999999999</v>
      </c>
      <c r="F30">
        <v>7.7141999999999999</v>
      </c>
      <c r="G30">
        <v>7.7736000000000001</v>
      </c>
      <c r="H30">
        <v>7.7366999999999999</v>
      </c>
      <c r="I30">
        <v>6.6470000000000002</v>
      </c>
      <c r="J30">
        <v>7.6730999999999998</v>
      </c>
      <c r="K30">
        <v>7.3517000000000001</v>
      </c>
      <c r="L30">
        <v>7.6929999999999996</v>
      </c>
      <c r="M30">
        <v>7.7111999999999998</v>
      </c>
      <c r="N30">
        <v>7.7675999999999998</v>
      </c>
      <c r="O30">
        <v>7.5589000000000004</v>
      </c>
      <c r="P30">
        <v>7.3742999999999999</v>
      </c>
      <c r="Q30">
        <v>6.8699000000000003</v>
      </c>
      <c r="R30">
        <v>7.7656999999999998</v>
      </c>
      <c r="S30">
        <v>7.4036999999999997</v>
      </c>
      <c r="T30">
        <v>7.7393999999999998</v>
      </c>
      <c r="U30">
        <v>7.4214000000000002</v>
      </c>
      <c r="V30">
        <v>7.6287000000000003</v>
      </c>
      <c r="W30">
        <v>7.6905999999999999</v>
      </c>
      <c r="X30">
        <v>7.6757999999999997</v>
      </c>
      <c r="Y30">
        <v>7.5773000000000001</v>
      </c>
      <c r="Z30">
        <v>7.7351000000000001</v>
      </c>
      <c r="AA30">
        <v>7.6566000000000001</v>
      </c>
      <c r="AB30">
        <v>7.7502000000000004</v>
      </c>
      <c r="AC30">
        <v>7.4610000000000003</v>
      </c>
      <c r="AD30">
        <v>7.6817000000000002</v>
      </c>
      <c r="AE30">
        <v>7.7306999999999997</v>
      </c>
      <c r="AF30">
        <v>7.2073</v>
      </c>
      <c r="AG30">
        <v>7.6680000000000001</v>
      </c>
      <c r="AH30">
        <v>7.7122999999999999</v>
      </c>
      <c r="AI30">
        <v>8.0129999999999999</v>
      </c>
      <c r="AJ30">
        <v>7.6463999999999999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30"/>
  <sheetViews>
    <sheetView workbookViewId="0">
      <selection sqref="A1:AJ30"/>
    </sheetView>
  </sheetViews>
  <sheetFormatPr defaultRowHeight="15"/>
  <sheetData>
    <row r="1" spans="1:36">
      <c r="A1" t="s">
        <v>2</v>
      </c>
    </row>
    <row r="2" spans="1:36">
      <c r="A2" t="s">
        <v>0</v>
      </c>
      <c r="B2" t="s">
        <v>1</v>
      </c>
      <c r="C2" t="s">
        <v>3</v>
      </c>
    </row>
    <row r="3" spans="1:36">
      <c r="A3">
        <v>4</v>
      </c>
      <c r="B3">
        <f>AVERAGE(E3:AJ3)</f>
        <v>6.5790624999999991</v>
      </c>
      <c r="C3">
        <f>STDEV(E3:AJ3)</f>
        <v>1.1443052812134205</v>
      </c>
      <c r="E3">
        <v>4.7</v>
      </c>
      <c r="F3">
        <v>7.85</v>
      </c>
      <c r="G3">
        <v>8.4</v>
      </c>
      <c r="H3">
        <v>6.53</v>
      </c>
      <c r="I3">
        <v>6.07</v>
      </c>
      <c r="J3">
        <v>6.95</v>
      </c>
      <c r="K3">
        <v>6.25</v>
      </c>
      <c r="L3">
        <v>3.4</v>
      </c>
      <c r="M3">
        <v>7.9</v>
      </c>
      <c r="N3">
        <v>6.45</v>
      </c>
      <c r="O3">
        <v>6.37</v>
      </c>
      <c r="P3">
        <v>3.66</v>
      </c>
      <c r="Q3">
        <v>6.59</v>
      </c>
      <c r="R3">
        <v>6.72</v>
      </c>
      <c r="S3">
        <v>7.39</v>
      </c>
      <c r="T3">
        <v>4.88</v>
      </c>
      <c r="U3">
        <v>7</v>
      </c>
      <c r="V3">
        <v>6.6</v>
      </c>
      <c r="W3">
        <v>5.79</v>
      </c>
      <c r="X3">
        <v>6.34</v>
      </c>
      <c r="Y3">
        <v>7.07</v>
      </c>
      <c r="Z3">
        <v>6.93</v>
      </c>
      <c r="AA3">
        <v>6.03</v>
      </c>
      <c r="AB3">
        <v>6.68</v>
      </c>
      <c r="AC3">
        <v>7.31</v>
      </c>
      <c r="AD3">
        <v>7.1</v>
      </c>
      <c r="AE3">
        <v>7.56</v>
      </c>
      <c r="AF3">
        <v>6.75</v>
      </c>
      <c r="AG3">
        <v>6.82</v>
      </c>
      <c r="AH3">
        <v>6.64</v>
      </c>
      <c r="AI3">
        <v>8.51</v>
      </c>
      <c r="AJ3">
        <v>7.29</v>
      </c>
    </row>
    <row r="4" spans="1:36">
      <c r="A4">
        <v>5</v>
      </c>
      <c r="B4">
        <f t="shared" ref="B4:B6" si="0">AVERAGE(E4:AJ4)</f>
        <v>6.3584374999999982</v>
      </c>
      <c r="C4">
        <f t="shared" ref="C4:C6" si="1">STDEV(E4:AJ4)</f>
        <v>0.85926491230362523</v>
      </c>
      <c r="E4">
        <v>4.7300000000000004</v>
      </c>
      <c r="F4">
        <v>7.29</v>
      </c>
      <c r="G4">
        <v>5.45</v>
      </c>
      <c r="H4">
        <v>6.5</v>
      </c>
      <c r="I4">
        <v>5.94</v>
      </c>
      <c r="J4">
        <v>5.48</v>
      </c>
      <c r="K4">
        <v>7.24</v>
      </c>
      <c r="L4">
        <v>6.76</v>
      </c>
      <c r="M4">
        <v>7.6</v>
      </c>
      <c r="N4">
        <v>5.89</v>
      </c>
      <c r="O4">
        <v>6.92</v>
      </c>
      <c r="P4">
        <v>6.01</v>
      </c>
      <c r="Q4">
        <v>6.74</v>
      </c>
      <c r="R4">
        <v>5.93</v>
      </c>
      <c r="S4">
        <v>6.2</v>
      </c>
      <c r="T4">
        <v>3.58</v>
      </c>
      <c r="U4">
        <v>6.21</v>
      </c>
      <c r="V4">
        <v>6.67</v>
      </c>
      <c r="W4">
        <v>5.85</v>
      </c>
      <c r="X4">
        <v>7.12</v>
      </c>
      <c r="Y4">
        <v>6.34</v>
      </c>
      <c r="Z4">
        <v>6.42</v>
      </c>
      <c r="AA4">
        <v>8.14</v>
      </c>
      <c r="AB4">
        <v>6.66</v>
      </c>
      <c r="AC4">
        <v>6.76</v>
      </c>
      <c r="AD4">
        <v>6.38</v>
      </c>
      <c r="AE4">
        <v>6.63</v>
      </c>
      <c r="AF4">
        <v>6.7</v>
      </c>
      <c r="AG4">
        <v>6.15</v>
      </c>
      <c r="AH4">
        <v>6.85</v>
      </c>
      <c r="AI4">
        <v>5.32</v>
      </c>
      <c r="AJ4">
        <v>7.01</v>
      </c>
    </row>
    <row r="5" spans="1:36">
      <c r="A5">
        <v>6</v>
      </c>
      <c r="B5">
        <f t="shared" si="0"/>
        <v>6.5884375000000004</v>
      </c>
      <c r="C5">
        <f t="shared" si="1"/>
        <v>0.6678569934571823</v>
      </c>
      <c r="E5">
        <v>5.4</v>
      </c>
      <c r="F5">
        <v>5.98</v>
      </c>
      <c r="G5">
        <v>5.91</v>
      </c>
      <c r="H5">
        <v>6.57</v>
      </c>
      <c r="I5">
        <v>7.09</v>
      </c>
      <c r="J5">
        <v>6.33</v>
      </c>
      <c r="K5">
        <v>6.23</v>
      </c>
      <c r="L5">
        <v>6.17</v>
      </c>
      <c r="M5">
        <v>6.92</v>
      </c>
      <c r="N5">
        <v>6.51</v>
      </c>
      <c r="O5">
        <v>6.18</v>
      </c>
      <c r="P5">
        <v>8.1199999999999992</v>
      </c>
      <c r="Q5">
        <v>6.27</v>
      </c>
      <c r="R5">
        <v>7.42</v>
      </c>
      <c r="S5">
        <v>6.72</v>
      </c>
      <c r="T5">
        <v>5.7</v>
      </c>
      <c r="U5">
        <v>6.14</v>
      </c>
      <c r="V5">
        <v>6.11</v>
      </c>
      <c r="W5">
        <v>6.83</v>
      </c>
      <c r="X5">
        <v>6.38</v>
      </c>
      <c r="Y5">
        <v>7.53</v>
      </c>
      <c r="Z5">
        <v>6.68</v>
      </c>
      <c r="AA5">
        <v>6</v>
      </c>
      <c r="AB5">
        <v>6.62</v>
      </c>
      <c r="AC5">
        <v>6.14</v>
      </c>
      <c r="AD5">
        <v>6.27</v>
      </c>
      <c r="AE5">
        <v>6.66</v>
      </c>
      <c r="AF5">
        <v>8.5</v>
      </c>
      <c r="AG5">
        <v>7.39</v>
      </c>
      <c r="AH5">
        <v>6.62</v>
      </c>
      <c r="AI5">
        <v>7.12</v>
      </c>
      <c r="AJ5">
        <v>6.32</v>
      </c>
    </row>
    <row r="6" spans="1:36">
      <c r="A6">
        <v>7</v>
      </c>
      <c r="B6">
        <f t="shared" si="0"/>
        <v>6.2953124999999979</v>
      </c>
      <c r="C6">
        <f t="shared" si="1"/>
        <v>0.48770684197548286</v>
      </c>
      <c r="E6">
        <v>5.73</v>
      </c>
      <c r="F6">
        <v>6.28</v>
      </c>
      <c r="G6">
        <v>6.43</v>
      </c>
      <c r="H6">
        <v>5.75</v>
      </c>
      <c r="I6">
        <v>6.66</v>
      </c>
      <c r="J6">
        <v>6.29</v>
      </c>
      <c r="K6">
        <v>6.23</v>
      </c>
      <c r="L6">
        <v>7.59</v>
      </c>
      <c r="M6">
        <v>5.42</v>
      </c>
      <c r="N6">
        <v>6.18</v>
      </c>
      <c r="O6">
        <v>6.01</v>
      </c>
      <c r="P6">
        <v>5.99</v>
      </c>
      <c r="Q6">
        <v>6.91</v>
      </c>
      <c r="R6">
        <v>7.02</v>
      </c>
      <c r="S6">
        <v>6.24</v>
      </c>
      <c r="T6">
        <v>6.75</v>
      </c>
      <c r="U6">
        <v>6.2</v>
      </c>
      <c r="V6">
        <v>6.47</v>
      </c>
      <c r="W6">
        <v>5.9</v>
      </c>
      <c r="X6">
        <v>6.33</v>
      </c>
      <c r="Y6">
        <v>6.54</v>
      </c>
      <c r="Z6">
        <v>6.34</v>
      </c>
      <c r="AA6">
        <v>6.89</v>
      </c>
      <c r="AB6">
        <v>5.69</v>
      </c>
      <c r="AC6">
        <v>6.48</v>
      </c>
      <c r="AD6">
        <v>6.54</v>
      </c>
      <c r="AE6">
        <v>6.17</v>
      </c>
      <c r="AF6">
        <v>6.87</v>
      </c>
      <c r="AG6">
        <v>5.92</v>
      </c>
      <c r="AH6">
        <v>5.37</v>
      </c>
      <c r="AI6">
        <v>6.57</v>
      </c>
      <c r="AJ6">
        <v>5.69</v>
      </c>
    </row>
    <row r="9" spans="1:36">
      <c r="A9" t="s">
        <v>4</v>
      </c>
    </row>
    <row r="10" spans="1:36">
      <c r="A10" t="s">
        <v>0</v>
      </c>
      <c r="B10" t="s">
        <v>1</v>
      </c>
      <c r="C10" t="s">
        <v>3</v>
      </c>
    </row>
    <row r="11" spans="1:36">
      <c r="A11">
        <v>4</v>
      </c>
      <c r="B11">
        <f>AVERAGE(E11:AJ11)</f>
        <v>3.3362500000000002</v>
      </c>
      <c r="C11">
        <f>STDEV(E11:AJ11)</f>
        <v>2.2191392548143662</v>
      </c>
      <c r="E11">
        <v>3.73</v>
      </c>
      <c r="F11">
        <v>7.14</v>
      </c>
      <c r="G11">
        <v>3.01</v>
      </c>
      <c r="H11">
        <v>2.95</v>
      </c>
      <c r="I11">
        <v>4.63</v>
      </c>
      <c r="J11">
        <v>6.49</v>
      </c>
      <c r="K11">
        <v>1.28</v>
      </c>
      <c r="L11">
        <v>0.78</v>
      </c>
      <c r="M11">
        <v>6.13</v>
      </c>
      <c r="N11">
        <v>5.24</v>
      </c>
      <c r="O11">
        <v>1.65</v>
      </c>
      <c r="P11">
        <v>1.38</v>
      </c>
      <c r="Q11">
        <v>1.64</v>
      </c>
      <c r="R11">
        <v>3.78</v>
      </c>
      <c r="S11">
        <v>2.46</v>
      </c>
      <c r="T11">
        <v>1.5</v>
      </c>
      <c r="U11">
        <v>3.55</v>
      </c>
      <c r="V11">
        <v>2.4500000000000002</v>
      </c>
      <c r="W11">
        <v>0.85</v>
      </c>
      <c r="X11">
        <v>2.2200000000000002</v>
      </c>
      <c r="Y11">
        <v>8.9700000000000006</v>
      </c>
      <c r="Z11">
        <v>2.34</v>
      </c>
      <c r="AA11">
        <v>0.83</v>
      </c>
      <c r="AB11">
        <v>1.66</v>
      </c>
      <c r="AC11">
        <v>3.39</v>
      </c>
      <c r="AD11">
        <v>7.77</v>
      </c>
      <c r="AE11">
        <v>4.88</v>
      </c>
      <c r="AF11">
        <v>1.98</v>
      </c>
      <c r="AG11">
        <v>3.29</v>
      </c>
      <c r="AH11">
        <v>1.87</v>
      </c>
      <c r="AI11">
        <v>0.82</v>
      </c>
      <c r="AJ11">
        <v>6.1</v>
      </c>
    </row>
    <row r="12" spans="1:36">
      <c r="A12">
        <v>5</v>
      </c>
      <c r="B12">
        <f t="shared" ref="B12:B14" si="2">AVERAGE(E12:AJ12)</f>
        <v>2.829687499999999</v>
      </c>
      <c r="C12">
        <f t="shared" ref="C12:C14" si="3">STDEV(E12:AJ12)</f>
        <v>2.2858082277462093</v>
      </c>
      <c r="E12">
        <v>2.1800000000000002</v>
      </c>
      <c r="F12">
        <v>8.5399999999999991</v>
      </c>
      <c r="G12">
        <v>0.61</v>
      </c>
      <c r="H12">
        <v>1.56</v>
      </c>
      <c r="I12">
        <v>4.37</v>
      </c>
      <c r="J12">
        <v>1.75</v>
      </c>
      <c r="K12">
        <v>5.14</v>
      </c>
      <c r="L12">
        <v>3.4</v>
      </c>
      <c r="M12">
        <v>3.38</v>
      </c>
      <c r="N12">
        <v>1.49</v>
      </c>
      <c r="O12">
        <v>2.82</v>
      </c>
      <c r="P12">
        <v>2.5299999999999998</v>
      </c>
      <c r="Q12">
        <v>1.75</v>
      </c>
      <c r="R12">
        <v>2.27</v>
      </c>
      <c r="S12">
        <v>3.9</v>
      </c>
      <c r="T12">
        <v>3.13</v>
      </c>
      <c r="U12">
        <v>0.86</v>
      </c>
      <c r="V12">
        <v>1.54</v>
      </c>
      <c r="W12">
        <v>1.58</v>
      </c>
      <c r="X12">
        <v>1.85</v>
      </c>
      <c r="Y12">
        <v>9.23</v>
      </c>
      <c r="Z12">
        <v>1.22</v>
      </c>
      <c r="AA12">
        <v>9.44</v>
      </c>
      <c r="AB12">
        <v>1.69</v>
      </c>
      <c r="AC12">
        <v>1.67</v>
      </c>
      <c r="AD12">
        <v>1.83</v>
      </c>
      <c r="AE12">
        <v>2.2200000000000002</v>
      </c>
      <c r="AF12">
        <v>1.02</v>
      </c>
      <c r="AG12">
        <v>2.41</v>
      </c>
      <c r="AH12">
        <v>2.66</v>
      </c>
      <c r="AI12">
        <v>0.74</v>
      </c>
      <c r="AJ12">
        <v>1.77</v>
      </c>
    </row>
    <row r="13" spans="1:36">
      <c r="A13">
        <v>6</v>
      </c>
      <c r="B13">
        <f t="shared" si="2"/>
        <v>4.4790624999999995</v>
      </c>
      <c r="C13">
        <f t="shared" si="3"/>
        <v>2.6415908688796588</v>
      </c>
      <c r="E13">
        <v>0.56000000000000005</v>
      </c>
      <c r="F13">
        <v>1.72</v>
      </c>
      <c r="G13">
        <v>1.58</v>
      </c>
      <c r="H13">
        <v>4.57</v>
      </c>
      <c r="I13">
        <v>3.43</v>
      </c>
      <c r="J13">
        <v>2.4500000000000002</v>
      </c>
      <c r="K13">
        <v>5.54</v>
      </c>
      <c r="L13">
        <v>9.7100000000000009</v>
      </c>
      <c r="M13">
        <v>9.68</v>
      </c>
      <c r="N13">
        <v>2.04</v>
      </c>
      <c r="O13">
        <v>4.74</v>
      </c>
      <c r="P13">
        <v>1.28</v>
      </c>
      <c r="Q13">
        <v>4</v>
      </c>
      <c r="R13">
        <v>4.93</v>
      </c>
      <c r="S13">
        <v>4.92</v>
      </c>
      <c r="T13">
        <v>3.1</v>
      </c>
      <c r="U13">
        <v>1.92</v>
      </c>
      <c r="V13">
        <v>2.23</v>
      </c>
      <c r="W13">
        <v>3.52</v>
      </c>
      <c r="X13">
        <v>2.1</v>
      </c>
      <c r="Y13">
        <v>9.5500000000000007</v>
      </c>
      <c r="Z13">
        <v>2.83</v>
      </c>
      <c r="AA13">
        <v>6.84</v>
      </c>
      <c r="AB13">
        <v>5.63</v>
      </c>
      <c r="AC13">
        <v>4.79</v>
      </c>
      <c r="AD13">
        <v>4.55</v>
      </c>
      <c r="AE13">
        <v>2.04</v>
      </c>
      <c r="AF13">
        <v>9.0399999999999991</v>
      </c>
      <c r="AG13">
        <v>8.32</v>
      </c>
      <c r="AH13">
        <v>6.06</v>
      </c>
      <c r="AI13">
        <v>6.77</v>
      </c>
      <c r="AJ13">
        <v>2.89</v>
      </c>
    </row>
    <row r="14" spans="1:36">
      <c r="A14">
        <v>7</v>
      </c>
      <c r="B14">
        <f t="shared" si="2"/>
        <v>2.9162499999999998</v>
      </c>
      <c r="C14">
        <f t="shared" si="3"/>
        <v>1.9638815252354938</v>
      </c>
      <c r="E14">
        <v>1.79</v>
      </c>
      <c r="F14">
        <v>1.8</v>
      </c>
      <c r="G14">
        <v>2.0499999999999998</v>
      </c>
      <c r="H14">
        <v>5.15</v>
      </c>
      <c r="I14">
        <v>1.27</v>
      </c>
      <c r="J14">
        <v>1.33</v>
      </c>
      <c r="K14">
        <v>3.05</v>
      </c>
      <c r="L14">
        <v>5.72</v>
      </c>
      <c r="M14">
        <v>0.94</v>
      </c>
      <c r="N14">
        <v>8.24</v>
      </c>
      <c r="O14">
        <v>3.12</v>
      </c>
      <c r="P14">
        <v>2.41</v>
      </c>
      <c r="Q14">
        <v>4.1399999999999997</v>
      </c>
      <c r="R14">
        <v>2.95</v>
      </c>
      <c r="S14">
        <v>2.48</v>
      </c>
      <c r="T14">
        <v>0.71</v>
      </c>
      <c r="U14">
        <v>1.51</v>
      </c>
      <c r="V14">
        <v>1.49</v>
      </c>
      <c r="W14">
        <v>0.92</v>
      </c>
      <c r="X14">
        <v>2.71</v>
      </c>
      <c r="Y14">
        <v>4.8</v>
      </c>
      <c r="Z14">
        <v>4.1399999999999997</v>
      </c>
      <c r="AA14">
        <v>5.41</v>
      </c>
      <c r="AB14">
        <v>2.17</v>
      </c>
      <c r="AC14">
        <v>1.63</v>
      </c>
      <c r="AD14">
        <v>1.68</v>
      </c>
      <c r="AE14">
        <v>7.94</v>
      </c>
      <c r="AF14">
        <v>4.29</v>
      </c>
      <c r="AG14">
        <v>3.58</v>
      </c>
      <c r="AH14">
        <v>0.97</v>
      </c>
      <c r="AI14">
        <v>1.96</v>
      </c>
      <c r="AJ14">
        <v>0.97</v>
      </c>
    </row>
    <row r="17" spans="1:36">
      <c r="A17" t="s">
        <v>2</v>
      </c>
      <c r="B17" t="s">
        <v>6</v>
      </c>
    </row>
    <row r="18" spans="1:36">
      <c r="A18" t="s">
        <v>0</v>
      </c>
      <c r="B18" t="s">
        <v>1</v>
      </c>
      <c r="C18" t="s">
        <v>3</v>
      </c>
    </row>
    <row r="19" spans="1:36">
      <c r="A19">
        <v>4</v>
      </c>
      <c r="B19">
        <f>AVERAGE(E19:AJ19)</f>
        <v>6.8965624999999999</v>
      </c>
      <c r="C19">
        <f>STDEV(E19:AJ19)</f>
        <v>1.0523571372660774</v>
      </c>
      <c r="E19">
        <v>5.33</v>
      </c>
      <c r="F19">
        <v>8.11</v>
      </c>
      <c r="G19">
        <v>8.59</v>
      </c>
      <c r="H19">
        <v>6.96</v>
      </c>
      <c r="I19">
        <v>6.55</v>
      </c>
      <c r="J19">
        <v>7.33</v>
      </c>
      <c r="K19">
        <v>6.71</v>
      </c>
      <c r="L19">
        <v>4.17</v>
      </c>
      <c r="M19">
        <v>8.15</v>
      </c>
      <c r="N19">
        <v>6.89</v>
      </c>
      <c r="O19">
        <v>6.81</v>
      </c>
      <c r="P19">
        <v>4.3899999999999997</v>
      </c>
      <c r="Q19">
        <v>7.01</v>
      </c>
      <c r="R19">
        <v>7.11</v>
      </c>
      <c r="S19">
        <v>7.71</v>
      </c>
      <c r="T19">
        <v>4.8499999999999996</v>
      </c>
      <c r="U19">
        <v>7.37</v>
      </c>
      <c r="V19">
        <v>7.02</v>
      </c>
      <c r="W19">
        <v>6.3</v>
      </c>
      <c r="X19">
        <v>6.78</v>
      </c>
      <c r="Y19">
        <v>7.44</v>
      </c>
      <c r="Z19">
        <v>7.31</v>
      </c>
      <c r="AA19">
        <v>6.51</v>
      </c>
      <c r="AB19">
        <v>7.09</v>
      </c>
      <c r="AC19">
        <v>7.64</v>
      </c>
      <c r="AD19">
        <v>6.06</v>
      </c>
      <c r="AE19">
        <v>7.86</v>
      </c>
      <c r="AF19">
        <v>7.15</v>
      </c>
      <c r="AG19">
        <v>7.22</v>
      </c>
      <c r="AH19">
        <v>7.05</v>
      </c>
      <c r="AI19">
        <v>8.69</v>
      </c>
      <c r="AJ19">
        <v>6.53</v>
      </c>
    </row>
    <row r="20" spans="1:36">
      <c r="A20">
        <v>5</v>
      </c>
      <c r="B20">
        <f t="shared" ref="B20:B22" si="4">AVERAGE(E20:AJ20)</f>
        <v>6.8021875000000014</v>
      </c>
      <c r="C20">
        <f t="shared" ref="C20:C22" si="5">STDEV(E20:AJ20)</f>
        <v>0.76128386624175493</v>
      </c>
      <c r="E20">
        <v>5.36</v>
      </c>
      <c r="F20">
        <v>7.62</v>
      </c>
      <c r="G20">
        <v>6</v>
      </c>
      <c r="H20">
        <v>6.93</v>
      </c>
      <c r="I20">
        <v>6.44</v>
      </c>
      <c r="J20">
        <v>6.02</v>
      </c>
      <c r="K20">
        <v>7.58</v>
      </c>
      <c r="L20">
        <v>7.17</v>
      </c>
      <c r="M20">
        <v>7.9</v>
      </c>
      <c r="N20">
        <v>6.4</v>
      </c>
      <c r="O20">
        <v>7.3</v>
      </c>
      <c r="P20">
        <v>6.5</v>
      </c>
      <c r="Q20">
        <v>7.14</v>
      </c>
      <c r="R20">
        <v>6.42</v>
      </c>
      <c r="S20">
        <v>6.67</v>
      </c>
      <c r="T20">
        <v>4.32</v>
      </c>
      <c r="U20">
        <v>6.67</v>
      </c>
      <c r="V20">
        <v>7.08</v>
      </c>
      <c r="W20">
        <v>6.35</v>
      </c>
      <c r="X20">
        <v>7.47</v>
      </c>
      <c r="Y20">
        <v>6.79</v>
      </c>
      <c r="Z20">
        <v>6.86</v>
      </c>
      <c r="AA20">
        <v>8.36</v>
      </c>
      <c r="AB20">
        <v>7.07</v>
      </c>
      <c r="AC20">
        <v>7.16</v>
      </c>
      <c r="AD20">
        <v>6.82</v>
      </c>
      <c r="AE20">
        <v>7.05</v>
      </c>
      <c r="AF20">
        <v>7.11</v>
      </c>
      <c r="AG20">
        <v>6.62</v>
      </c>
      <c r="AH20">
        <v>7.24</v>
      </c>
      <c r="AI20">
        <v>5.88</v>
      </c>
      <c r="AJ20">
        <v>7.37</v>
      </c>
    </row>
    <row r="21" spans="1:36">
      <c r="A21">
        <v>6</v>
      </c>
      <c r="B21">
        <f t="shared" si="4"/>
        <v>7.0059375000000017</v>
      </c>
      <c r="C21">
        <f t="shared" si="5"/>
        <v>0.58815106340723566</v>
      </c>
      <c r="E21">
        <v>5.94</v>
      </c>
      <c r="F21">
        <v>6.46</v>
      </c>
      <c r="G21">
        <v>6.41</v>
      </c>
      <c r="H21">
        <v>6.99</v>
      </c>
      <c r="I21">
        <v>7.44</v>
      </c>
      <c r="J21">
        <v>6.78</v>
      </c>
      <c r="K21">
        <v>6.69</v>
      </c>
      <c r="L21">
        <v>6.64</v>
      </c>
      <c r="M21">
        <v>7.3</v>
      </c>
      <c r="N21">
        <v>6.94</v>
      </c>
      <c r="O21">
        <v>6.65</v>
      </c>
      <c r="P21">
        <v>8.36</v>
      </c>
      <c r="Q21">
        <v>6.73</v>
      </c>
      <c r="R21">
        <v>7.74</v>
      </c>
      <c r="S21">
        <v>7.13</v>
      </c>
      <c r="T21">
        <v>6.23</v>
      </c>
      <c r="U21">
        <v>6.61</v>
      </c>
      <c r="V21">
        <v>6.59</v>
      </c>
      <c r="W21">
        <v>7.22</v>
      </c>
      <c r="X21">
        <v>6.83</v>
      </c>
      <c r="Y21">
        <v>7.83</v>
      </c>
      <c r="Z21">
        <v>7.09</v>
      </c>
      <c r="AA21">
        <v>6.48</v>
      </c>
      <c r="AB21">
        <v>7.04</v>
      </c>
      <c r="AC21">
        <v>6.61</v>
      </c>
      <c r="AD21">
        <v>6.73</v>
      </c>
      <c r="AE21">
        <v>7.07</v>
      </c>
      <c r="AF21">
        <v>8.68</v>
      </c>
      <c r="AG21">
        <v>7.71</v>
      </c>
      <c r="AH21">
        <v>7.03</v>
      </c>
      <c r="AI21">
        <v>7.47</v>
      </c>
      <c r="AJ21">
        <v>6.77</v>
      </c>
    </row>
    <row r="22" spans="1:36">
      <c r="A22">
        <v>7</v>
      </c>
      <c r="B22">
        <f t="shared" si="4"/>
        <v>6.6978125000000004</v>
      </c>
      <c r="C22">
        <f t="shared" si="5"/>
        <v>0.45522581688085639</v>
      </c>
      <c r="E22">
        <v>6.25</v>
      </c>
      <c r="F22">
        <v>6.74</v>
      </c>
      <c r="G22">
        <v>6.87</v>
      </c>
      <c r="H22">
        <v>6.27</v>
      </c>
      <c r="I22">
        <v>7.07</v>
      </c>
      <c r="J22">
        <v>6.74</v>
      </c>
      <c r="K22">
        <v>6.69</v>
      </c>
      <c r="L22">
        <v>7.88</v>
      </c>
      <c r="M22">
        <v>5.97</v>
      </c>
      <c r="N22">
        <v>6.65</v>
      </c>
      <c r="O22">
        <v>6.49</v>
      </c>
      <c r="P22">
        <v>6.47</v>
      </c>
      <c r="Q22">
        <v>7.28</v>
      </c>
      <c r="R22">
        <v>7.38</v>
      </c>
      <c r="S22">
        <v>6.7</v>
      </c>
      <c r="T22">
        <v>7.14</v>
      </c>
      <c r="U22">
        <v>6.67</v>
      </c>
      <c r="V22">
        <v>6.91</v>
      </c>
      <c r="W22">
        <v>6.4</v>
      </c>
      <c r="X22">
        <v>6.78</v>
      </c>
      <c r="Y22">
        <v>6.96</v>
      </c>
      <c r="Z22">
        <v>6.79</v>
      </c>
      <c r="AA22">
        <v>5.71</v>
      </c>
      <c r="AB22">
        <v>6.21</v>
      </c>
      <c r="AC22">
        <v>6.91</v>
      </c>
      <c r="AD22">
        <v>6.96</v>
      </c>
      <c r="AE22">
        <v>6.64</v>
      </c>
      <c r="AF22">
        <v>7.25</v>
      </c>
      <c r="AG22">
        <v>6.42</v>
      </c>
      <c r="AH22">
        <v>5.93</v>
      </c>
      <c r="AI22">
        <v>6.99</v>
      </c>
      <c r="AJ22">
        <v>6.21</v>
      </c>
    </row>
    <row r="25" spans="1:36">
      <c r="A25" t="s">
        <v>2</v>
      </c>
      <c r="B25" t="s">
        <v>13</v>
      </c>
    </row>
    <row r="26" spans="1:36">
      <c r="A26" t="s">
        <v>0</v>
      </c>
      <c r="B26" t="s">
        <v>1</v>
      </c>
      <c r="C26" t="s">
        <v>3</v>
      </c>
    </row>
    <row r="27" spans="1:36">
      <c r="A27">
        <v>4</v>
      </c>
      <c r="B27">
        <f>AVERAGE(E27:AJ27)</f>
        <v>6.0229374999999994</v>
      </c>
      <c r="C27">
        <f>STDEV(E27:AJ27)</f>
        <v>1.1596554251155817</v>
      </c>
      <c r="E27">
        <v>4.1601999999999997</v>
      </c>
      <c r="F27">
        <v>7.0712999999999999</v>
      </c>
      <c r="G27">
        <v>7.4569999999999999</v>
      </c>
      <c r="H27">
        <v>5.5462999999999996</v>
      </c>
      <c r="I27">
        <v>5.5500999999999996</v>
      </c>
      <c r="J27">
        <v>6.6003999999999996</v>
      </c>
      <c r="K27">
        <v>6.3771000000000004</v>
      </c>
      <c r="L27">
        <v>3.0295000000000001</v>
      </c>
      <c r="M27">
        <v>7.2701000000000002</v>
      </c>
      <c r="N27">
        <v>5.6715999999999998</v>
      </c>
      <c r="O27">
        <v>6.6605999999999996</v>
      </c>
      <c r="P27">
        <v>3.1695000000000002</v>
      </c>
      <c r="Q27">
        <v>6.9821999999999997</v>
      </c>
      <c r="R27">
        <v>5.6456999999999997</v>
      </c>
      <c r="S27">
        <v>5.9084000000000003</v>
      </c>
      <c r="T27">
        <v>4.7634999999999996</v>
      </c>
      <c r="U27">
        <v>6.8860000000000001</v>
      </c>
      <c r="V27">
        <v>5.6772999999999998</v>
      </c>
      <c r="W27">
        <v>6.3320999999999996</v>
      </c>
      <c r="X27">
        <v>4.8574999999999999</v>
      </c>
      <c r="Y27">
        <v>4.6372</v>
      </c>
      <c r="Z27">
        <v>6.5711000000000004</v>
      </c>
      <c r="AA27">
        <v>6.8822000000000001</v>
      </c>
      <c r="AB27">
        <v>5.8482000000000003</v>
      </c>
      <c r="AC27">
        <v>6.2441000000000004</v>
      </c>
      <c r="AD27">
        <v>6.7337999999999996</v>
      </c>
      <c r="AE27">
        <v>6.2819000000000003</v>
      </c>
      <c r="AF27">
        <v>5.3430999999999997</v>
      </c>
      <c r="AG27">
        <v>7.2625000000000002</v>
      </c>
      <c r="AH27">
        <v>6.4330999999999996</v>
      </c>
      <c r="AI27">
        <v>7.7488000000000001</v>
      </c>
      <c r="AJ27">
        <v>7.1315999999999997</v>
      </c>
    </row>
    <row r="28" spans="1:36">
      <c r="A28">
        <v>5</v>
      </c>
      <c r="B28">
        <f t="shared" ref="B28:B30" si="6">AVERAGE(E28:AJ28)</f>
        <v>6.3236468750000006</v>
      </c>
      <c r="C28">
        <f t="shared" ref="C28:C30" si="7">STDEV(E28:AJ28)</f>
        <v>1.0807360926356524</v>
      </c>
      <c r="E28">
        <v>4.0213999999999999</v>
      </c>
      <c r="F28">
        <v>6.9718999999999998</v>
      </c>
      <c r="G28">
        <v>6.4444999999999997</v>
      </c>
      <c r="H28">
        <v>7.0326000000000004</v>
      </c>
      <c r="I28">
        <v>5.8131000000000004</v>
      </c>
      <c r="J28">
        <v>5.8685</v>
      </c>
      <c r="K28">
        <v>6.5879000000000003</v>
      </c>
      <c r="L28">
        <v>4.6708999999999996</v>
      </c>
      <c r="M28">
        <v>7.5149999999999997</v>
      </c>
      <c r="N28">
        <v>6.1714000000000002</v>
      </c>
      <c r="O28">
        <v>6.9071999999999996</v>
      </c>
      <c r="P28">
        <v>5.0922000000000001</v>
      </c>
      <c r="Q28">
        <v>7.5774999999999997</v>
      </c>
      <c r="R28">
        <v>5.5133999999999999</v>
      </c>
      <c r="S28">
        <v>6.8483000000000001</v>
      </c>
      <c r="T28">
        <v>3.0243000000000002</v>
      </c>
      <c r="U28">
        <v>6.2869999999999999</v>
      </c>
      <c r="V28">
        <v>6.8749000000000002</v>
      </c>
      <c r="W28">
        <v>6.3179999999999996</v>
      </c>
      <c r="X28">
        <v>6.3959000000000001</v>
      </c>
      <c r="Y28">
        <v>4.3190999999999997</v>
      </c>
      <c r="Z28">
        <v>6.6676000000000002</v>
      </c>
      <c r="AA28">
        <v>7.3906000000000001</v>
      </c>
      <c r="AB28">
        <v>7.4122000000000003</v>
      </c>
      <c r="AC28">
        <v>7.1695000000000002</v>
      </c>
      <c r="AD28">
        <v>6.4523999999999999</v>
      </c>
      <c r="AE28">
        <v>7.2232000000000003</v>
      </c>
      <c r="AF28">
        <v>6.0975000000000001</v>
      </c>
      <c r="AG28">
        <v>6.8756000000000004</v>
      </c>
      <c r="AH28">
        <v>7.2999000000000001</v>
      </c>
      <c r="AI28">
        <v>6.8468</v>
      </c>
      <c r="AJ28">
        <v>6.6664000000000003</v>
      </c>
    </row>
    <row r="29" spans="1:36">
      <c r="A29">
        <v>6</v>
      </c>
      <c r="B29">
        <f t="shared" si="6"/>
        <v>6.7690062499999994</v>
      </c>
      <c r="C29">
        <f t="shared" si="7"/>
        <v>0.71355280426595569</v>
      </c>
      <c r="E29">
        <v>5.1928000000000001</v>
      </c>
      <c r="F29">
        <v>6.1185</v>
      </c>
      <c r="G29">
        <v>6.7031999999999998</v>
      </c>
      <c r="H29">
        <v>7.3688000000000002</v>
      </c>
      <c r="I29">
        <v>6.1074000000000002</v>
      </c>
      <c r="J29">
        <v>5.9112999999999998</v>
      </c>
      <c r="K29">
        <v>5.9203000000000001</v>
      </c>
      <c r="L29">
        <v>7.1897000000000002</v>
      </c>
      <c r="M29">
        <v>7.2577999999999996</v>
      </c>
      <c r="N29">
        <v>7.3621999999999996</v>
      </c>
      <c r="O29">
        <v>6.8871000000000002</v>
      </c>
      <c r="P29">
        <v>7.3507999999999996</v>
      </c>
      <c r="Q29">
        <v>7.556</v>
      </c>
      <c r="R29">
        <v>6.4711999999999996</v>
      </c>
      <c r="S29">
        <v>7.1045999999999996</v>
      </c>
      <c r="T29">
        <v>4.8502999999999998</v>
      </c>
      <c r="U29">
        <v>6.0416999999999996</v>
      </c>
      <c r="V29">
        <v>7.1969000000000003</v>
      </c>
      <c r="W29">
        <v>6.6906999999999996</v>
      </c>
      <c r="X29">
        <v>6.2866</v>
      </c>
      <c r="Y29">
        <v>6.8632</v>
      </c>
      <c r="Z29">
        <v>6.6631</v>
      </c>
      <c r="AA29">
        <v>6.5628000000000002</v>
      </c>
      <c r="AB29">
        <v>7.5673000000000004</v>
      </c>
      <c r="AC29">
        <v>7.4406999999999996</v>
      </c>
      <c r="AD29">
        <v>6.4356</v>
      </c>
      <c r="AE29">
        <v>7.7920999999999996</v>
      </c>
      <c r="AF29">
        <v>7.4665999999999997</v>
      </c>
      <c r="AG29">
        <v>7.4356</v>
      </c>
      <c r="AH29">
        <v>7.6265999999999998</v>
      </c>
      <c r="AI29">
        <v>6.6574</v>
      </c>
      <c r="AJ29">
        <v>6.5293000000000001</v>
      </c>
    </row>
    <row r="30" spans="1:36">
      <c r="A30">
        <v>7</v>
      </c>
      <c r="B30">
        <f t="shared" si="6"/>
        <v>6.6608875000000003</v>
      </c>
      <c r="C30">
        <f t="shared" si="7"/>
        <v>0.67135425135054783</v>
      </c>
      <c r="E30">
        <v>4.6558999999999999</v>
      </c>
      <c r="F30">
        <v>6.3239000000000001</v>
      </c>
      <c r="G30">
        <v>7.6614000000000004</v>
      </c>
      <c r="H30">
        <v>7.1947000000000001</v>
      </c>
      <c r="I30">
        <v>6.8844000000000003</v>
      </c>
      <c r="J30">
        <v>7.2361000000000004</v>
      </c>
      <c r="K30">
        <v>5.9981</v>
      </c>
      <c r="L30">
        <v>6.8392999999999997</v>
      </c>
      <c r="M30">
        <v>6.5087000000000002</v>
      </c>
      <c r="N30">
        <v>7.2398999999999996</v>
      </c>
      <c r="O30">
        <v>6.8670999999999998</v>
      </c>
      <c r="P30">
        <v>6.4359999999999999</v>
      </c>
      <c r="Q30">
        <v>5.4042000000000003</v>
      </c>
      <c r="R30">
        <v>6.3708</v>
      </c>
      <c r="S30">
        <v>7.3310000000000004</v>
      </c>
      <c r="T30">
        <v>5.7263000000000002</v>
      </c>
      <c r="U30">
        <v>5.6014999999999997</v>
      </c>
      <c r="V30">
        <v>7.4184000000000001</v>
      </c>
      <c r="W30">
        <v>6.6425000000000001</v>
      </c>
      <c r="X30">
        <v>6.6306000000000003</v>
      </c>
      <c r="Y30">
        <v>6.5083000000000002</v>
      </c>
      <c r="Z30">
        <v>7.2786999999999997</v>
      </c>
      <c r="AA30">
        <v>6.1890000000000001</v>
      </c>
      <c r="AB30">
        <v>7.1776</v>
      </c>
      <c r="AC30">
        <v>7.3921000000000001</v>
      </c>
      <c r="AD30">
        <v>6.7636000000000003</v>
      </c>
      <c r="AE30">
        <v>7.4231999999999996</v>
      </c>
      <c r="AF30">
        <v>6.6048</v>
      </c>
      <c r="AG30">
        <v>6.3083999999999998</v>
      </c>
      <c r="AH30">
        <v>6.8182999999999998</v>
      </c>
      <c r="AI30">
        <v>7.2542999999999997</v>
      </c>
      <c r="AJ30">
        <v>6.4592999999999998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D1" activeCellId="1" sqref="B1:B1048576 D1:D1048576"/>
    </sheetView>
  </sheetViews>
  <sheetFormatPr defaultRowHeight="15"/>
  <cols>
    <col min="14" max="14" width="11" bestFit="1" customWidth="1"/>
  </cols>
  <sheetData>
    <row r="1" spans="1:15">
      <c r="B1" t="s">
        <v>24</v>
      </c>
      <c r="D1" t="s">
        <v>25</v>
      </c>
      <c r="F1" t="s">
        <v>26</v>
      </c>
      <c r="H1" t="s">
        <v>27</v>
      </c>
      <c r="J1" t="s">
        <v>28</v>
      </c>
      <c r="L1" t="s">
        <v>29</v>
      </c>
      <c r="N1" t="s">
        <v>20</v>
      </c>
    </row>
    <row r="2" spans="1:15">
      <c r="A2" t="s">
        <v>19</v>
      </c>
      <c r="B2">
        <v>1</v>
      </c>
      <c r="C2" t="s">
        <v>18</v>
      </c>
      <c r="D2">
        <v>13866</v>
      </c>
      <c r="E2" t="s">
        <v>17</v>
      </c>
      <c r="F2">
        <v>39720000</v>
      </c>
      <c r="G2" t="s">
        <v>16</v>
      </c>
      <c r="H2">
        <v>81480</v>
      </c>
      <c r="I2" t="s">
        <v>15</v>
      </c>
      <c r="J2">
        <v>296.14</v>
      </c>
      <c r="K2" t="s">
        <v>14</v>
      </c>
      <c r="L2">
        <v>79.599999999999994</v>
      </c>
      <c r="N2">
        <f>SUM(H:H)-32*2040</f>
        <v>2695126</v>
      </c>
      <c r="O2" t="s">
        <v>22</v>
      </c>
    </row>
    <row r="3" spans="1:15">
      <c r="A3" t="s">
        <v>19</v>
      </c>
      <c r="B3">
        <v>2</v>
      </c>
      <c r="C3" t="s">
        <v>18</v>
      </c>
      <c r="D3">
        <v>13929</v>
      </c>
      <c r="E3" t="s">
        <v>17</v>
      </c>
      <c r="F3">
        <v>38614000</v>
      </c>
      <c r="G3" t="s">
        <v>16</v>
      </c>
      <c r="H3">
        <v>79268</v>
      </c>
      <c r="I3" t="s">
        <v>15</v>
      </c>
      <c r="J3">
        <v>301.10000000000002</v>
      </c>
      <c r="K3" t="s">
        <v>14</v>
      </c>
      <c r="L3">
        <v>124.7</v>
      </c>
      <c r="N3">
        <f>N2/1000</f>
        <v>2695.1260000000002</v>
      </c>
      <c r="O3" t="s">
        <v>21</v>
      </c>
    </row>
    <row r="4" spans="1:15">
      <c r="A4" t="s">
        <v>19</v>
      </c>
      <c r="B4">
        <v>3</v>
      </c>
      <c r="C4" t="s">
        <v>18</v>
      </c>
      <c r="D4">
        <v>15390</v>
      </c>
      <c r="E4" t="s">
        <v>17</v>
      </c>
      <c r="F4">
        <v>36584000</v>
      </c>
      <c r="G4" t="s">
        <v>16</v>
      </c>
      <c r="H4">
        <v>75208</v>
      </c>
      <c r="I4" t="s">
        <v>15</v>
      </c>
      <c r="J4">
        <v>300.5</v>
      </c>
      <c r="K4" t="s">
        <v>14</v>
      </c>
      <c r="L4">
        <v>-163.9</v>
      </c>
      <c r="N4">
        <f>N3/1000</f>
        <v>2.6951260000000001</v>
      </c>
      <c r="O4" t="s">
        <v>23</v>
      </c>
    </row>
    <row r="5" spans="1:15">
      <c r="A5" t="s">
        <v>19</v>
      </c>
      <c r="B5">
        <v>4</v>
      </c>
      <c r="C5" t="s">
        <v>18</v>
      </c>
      <c r="D5">
        <v>14058</v>
      </c>
      <c r="E5" t="s">
        <v>17</v>
      </c>
      <c r="F5">
        <v>39850000</v>
      </c>
      <c r="G5" t="s">
        <v>16</v>
      </c>
      <c r="H5">
        <v>81740</v>
      </c>
      <c r="I5" t="s">
        <v>15</v>
      </c>
      <c r="J5">
        <v>302.88</v>
      </c>
      <c r="K5" t="s">
        <v>14</v>
      </c>
      <c r="L5">
        <v>-1.5</v>
      </c>
    </row>
    <row r="6" spans="1:15">
      <c r="A6" t="s">
        <v>19</v>
      </c>
      <c r="B6">
        <v>5</v>
      </c>
      <c r="C6" t="s">
        <v>18</v>
      </c>
      <c r="D6">
        <v>10011</v>
      </c>
      <c r="E6" t="s">
        <v>17</v>
      </c>
      <c r="F6">
        <v>50000000</v>
      </c>
      <c r="G6" t="s">
        <v>16</v>
      </c>
      <c r="H6">
        <v>102040</v>
      </c>
      <c r="I6" t="s">
        <v>15</v>
      </c>
      <c r="J6">
        <v>299.93</v>
      </c>
      <c r="K6" t="s">
        <v>14</v>
      </c>
      <c r="L6">
        <v>-59.4</v>
      </c>
    </row>
    <row r="7" spans="1:15">
      <c r="A7" t="s">
        <v>19</v>
      </c>
      <c r="B7">
        <v>6</v>
      </c>
      <c r="C7" t="s">
        <v>18</v>
      </c>
      <c r="D7">
        <v>12414</v>
      </c>
      <c r="E7" t="s">
        <v>17</v>
      </c>
      <c r="F7">
        <v>44199000</v>
      </c>
      <c r="G7" t="s">
        <v>16</v>
      </c>
      <c r="H7">
        <v>90438</v>
      </c>
      <c r="I7" t="s">
        <v>15</v>
      </c>
      <c r="J7">
        <v>298.87</v>
      </c>
      <c r="K7" t="s">
        <v>14</v>
      </c>
      <c r="L7">
        <v>27.8</v>
      </c>
      <c r="N7" t="s">
        <v>30</v>
      </c>
    </row>
    <row r="8" spans="1:15">
      <c r="A8" t="s">
        <v>19</v>
      </c>
      <c r="B8">
        <v>7</v>
      </c>
      <c r="C8" t="s">
        <v>18</v>
      </c>
      <c r="D8">
        <v>12093</v>
      </c>
      <c r="E8" t="s">
        <v>17</v>
      </c>
      <c r="F8">
        <v>45956000</v>
      </c>
      <c r="G8" t="s">
        <v>16</v>
      </c>
      <c r="H8">
        <v>93952</v>
      </c>
      <c r="I8" t="s">
        <v>15</v>
      </c>
      <c r="J8">
        <v>301.7</v>
      </c>
      <c r="K8" t="s">
        <v>14</v>
      </c>
      <c r="L8">
        <v>24.3</v>
      </c>
      <c r="N8">
        <f>SUM(F:F)</f>
        <v>1320294000</v>
      </c>
    </row>
    <row r="9" spans="1:15">
      <c r="A9" t="s">
        <v>19</v>
      </c>
      <c r="B9">
        <v>8</v>
      </c>
      <c r="C9" t="s">
        <v>18</v>
      </c>
      <c r="D9">
        <v>13314</v>
      </c>
      <c r="E9" t="s">
        <v>17</v>
      </c>
      <c r="F9">
        <v>41571000</v>
      </c>
      <c r="G9" t="s">
        <v>16</v>
      </c>
      <c r="H9">
        <v>85182</v>
      </c>
      <c r="I9" t="s">
        <v>15</v>
      </c>
      <c r="J9">
        <v>302.31</v>
      </c>
      <c r="K9" t="s">
        <v>14</v>
      </c>
      <c r="L9">
        <v>179.5</v>
      </c>
    </row>
    <row r="10" spans="1:15">
      <c r="A10" t="s">
        <v>19</v>
      </c>
      <c r="B10">
        <v>9</v>
      </c>
      <c r="C10" t="s">
        <v>18</v>
      </c>
      <c r="D10">
        <v>14793</v>
      </c>
      <c r="E10" t="s">
        <v>17</v>
      </c>
      <c r="F10">
        <v>38283000</v>
      </c>
      <c r="G10" t="s">
        <v>16</v>
      </c>
      <c r="H10">
        <v>78606</v>
      </c>
      <c r="I10" t="s">
        <v>15</v>
      </c>
      <c r="J10">
        <v>295.37</v>
      </c>
      <c r="K10" t="s">
        <v>14</v>
      </c>
      <c r="L10">
        <v>-23.1</v>
      </c>
    </row>
    <row r="11" spans="1:15">
      <c r="A11" t="s">
        <v>19</v>
      </c>
      <c r="B11">
        <v>10</v>
      </c>
      <c r="C11" t="s">
        <v>18</v>
      </c>
      <c r="D11">
        <v>16329</v>
      </c>
      <c r="E11" t="s">
        <v>17</v>
      </c>
      <c r="F11">
        <v>31991000</v>
      </c>
      <c r="G11" t="s">
        <v>16</v>
      </c>
      <c r="H11">
        <v>66022</v>
      </c>
      <c r="I11" t="s">
        <v>15</v>
      </c>
      <c r="J11">
        <v>301.83999999999997</v>
      </c>
      <c r="K11" t="s">
        <v>14</v>
      </c>
      <c r="L11">
        <v>-187.8</v>
      </c>
    </row>
    <row r="12" spans="1:15">
      <c r="A12" t="s">
        <v>19</v>
      </c>
      <c r="B12">
        <v>11</v>
      </c>
      <c r="C12" t="s">
        <v>18</v>
      </c>
      <c r="D12">
        <v>13233</v>
      </c>
      <c r="E12" t="s">
        <v>17</v>
      </c>
      <c r="F12">
        <v>41835000</v>
      </c>
      <c r="G12" t="s">
        <v>16</v>
      </c>
      <c r="H12">
        <v>85710</v>
      </c>
      <c r="I12" t="s">
        <v>15</v>
      </c>
      <c r="J12">
        <v>298.88</v>
      </c>
      <c r="K12" t="s">
        <v>14</v>
      </c>
      <c r="L12">
        <v>158.6</v>
      </c>
    </row>
    <row r="13" spans="1:15">
      <c r="A13" t="s">
        <v>19</v>
      </c>
      <c r="B13">
        <v>12</v>
      </c>
      <c r="C13" t="s">
        <v>18</v>
      </c>
      <c r="D13">
        <v>9741</v>
      </c>
      <c r="E13" t="s">
        <v>17</v>
      </c>
      <c r="F13">
        <v>50000000</v>
      </c>
      <c r="G13" t="s">
        <v>16</v>
      </c>
      <c r="H13">
        <v>102040</v>
      </c>
      <c r="I13" t="s">
        <v>15</v>
      </c>
      <c r="J13">
        <v>303.10000000000002</v>
      </c>
      <c r="K13" t="s">
        <v>14</v>
      </c>
      <c r="L13">
        <v>-159.5</v>
      </c>
    </row>
    <row r="14" spans="1:15">
      <c r="A14" t="s">
        <v>19</v>
      </c>
      <c r="B14">
        <v>13</v>
      </c>
      <c r="C14" t="s">
        <v>18</v>
      </c>
      <c r="D14">
        <v>10809</v>
      </c>
      <c r="E14" t="s">
        <v>17</v>
      </c>
      <c r="F14">
        <v>20114000</v>
      </c>
      <c r="G14" t="s">
        <v>16</v>
      </c>
      <c r="H14">
        <v>96806</v>
      </c>
      <c r="I14" t="s">
        <v>15</v>
      </c>
      <c r="J14">
        <v>298.41000000000003</v>
      </c>
      <c r="K14" t="s">
        <v>14</v>
      </c>
      <c r="L14">
        <v>128.4</v>
      </c>
    </row>
    <row r="15" spans="1:15">
      <c r="A15" t="s">
        <v>19</v>
      </c>
      <c r="B15">
        <v>14</v>
      </c>
      <c r="C15" t="s">
        <v>18</v>
      </c>
      <c r="D15">
        <v>11715</v>
      </c>
      <c r="E15" t="s">
        <v>17</v>
      </c>
      <c r="F15">
        <v>48411000</v>
      </c>
      <c r="G15" t="s">
        <v>16</v>
      </c>
      <c r="H15">
        <v>98862</v>
      </c>
      <c r="I15" t="s">
        <v>15</v>
      </c>
      <c r="J15">
        <v>298.73</v>
      </c>
      <c r="K15" t="s">
        <v>14</v>
      </c>
      <c r="L15">
        <v>172.5</v>
      </c>
    </row>
    <row r="16" spans="1:15">
      <c r="A16" t="s">
        <v>19</v>
      </c>
      <c r="B16">
        <v>15</v>
      </c>
      <c r="C16" t="s">
        <v>18</v>
      </c>
      <c r="D16">
        <v>11418</v>
      </c>
      <c r="E16" t="s">
        <v>17</v>
      </c>
      <c r="F16">
        <v>50000000</v>
      </c>
      <c r="G16" t="s">
        <v>16</v>
      </c>
      <c r="H16">
        <v>102040</v>
      </c>
      <c r="I16" t="s">
        <v>15</v>
      </c>
      <c r="J16">
        <v>301.2</v>
      </c>
      <c r="K16" t="s">
        <v>14</v>
      </c>
      <c r="L16">
        <v>85.3</v>
      </c>
    </row>
    <row r="17" spans="1:12">
      <c r="A17" t="s">
        <v>19</v>
      </c>
      <c r="B17">
        <v>16</v>
      </c>
      <c r="C17" t="s">
        <v>18</v>
      </c>
      <c r="D17">
        <v>16866</v>
      </c>
      <c r="E17" t="s">
        <v>17</v>
      </c>
      <c r="F17">
        <v>31897000</v>
      </c>
      <c r="G17" t="s">
        <v>16</v>
      </c>
      <c r="H17">
        <v>65834</v>
      </c>
      <c r="I17" t="s">
        <v>15</v>
      </c>
      <c r="J17">
        <v>298.45999999999998</v>
      </c>
      <c r="K17" t="s">
        <v>14</v>
      </c>
      <c r="L17">
        <v>258.8</v>
      </c>
    </row>
    <row r="18" spans="1:12">
      <c r="A18" t="s">
        <v>19</v>
      </c>
      <c r="B18">
        <v>17</v>
      </c>
      <c r="C18" t="s">
        <v>18</v>
      </c>
      <c r="D18">
        <v>13866</v>
      </c>
      <c r="E18" t="s">
        <v>17</v>
      </c>
      <c r="F18">
        <v>39152000</v>
      </c>
      <c r="G18" t="s">
        <v>16</v>
      </c>
      <c r="H18">
        <v>80344</v>
      </c>
      <c r="I18" t="s">
        <v>15</v>
      </c>
      <c r="J18">
        <v>300.85000000000002</v>
      </c>
      <c r="K18" t="s">
        <v>14</v>
      </c>
      <c r="L18">
        <v>-83.2</v>
      </c>
    </row>
    <row r="19" spans="1:12">
      <c r="A19" t="s">
        <v>19</v>
      </c>
      <c r="B19">
        <v>18</v>
      </c>
      <c r="C19" t="s">
        <v>18</v>
      </c>
      <c r="D19">
        <v>13929</v>
      </c>
      <c r="E19" t="s">
        <v>17</v>
      </c>
      <c r="F19">
        <v>38723000</v>
      </c>
      <c r="G19" t="s">
        <v>16</v>
      </c>
      <c r="H19">
        <v>79486</v>
      </c>
      <c r="I19" t="s">
        <v>15</v>
      </c>
      <c r="J19">
        <v>299.26</v>
      </c>
      <c r="K19" t="s">
        <v>14</v>
      </c>
      <c r="L19">
        <v>41.3</v>
      </c>
    </row>
    <row r="20" spans="1:12">
      <c r="A20" t="s">
        <v>19</v>
      </c>
      <c r="B20">
        <v>19</v>
      </c>
      <c r="C20" t="s">
        <v>18</v>
      </c>
      <c r="D20">
        <v>15390</v>
      </c>
      <c r="E20" t="s">
        <v>17</v>
      </c>
      <c r="F20">
        <v>36910000</v>
      </c>
      <c r="G20" t="s">
        <v>16</v>
      </c>
      <c r="H20">
        <v>75860</v>
      </c>
      <c r="I20" t="s">
        <v>15</v>
      </c>
      <c r="J20">
        <v>300.63</v>
      </c>
      <c r="K20" t="s">
        <v>14</v>
      </c>
      <c r="L20">
        <v>-135.69999999999999</v>
      </c>
    </row>
    <row r="21" spans="1:12">
      <c r="A21" t="s">
        <v>19</v>
      </c>
      <c r="B21">
        <v>20</v>
      </c>
      <c r="C21" t="s">
        <v>18</v>
      </c>
      <c r="D21">
        <v>14058</v>
      </c>
      <c r="E21" t="s">
        <v>17</v>
      </c>
      <c r="F21">
        <v>40321000</v>
      </c>
      <c r="G21" t="s">
        <v>16</v>
      </c>
      <c r="H21">
        <v>82682</v>
      </c>
      <c r="I21" t="s">
        <v>15</v>
      </c>
      <c r="J21">
        <v>297</v>
      </c>
      <c r="K21" t="s">
        <v>14</v>
      </c>
      <c r="L21">
        <v>-254.4</v>
      </c>
    </row>
    <row r="22" spans="1:12">
      <c r="A22" t="s">
        <v>19</v>
      </c>
      <c r="B22">
        <v>21</v>
      </c>
      <c r="C22" t="s">
        <v>18</v>
      </c>
      <c r="D22">
        <v>10011</v>
      </c>
      <c r="E22" t="s">
        <v>17</v>
      </c>
      <c r="F22">
        <v>50000000</v>
      </c>
      <c r="G22" t="s">
        <v>16</v>
      </c>
      <c r="H22">
        <v>102040</v>
      </c>
      <c r="I22" t="s">
        <v>15</v>
      </c>
      <c r="J22">
        <v>297.69</v>
      </c>
      <c r="K22" t="s">
        <v>14</v>
      </c>
      <c r="L22">
        <v>203.9</v>
      </c>
    </row>
    <row r="23" spans="1:12">
      <c r="A23" t="s">
        <v>19</v>
      </c>
      <c r="B23">
        <v>22</v>
      </c>
      <c r="C23" t="s">
        <v>18</v>
      </c>
      <c r="D23">
        <v>12414</v>
      </c>
      <c r="E23" t="s">
        <v>17</v>
      </c>
      <c r="F23">
        <v>45816000</v>
      </c>
      <c r="G23" t="s">
        <v>16</v>
      </c>
      <c r="H23">
        <v>93672</v>
      </c>
      <c r="I23" t="s">
        <v>15</v>
      </c>
      <c r="J23">
        <v>299.07</v>
      </c>
      <c r="K23" t="s">
        <v>14</v>
      </c>
      <c r="L23">
        <v>-131.69999999999999</v>
      </c>
    </row>
    <row r="24" spans="1:12">
      <c r="A24" t="s">
        <v>19</v>
      </c>
      <c r="B24">
        <v>23</v>
      </c>
      <c r="C24" t="s">
        <v>18</v>
      </c>
      <c r="D24">
        <v>12093</v>
      </c>
      <c r="E24" t="s">
        <v>17</v>
      </c>
      <c r="F24">
        <v>46565000</v>
      </c>
      <c r="G24" t="s">
        <v>16</v>
      </c>
      <c r="H24">
        <v>95170</v>
      </c>
      <c r="I24" t="s">
        <v>15</v>
      </c>
      <c r="J24">
        <v>299.67</v>
      </c>
      <c r="K24" t="s">
        <v>14</v>
      </c>
      <c r="L24">
        <v>-62.1</v>
      </c>
    </row>
    <row r="25" spans="1:12">
      <c r="A25" t="s">
        <v>19</v>
      </c>
      <c r="B25">
        <v>24</v>
      </c>
      <c r="C25" t="s">
        <v>18</v>
      </c>
      <c r="D25">
        <v>13314</v>
      </c>
      <c r="E25" t="s">
        <v>17</v>
      </c>
      <c r="F25">
        <v>40469000</v>
      </c>
      <c r="G25" t="s">
        <v>16</v>
      </c>
      <c r="H25">
        <v>82978</v>
      </c>
      <c r="I25" t="s">
        <v>15</v>
      </c>
      <c r="J25">
        <v>299.99</v>
      </c>
      <c r="K25" t="s">
        <v>14</v>
      </c>
      <c r="L25">
        <v>-39.799999999999997</v>
      </c>
    </row>
    <row r="26" spans="1:12">
      <c r="A26" t="s">
        <v>19</v>
      </c>
      <c r="B26">
        <v>25</v>
      </c>
      <c r="C26" t="s">
        <v>18</v>
      </c>
      <c r="D26">
        <v>14793</v>
      </c>
      <c r="E26" t="s">
        <v>17</v>
      </c>
      <c r="F26">
        <v>37307000</v>
      </c>
      <c r="G26" t="s">
        <v>16</v>
      </c>
      <c r="H26">
        <v>76654</v>
      </c>
      <c r="I26" t="s">
        <v>15</v>
      </c>
      <c r="J26">
        <v>301.02999999999997</v>
      </c>
      <c r="K26" t="s">
        <v>14</v>
      </c>
      <c r="L26">
        <v>-116.7</v>
      </c>
    </row>
    <row r="27" spans="1:12">
      <c r="A27" t="s">
        <v>19</v>
      </c>
      <c r="B27">
        <v>26</v>
      </c>
      <c r="C27" t="s">
        <v>18</v>
      </c>
      <c r="D27">
        <v>16329</v>
      </c>
      <c r="E27" t="s">
        <v>17</v>
      </c>
      <c r="F27">
        <v>33640000</v>
      </c>
      <c r="G27" t="s">
        <v>16</v>
      </c>
      <c r="H27">
        <v>69320</v>
      </c>
      <c r="I27" t="s">
        <v>15</v>
      </c>
      <c r="J27">
        <v>300.5</v>
      </c>
      <c r="K27" t="s">
        <v>14</v>
      </c>
      <c r="L27">
        <v>177.4</v>
      </c>
    </row>
    <row r="28" spans="1:12">
      <c r="A28" t="s">
        <v>19</v>
      </c>
      <c r="B28">
        <v>27</v>
      </c>
      <c r="C28" t="s">
        <v>18</v>
      </c>
      <c r="D28">
        <v>13233</v>
      </c>
      <c r="E28" t="s">
        <v>17</v>
      </c>
      <c r="F28">
        <v>40733000</v>
      </c>
      <c r="G28" t="s">
        <v>16</v>
      </c>
      <c r="H28">
        <v>83506</v>
      </c>
      <c r="I28" t="s">
        <v>15</v>
      </c>
      <c r="J28">
        <v>308.62</v>
      </c>
      <c r="K28" t="s">
        <v>14</v>
      </c>
      <c r="L28">
        <v>-222.6</v>
      </c>
    </row>
    <row r="29" spans="1:12">
      <c r="A29" t="s">
        <v>19</v>
      </c>
      <c r="B29">
        <v>28</v>
      </c>
      <c r="C29" t="s">
        <v>18</v>
      </c>
      <c r="D29">
        <v>9741</v>
      </c>
      <c r="E29" t="s">
        <v>17</v>
      </c>
      <c r="F29">
        <v>50000000</v>
      </c>
      <c r="G29" t="s">
        <v>16</v>
      </c>
      <c r="H29">
        <v>102040</v>
      </c>
      <c r="I29" t="s">
        <v>15</v>
      </c>
      <c r="J29">
        <v>302.20999999999998</v>
      </c>
      <c r="K29" t="s">
        <v>14</v>
      </c>
      <c r="L29">
        <v>337.8</v>
      </c>
    </row>
    <row r="30" spans="1:12">
      <c r="A30" t="s">
        <v>19</v>
      </c>
      <c r="B30">
        <v>29</v>
      </c>
      <c r="C30" t="s">
        <v>18</v>
      </c>
      <c r="D30">
        <v>10809</v>
      </c>
      <c r="E30" t="s">
        <v>17</v>
      </c>
      <c r="F30">
        <v>50000000</v>
      </c>
      <c r="G30" t="s">
        <v>16</v>
      </c>
      <c r="H30">
        <v>102040</v>
      </c>
      <c r="I30" t="s">
        <v>15</v>
      </c>
      <c r="J30">
        <v>296.89</v>
      </c>
      <c r="K30" t="s">
        <v>14</v>
      </c>
      <c r="L30">
        <v>-111.2</v>
      </c>
    </row>
    <row r="31" spans="1:12">
      <c r="A31" t="s">
        <v>19</v>
      </c>
      <c r="B31">
        <v>30</v>
      </c>
      <c r="C31" t="s">
        <v>18</v>
      </c>
      <c r="D31">
        <v>11715</v>
      </c>
      <c r="E31" t="s">
        <v>17</v>
      </c>
      <c r="F31">
        <v>45986000</v>
      </c>
      <c r="G31" t="s">
        <v>16</v>
      </c>
      <c r="H31">
        <v>94012</v>
      </c>
      <c r="I31" t="s">
        <v>15</v>
      </c>
      <c r="J31">
        <v>299.51</v>
      </c>
      <c r="K31" t="s">
        <v>14</v>
      </c>
      <c r="L31">
        <v>55.9</v>
      </c>
    </row>
    <row r="32" spans="1:12">
      <c r="A32" t="s">
        <v>19</v>
      </c>
      <c r="B32">
        <v>31</v>
      </c>
      <c r="C32" t="s">
        <v>18</v>
      </c>
      <c r="D32">
        <v>11418</v>
      </c>
      <c r="E32" t="s">
        <v>17</v>
      </c>
      <c r="F32">
        <v>45841000</v>
      </c>
      <c r="G32" t="s">
        <v>16</v>
      </c>
      <c r="H32">
        <v>93722</v>
      </c>
      <c r="I32" t="s">
        <v>15</v>
      </c>
      <c r="J32">
        <v>298.32</v>
      </c>
      <c r="K32" t="s">
        <v>14</v>
      </c>
      <c r="L32">
        <v>42.1</v>
      </c>
    </row>
    <row r="33" spans="1:12">
      <c r="A33" t="s">
        <v>19</v>
      </c>
      <c r="B33">
        <v>32</v>
      </c>
      <c r="C33" t="s">
        <v>18</v>
      </c>
      <c r="D33">
        <v>16866</v>
      </c>
      <c r="E33" t="s">
        <v>17</v>
      </c>
      <c r="F33">
        <v>29806000</v>
      </c>
      <c r="G33" t="s">
        <v>16</v>
      </c>
      <c r="H33">
        <v>61652</v>
      </c>
      <c r="I33" t="s">
        <v>15</v>
      </c>
      <c r="J33">
        <v>297.70999999999998</v>
      </c>
      <c r="K33" t="s">
        <v>14</v>
      </c>
      <c r="L33">
        <v>-98.7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D1" activeCellId="1" sqref="B1:B1048576 D1:D1048576"/>
    </sheetView>
  </sheetViews>
  <sheetFormatPr defaultRowHeight="15"/>
  <cols>
    <col min="14" max="14" width="11" bestFit="1" customWidth="1"/>
  </cols>
  <sheetData>
    <row r="1" spans="1:15">
      <c r="B1" t="s">
        <v>24</v>
      </c>
      <c r="D1" t="s">
        <v>25</v>
      </c>
      <c r="F1" t="s">
        <v>26</v>
      </c>
      <c r="H1" t="s">
        <v>27</v>
      </c>
      <c r="J1" t="s">
        <v>28</v>
      </c>
      <c r="L1" t="s">
        <v>29</v>
      </c>
      <c r="N1" t="s">
        <v>20</v>
      </c>
    </row>
    <row r="2" spans="1:15">
      <c r="A2" t="s">
        <v>19</v>
      </c>
      <c r="B2">
        <v>1</v>
      </c>
      <c r="C2" t="s">
        <v>18</v>
      </c>
      <c r="D2">
        <v>11142</v>
      </c>
      <c r="E2" t="s">
        <v>17</v>
      </c>
      <c r="F2">
        <v>50000000</v>
      </c>
      <c r="G2" t="s">
        <v>16</v>
      </c>
      <c r="H2" t="s">
        <v>48</v>
      </c>
      <c r="I2" t="s">
        <v>15</v>
      </c>
      <c r="J2">
        <v>296.58</v>
      </c>
      <c r="K2" t="s">
        <v>14</v>
      </c>
      <c r="L2">
        <v>38.5</v>
      </c>
      <c r="N2">
        <f>SUM(H:H)-32*2040</f>
        <v>2957730</v>
      </c>
      <c r="O2" t="s">
        <v>22</v>
      </c>
    </row>
    <row r="3" spans="1:15">
      <c r="A3" t="s">
        <v>19</v>
      </c>
      <c r="B3">
        <v>2</v>
      </c>
      <c r="C3" t="s">
        <v>18</v>
      </c>
      <c r="D3">
        <v>10011</v>
      </c>
      <c r="E3" t="s">
        <v>17</v>
      </c>
      <c r="F3">
        <v>50000000</v>
      </c>
      <c r="G3" t="s">
        <v>16</v>
      </c>
      <c r="H3">
        <v>102040</v>
      </c>
      <c r="I3" t="s">
        <v>15</v>
      </c>
      <c r="J3">
        <v>300.70999999999998</v>
      </c>
      <c r="K3" t="s">
        <v>14</v>
      </c>
      <c r="L3">
        <v>-261.8</v>
      </c>
      <c r="N3">
        <f>N2/1000</f>
        <v>2957.73</v>
      </c>
      <c r="O3" t="s">
        <v>21</v>
      </c>
    </row>
    <row r="4" spans="1:15">
      <c r="A4" t="s">
        <v>19</v>
      </c>
      <c r="B4">
        <v>3</v>
      </c>
      <c r="C4" t="s">
        <v>18</v>
      </c>
      <c r="D4">
        <v>12474</v>
      </c>
      <c r="E4" t="s">
        <v>17</v>
      </c>
      <c r="F4">
        <v>47146000</v>
      </c>
      <c r="G4" t="s">
        <v>16</v>
      </c>
      <c r="H4">
        <v>96332</v>
      </c>
      <c r="I4" t="s">
        <v>15</v>
      </c>
      <c r="J4">
        <v>296.14</v>
      </c>
      <c r="K4" t="s">
        <v>14</v>
      </c>
      <c r="L4">
        <v>318.10000000000002</v>
      </c>
      <c r="N4">
        <f>N3/1000</f>
        <v>2.9577300000000002</v>
      </c>
      <c r="O4" t="s">
        <v>23</v>
      </c>
    </row>
    <row r="5" spans="1:15">
      <c r="A5" t="s">
        <v>19</v>
      </c>
      <c r="B5">
        <v>4</v>
      </c>
      <c r="C5" t="s">
        <v>18</v>
      </c>
      <c r="D5">
        <v>16203</v>
      </c>
      <c r="E5" t="s">
        <v>17</v>
      </c>
      <c r="F5">
        <v>33927000</v>
      </c>
      <c r="G5" t="s">
        <v>16</v>
      </c>
      <c r="H5">
        <v>69894</v>
      </c>
      <c r="I5" t="s">
        <v>15</v>
      </c>
      <c r="J5">
        <v>303.17</v>
      </c>
      <c r="K5" t="s">
        <v>14</v>
      </c>
      <c r="L5">
        <v>-228.8</v>
      </c>
    </row>
    <row r="6" spans="1:15">
      <c r="A6" t="s">
        <v>19</v>
      </c>
      <c r="B6">
        <v>5</v>
      </c>
      <c r="C6" t="s">
        <v>18</v>
      </c>
      <c r="D6">
        <v>11019</v>
      </c>
      <c r="E6" t="s">
        <v>17</v>
      </c>
      <c r="F6">
        <v>50000000</v>
      </c>
      <c r="G6" t="s">
        <v>16</v>
      </c>
      <c r="H6">
        <v>102040</v>
      </c>
      <c r="I6" t="s">
        <v>15</v>
      </c>
      <c r="J6">
        <v>304.33</v>
      </c>
      <c r="K6" t="s">
        <v>14</v>
      </c>
      <c r="L6">
        <v>-169.6</v>
      </c>
    </row>
    <row r="7" spans="1:15">
      <c r="A7" t="s">
        <v>19</v>
      </c>
      <c r="B7">
        <v>6</v>
      </c>
      <c r="C7" t="s">
        <v>18</v>
      </c>
      <c r="D7">
        <v>10104</v>
      </c>
      <c r="E7" t="s">
        <v>17</v>
      </c>
      <c r="F7">
        <v>50000000</v>
      </c>
      <c r="G7" t="s">
        <v>16</v>
      </c>
      <c r="H7">
        <v>102040</v>
      </c>
      <c r="I7" t="s">
        <v>15</v>
      </c>
      <c r="J7">
        <v>299.10000000000002</v>
      </c>
      <c r="K7" t="s">
        <v>14</v>
      </c>
      <c r="L7">
        <v>43.5</v>
      </c>
      <c r="N7" t="s">
        <v>30</v>
      </c>
    </row>
    <row r="8" spans="1:15">
      <c r="A8" t="s">
        <v>19</v>
      </c>
      <c r="B8">
        <v>7</v>
      </c>
      <c r="C8" t="s">
        <v>18</v>
      </c>
      <c r="D8">
        <v>10608</v>
      </c>
      <c r="E8" t="s">
        <v>17</v>
      </c>
      <c r="F8">
        <v>50000000</v>
      </c>
      <c r="G8" t="s">
        <v>16</v>
      </c>
      <c r="H8">
        <v>102040</v>
      </c>
      <c r="I8" t="s">
        <v>15</v>
      </c>
      <c r="J8">
        <v>302.29000000000002</v>
      </c>
      <c r="K8" t="s">
        <v>14</v>
      </c>
      <c r="L8">
        <v>-306.39999999999998</v>
      </c>
      <c r="N8">
        <f>SUM(F:F)</f>
        <v>1529885000</v>
      </c>
    </row>
    <row r="9" spans="1:15">
      <c r="A9" t="s">
        <v>19</v>
      </c>
      <c r="B9">
        <v>8</v>
      </c>
      <c r="C9" t="s">
        <v>18</v>
      </c>
      <c r="D9">
        <v>9066</v>
      </c>
      <c r="E9" t="s">
        <v>17</v>
      </c>
      <c r="F9">
        <v>50000000</v>
      </c>
      <c r="G9" t="s">
        <v>16</v>
      </c>
      <c r="H9">
        <v>102040</v>
      </c>
      <c r="I9" t="s">
        <v>15</v>
      </c>
      <c r="J9">
        <v>297.91000000000003</v>
      </c>
      <c r="K9" t="s">
        <v>14</v>
      </c>
      <c r="L9">
        <v>-46.9</v>
      </c>
    </row>
    <row r="10" spans="1:15">
      <c r="A10" t="s">
        <v>19</v>
      </c>
      <c r="B10">
        <v>9</v>
      </c>
      <c r="C10" t="s">
        <v>18</v>
      </c>
      <c r="D10">
        <v>14802</v>
      </c>
      <c r="E10" t="s">
        <v>17</v>
      </c>
      <c r="F10">
        <v>39046000</v>
      </c>
      <c r="G10" t="s">
        <v>16</v>
      </c>
      <c r="H10">
        <v>80132</v>
      </c>
      <c r="I10" t="s">
        <v>15</v>
      </c>
      <c r="J10">
        <v>301.76</v>
      </c>
      <c r="K10" t="s">
        <v>14</v>
      </c>
      <c r="L10">
        <v>4.4000000000000004</v>
      </c>
    </row>
    <row r="11" spans="1:15">
      <c r="A11" t="s">
        <v>19</v>
      </c>
      <c r="B11">
        <v>10</v>
      </c>
      <c r="C11" t="s">
        <v>18</v>
      </c>
      <c r="D11">
        <v>12030</v>
      </c>
      <c r="E11" t="s">
        <v>17</v>
      </c>
      <c r="F11">
        <v>48731000</v>
      </c>
      <c r="G11" t="s">
        <v>16</v>
      </c>
      <c r="H11">
        <v>99502</v>
      </c>
      <c r="I11" t="s">
        <v>15</v>
      </c>
      <c r="J11">
        <v>304.31</v>
      </c>
      <c r="K11" t="s">
        <v>14</v>
      </c>
      <c r="L11">
        <v>-264.5</v>
      </c>
    </row>
    <row r="12" spans="1:15">
      <c r="A12" t="s">
        <v>19</v>
      </c>
      <c r="B12">
        <v>11</v>
      </c>
      <c r="C12" t="s">
        <v>18</v>
      </c>
      <c r="D12">
        <v>10662</v>
      </c>
      <c r="E12" t="s">
        <v>17</v>
      </c>
      <c r="F12">
        <v>50000000</v>
      </c>
      <c r="G12" t="s">
        <v>16</v>
      </c>
      <c r="H12">
        <v>102040</v>
      </c>
      <c r="I12" t="s">
        <v>15</v>
      </c>
      <c r="J12">
        <v>300.72000000000003</v>
      </c>
      <c r="K12" t="s">
        <v>14</v>
      </c>
      <c r="L12">
        <v>6.8</v>
      </c>
    </row>
    <row r="13" spans="1:15">
      <c r="A13" t="s">
        <v>19</v>
      </c>
      <c r="B13">
        <v>12</v>
      </c>
      <c r="C13" t="s">
        <v>18</v>
      </c>
      <c r="D13">
        <v>6375</v>
      </c>
      <c r="E13" t="s">
        <v>17</v>
      </c>
      <c r="F13">
        <v>50000000</v>
      </c>
      <c r="G13" t="s">
        <v>16</v>
      </c>
      <c r="H13">
        <v>102040</v>
      </c>
      <c r="I13" t="s">
        <v>15</v>
      </c>
      <c r="J13">
        <v>294.52</v>
      </c>
      <c r="K13" t="s">
        <v>14</v>
      </c>
      <c r="L13">
        <v>-395.4</v>
      </c>
    </row>
    <row r="14" spans="1:15">
      <c r="A14" t="s">
        <v>19</v>
      </c>
      <c r="B14">
        <v>13</v>
      </c>
      <c r="C14" t="s">
        <v>18</v>
      </c>
      <c r="D14">
        <v>12252</v>
      </c>
      <c r="E14" t="s">
        <v>17</v>
      </c>
      <c r="F14">
        <v>47280000</v>
      </c>
      <c r="G14" t="s">
        <v>16</v>
      </c>
      <c r="H14">
        <v>96600</v>
      </c>
      <c r="I14" t="s">
        <v>15</v>
      </c>
      <c r="J14">
        <v>297.93</v>
      </c>
      <c r="K14" t="s">
        <v>14</v>
      </c>
      <c r="L14">
        <v>-61.7</v>
      </c>
    </row>
    <row r="15" spans="1:15">
      <c r="A15" t="s">
        <v>19</v>
      </c>
      <c r="B15">
        <v>14</v>
      </c>
      <c r="C15" t="s">
        <v>18</v>
      </c>
      <c r="D15">
        <v>9729</v>
      </c>
      <c r="E15" t="s">
        <v>17</v>
      </c>
      <c r="F15">
        <v>50000000</v>
      </c>
      <c r="G15" t="s">
        <v>16</v>
      </c>
      <c r="H15">
        <v>102040</v>
      </c>
      <c r="I15" t="s">
        <v>15</v>
      </c>
      <c r="J15">
        <v>299.48</v>
      </c>
      <c r="K15" t="s">
        <v>14</v>
      </c>
      <c r="L15">
        <v>3</v>
      </c>
    </row>
    <row r="16" spans="1:15">
      <c r="A16" t="s">
        <v>19</v>
      </c>
      <c r="B16">
        <v>15</v>
      </c>
      <c r="C16" t="s">
        <v>18</v>
      </c>
      <c r="D16">
        <v>12024</v>
      </c>
      <c r="E16" t="s">
        <v>17</v>
      </c>
      <c r="F16">
        <v>49494000</v>
      </c>
      <c r="G16" t="s">
        <v>16</v>
      </c>
      <c r="H16">
        <v>101028</v>
      </c>
      <c r="I16" t="s">
        <v>15</v>
      </c>
      <c r="J16">
        <v>304.47000000000003</v>
      </c>
      <c r="K16" t="s">
        <v>14</v>
      </c>
      <c r="L16">
        <v>83.4</v>
      </c>
    </row>
    <row r="17" spans="1:12">
      <c r="A17" t="s">
        <v>19</v>
      </c>
      <c r="B17">
        <v>16</v>
      </c>
      <c r="C17" t="s">
        <v>18</v>
      </c>
      <c r="D17">
        <v>9144</v>
      </c>
      <c r="E17" t="s">
        <v>17</v>
      </c>
      <c r="F17">
        <v>50000000</v>
      </c>
      <c r="G17" t="s">
        <v>16</v>
      </c>
      <c r="H17">
        <v>102040</v>
      </c>
      <c r="I17" t="s">
        <v>15</v>
      </c>
      <c r="J17">
        <v>298.79000000000002</v>
      </c>
      <c r="K17" t="s">
        <v>14</v>
      </c>
      <c r="L17">
        <v>183</v>
      </c>
    </row>
    <row r="18" spans="1:12">
      <c r="A18" t="s">
        <v>19</v>
      </c>
      <c r="B18">
        <v>17</v>
      </c>
      <c r="C18" t="s">
        <v>18</v>
      </c>
      <c r="D18">
        <v>14790</v>
      </c>
      <c r="E18" t="s">
        <v>17</v>
      </c>
      <c r="F18">
        <v>38708000</v>
      </c>
      <c r="G18" t="s">
        <v>16</v>
      </c>
      <c r="H18">
        <v>79456</v>
      </c>
      <c r="I18" t="s">
        <v>15</v>
      </c>
      <c r="J18">
        <v>304.08</v>
      </c>
      <c r="K18" t="s">
        <v>14</v>
      </c>
      <c r="L18">
        <v>-4.4000000000000004</v>
      </c>
    </row>
    <row r="19" spans="1:12">
      <c r="A19" t="s">
        <v>19</v>
      </c>
      <c r="B19">
        <v>18</v>
      </c>
      <c r="C19" t="s">
        <v>18</v>
      </c>
      <c r="D19">
        <v>8940</v>
      </c>
      <c r="E19" t="s">
        <v>17</v>
      </c>
      <c r="F19">
        <v>50000000</v>
      </c>
      <c r="G19" t="s">
        <v>16</v>
      </c>
      <c r="H19">
        <v>102040</v>
      </c>
      <c r="I19" t="s">
        <v>15</v>
      </c>
      <c r="J19">
        <v>296.82</v>
      </c>
      <c r="K19" t="s">
        <v>14</v>
      </c>
      <c r="L19">
        <v>-116.9</v>
      </c>
    </row>
    <row r="20" spans="1:12">
      <c r="A20" t="s">
        <v>19</v>
      </c>
      <c r="B20">
        <v>19</v>
      </c>
      <c r="C20" t="s">
        <v>18</v>
      </c>
      <c r="D20">
        <v>12444</v>
      </c>
      <c r="E20" t="s">
        <v>17</v>
      </c>
      <c r="F20">
        <v>47125000</v>
      </c>
      <c r="G20" t="s">
        <v>16</v>
      </c>
      <c r="H20">
        <v>96290</v>
      </c>
      <c r="I20" t="s">
        <v>15</v>
      </c>
      <c r="J20">
        <v>296.74</v>
      </c>
      <c r="K20" t="s">
        <v>14</v>
      </c>
      <c r="L20">
        <v>299.89999999999998</v>
      </c>
    </row>
    <row r="21" spans="1:12">
      <c r="A21" t="s">
        <v>19</v>
      </c>
      <c r="B21">
        <v>20</v>
      </c>
      <c r="C21" t="s">
        <v>18</v>
      </c>
      <c r="D21">
        <v>11397</v>
      </c>
      <c r="E21" t="s">
        <v>17</v>
      </c>
      <c r="F21">
        <v>50000000</v>
      </c>
      <c r="G21" t="s">
        <v>16</v>
      </c>
      <c r="H21">
        <v>102040</v>
      </c>
      <c r="I21" t="s">
        <v>15</v>
      </c>
      <c r="J21">
        <v>307.82</v>
      </c>
      <c r="K21" t="s">
        <v>14</v>
      </c>
      <c r="L21">
        <v>130.30000000000001</v>
      </c>
    </row>
    <row r="22" spans="1:12">
      <c r="A22" t="s">
        <v>19</v>
      </c>
      <c r="B22">
        <v>21</v>
      </c>
      <c r="C22" t="s">
        <v>18</v>
      </c>
      <c r="D22">
        <v>7311</v>
      </c>
      <c r="E22" t="s">
        <v>17</v>
      </c>
      <c r="F22">
        <v>50000000</v>
      </c>
      <c r="G22" t="s">
        <v>16</v>
      </c>
      <c r="H22">
        <v>102040</v>
      </c>
      <c r="I22" t="s">
        <v>15</v>
      </c>
      <c r="J22">
        <v>294</v>
      </c>
      <c r="K22" t="s">
        <v>14</v>
      </c>
      <c r="L22">
        <v>-153.19999999999999</v>
      </c>
    </row>
    <row r="23" spans="1:12">
      <c r="A23" t="s">
        <v>19</v>
      </c>
      <c r="B23">
        <v>22</v>
      </c>
      <c r="C23" t="s">
        <v>18</v>
      </c>
      <c r="D23">
        <v>11688</v>
      </c>
      <c r="E23" t="s">
        <v>17</v>
      </c>
      <c r="F23">
        <v>50000000</v>
      </c>
      <c r="G23" t="s">
        <v>16</v>
      </c>
      <c r="H23">
        <v>102040</v>
      </c>
      <c r="I23" t="s">
        <v>15</v>
      </c>
      <c r="J23">
        <v>296.57</v>
      </c>
      <c r="K23" t="s">
        <v>14</v>
      </c>
      <c r="L23">
        <v>-241.7</v>
      </c>
    </row>
    <row r="24" spans="1:12">
      <c r="A24" t="s">
        <v>19</v>
      </c>
      <c r="B24">
        <v>23</v>
      </c>
      <c r="C24" t="s">
        <v>18</v>
      </c>
      <c r="D24">
        <v>10941</v>
      </c>
      <c r="E24" t="s">
        <v>17</v>
      </c>
      <c r="F24">
        <v>50000000</v>
      </c>
      <c r="G24" t="s">
        <v>16</v>
      </c>
      <c r="H24">
        <v>102040</v>
      </c>
      <c r="I24" t="s">
        <v>15</v>
      </c>
      <c r="J24">
        <v>297.31</v>
      </c>
      <c r="K24" t="s">
        <v>14</v>
      </c>
      <c r="L24">
        <v>-265.2</v>
      </c>
    </row>
    <row r="25" spans="1:12">
      <c r="A25" t="s">
        <v>19</v>
      </c>
      <c r="B25">
        <v>24</v>
      </c>
      <c r="C25" t="s">
        <v>18</v>
      </c>
      <c r="D25">
        <v>12438</v>
      </c>
      <c r="E25" t="s">
        <v>17</v>
      </c>
      <c r="F25">
        <v>46469000</v>
      </c>
      <c r="G25" t="s">
        <v>16</v>
      </c>
      <c r="H25">
        <v>94978</v>
      </c>
      <c r="I25" t="s">
        <v>15</v>
      </c>
      <c r="J25">
        <v>296.98</v>
      </c>
      <c r="K25" t="s">
        <v>14</v>
      </c>
      <c r="L25">
        <v>71.599999999999994</v>
      </c>
    </row>
    <row r="26" spans="1:12">
      <c r="A26" t="s">
        <v>19</v>
      </c>
      <c r="B26">
        <v>25</v>
      </c>
      <c r="C26" t="s">
        <v>18</v>
      </c>
      <c r="D26">
        <v>11544</v>
      </c>
      <c r="E26" t="s">
        <v>17</v>
      </c>
      <c r="F26">
        <v>50000000</v>
      </c>
      <c r="G26" t="s">
        <v>16</v>
      </c>
      <c r="H26">
        <v>102040</v>
      </c>
      <c r="I26" t="s">
        <v>15</v>
      </c>
      <c r="J26">
        <v>300.91000000000003</v>
      </c>
      <c r="K26" t="s">
        <v>14</v>
      </c>
      <c r="L26">
        <v>-147.19999999999999</v>
      </c>
    </row>
    <row r="27" spans="1:12">
      <c r="A27" t="s">
        <v>19</v>
      </c>
      <c r="B27">
        <v>26</v>
      </c>
      <c r="C27" t="s">
        <v>18</v>
      </c>
      <c r="D27">
        <v>7689</v>
      </c>
      <c r="E27" t="s">
        <v>17</v>
      </c>
      <c r="F27">
        <v>50000000</v>
      </c>
      <c r="G27" t="s">
        <v>16</v>
      </c>
      <c r="H27">
        <v>102040</v>
      </c>
      <c r="I27" t="s">
        <v>15</v>
      </c>
      <c r="J27">
        <v>298.52</v>
      </c>
      <c r="K27" t="s">
        <v>14</v>
      </c>
      <c r="L27">
        <v>391.8</v>
      </c>
    </row>
    <row r="28" spans="1:12">
      <c r="A28" t="s">
        <v>19</v>
      </c>
      <c r="B28">
        <v>27</v>
      </c>
      <c r="C28" t="s">
        <v>18</v>
      </c>
      <c r="D28">
        <v>14382</v>
      </c>
      <c r="E28" t="s">
        <v>17</v>
      </c>
      <c r="F28">
        <v>40104000</v>
      </c>
      <c r="G28" t="s">
        <v>16</v>
      </c>
      <c r="H28">
        <v>82248</v>
      </c>
      <c r="I28" t="s">
        <v>15</v>
      </c>
      <c r="J28">
        <v>301.5</v>
      </c>
      <c r="K28" t="s">
        <v>14</v>
      </c>
      <c r="L28">
        <v>54.4</v>
      </c>
    </row>
    <row r="29" spans="1:12">
      <c r="A29" t="s">
        <v>19</v>
      </c>
      <c r="B29">
        <v>28</v>
      </c>
      <c r="C29" t="s">
        <v>18</v>
      </c>
      <c r="D29">
        <v>12021</v>
      </c>
      <c r="E29" t="s">
        <v>17</v>
      </c>
      <c r="F29">
        <v>49045000</v>
      </c>
      <c r="G29" t="s">
        <v>16</v>
      </c>
      <c r="H29">
        <v>100130</v>
      </c>
      <c r="I29" t="s">
        <v>15</v>
      </c>
      <c r="J29">
        <v>297.14999999999998</v>
      </c>
      <c r="K29" t="s">
        <v>14</v>
      </c>
      <c r="L29">
        <v>-44.8</v>
      </c>
    </row>
    <row r="30" spans="1:12">
      <c r="A30" t="s">
        <v>19</v>
      </c>
      <c r="B30">
        <v>29</v>
      </c>
      <c r="C30" t="s">
        <v>18</v>
      </c>
      <c r="D30">
        <v>7242</v>
      </c>
      <c r="E30" t="s">
        <v>17</v>
      </c>
      <c r="F30">
        <v>50000000</v>
      </c>
      <c r="G30" t="s">
        <v>16</v>
      </c>
      <c r="H30">
        <v>102040</v>
      </c>
      <c r="I30" t="s">
        <v>15</v>
      </c>
      <c r="J30">
        <v>295.85000000000002</v>
      </c>
      <c r="K30" t="s">
        <v>14</v>
      </c>
      <c r="L30">
        <v>-266.7</v>
      </c>
    </row>
    <row r="31" spans="1:12">
      <c r="A31" t="s">
        <v>19</v>
      </c>
      <c r="B31">
        <v>30</v>
      </c>
      <c r="C31" t="s">
        <v>18</v>
      </c>
      <c r="D31">
        <v>13581</v>
      </c>
      <c r="E31" t="s">
        <v>17</v>
      </c>
      <c r="F31">
        <v>42810000</v>
      </c>
      <c r="G31" t="s">
        <v>16</v>
      </c>
      <c r="H31">
        <v>87660</v>
      </c>
      <c r="I31" t="s">
        <v>15</v>
      </c>
      <c r="J31">
        <v>300.72000000000003</v>
      </c>
      <c r="K31" t="s">
        <v>14</v>
      </c>
      <c r="L31">
        <v>-61.9</v>
      </c>
    </row>
    <row r="32" spans="1:12">
      <c r="A32" t="s">
        <v>19</v>
      </c>
      <c r="B32">
        <v>31</v>
      </c>
      <c r="C32" t="s">
        <v>18</v>
      </c>
      <c r="D32">
        <v>10758</v>
      </c>
      <c r="E32" t="s">
        <v>17</v>
      </c>
      <c r="F32">
        <v>50000000</v>
      </c>
      <c r="G32" t="s">
        <v>16</v>
      </c>
      <c r="H32">
        <v>102040</v>
      </c>
      <c r="I32" t="s">
        <v>15</v>
      </c>
      <c r="J32">
        <v>302.64</v>
      </c>
      <c r="K32" t="s">
        <v>14</v>
      </c>
      <c r="L32">
        <v>48.5</v>
      </c>
    </row>
    <row r="33" spans="1:12">
      <c r="A33" t="s">
        <v>19</v>
      </c>
      <c r="B33">
        <v>32</v>
      </c>
      <c r="C33" t="s">
        <v>18</v>
      </c>
      <c r="D33">
        <v>9051</v>
      </c>
      <c r="E33" t="s">
        <v>17</v>
      </c>
      <c r="F33">
        <v>50000000</v>
      </c>
      <c r="G33" t="s">
        <v>16</v>
      </c>
      <c r="H33">
        <v>102040</v>
      </c>
      <c r="I33" t="s">
        <v>15</v>
      </c>
      <c r="J33">
        <v>300.18</v>
      </c>
      <c r="K33" t="s">
        <v>14</v>
      </c>
      <c r="L33">
        <v>96.8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3"/>
  <sheetViews>
    <sheetView topLeftCell="S1" workbookViewId="0">
      <selection activeCell="I23" sqref="I23"/>
    </sheetView>
  </sheetViews>
  <sheetFormatPr defaultRowHeight="15"/>
  <sheetData>
    <row r="1" spans="1:32">
      <c r="A1" t="s">
        <v>24</v>
      </c>
      <c r="B1" t="s">
        <v>25</v>
      </c>
      <c r="C1" t="s">
        <v>2</v>
      </c>
      <c r="D1" t="s">
        <v>0</v>
      </c>
      <c r="E1" t="s">
        <v>60</v>
      </c>
      <c r="F1" t="s">
        <v>61</v>
      </c>
      <c r="G1" t="s">
        <v>62</v>
      </c>
      <c r="H1" t="s">
        <v>63</v>
      </c>
      <c r="K1" t="s">
        <v>4</v>
      </c>
      <c r="L1" t="s">
        <v>0</v>
      </c>
      <c r="M1" t="s">
        <v>64</v>
      </c>
      <c r="N1" t="s">
        <v>65</v>
      </c>
      <c r="O1" t="s">
        <v>66</v>
      </c>
      <c r="P1" t="s">
        <v>67</v>
      </c>
      <c r="S1" t="s">
        <v>2</v>
      </c>
      <c r="T1" t="s">
        <v>0</v>
      </c>
      <c r="U1" t="s">
        <v>68</v>
      </c>
      <c r="V1" t="s">
        <v>69</v>
      </c>
      <c r="W1" t="s">
        <v>70</v>
      </c>
      <c r="X1" t="s">
        <v>71</v>
      </c>
      <c r="AA1" t="s">
        <v>2</v>
      </c>
      <c r="AB1" t="s">
        <v>0</v>
      </c>
      <c r="AC1" t="s">
        <v>72</v>
      </c>
      <c r="AD1" t="s">
        <v>73</v>
      </c>
      <c r="AE1" t="s">
        <v>74</v>
      </c>
      <c r="AF1" t="s">
        <v>75</v>
      </c>
    </row>
    <row r="2" spans="1:32">
      <c r="A2">
        <v>1</v>
      </c>
      <c r="B2">
        <v>13866</v>
      </c>
      <c r="E2">
        <v>6.35</v>
      </c>
      <c r="F2">
        <v>6.67</v>
      </c>
      <c r="G2">
        <v>7.01</v>
      </c>
      <c r="H2">
        <v>6.69</v>
      </c>
      <c r="M2">
        <v>1.59</v>
      </c>
      <c r="N2">
        <v>1.4</v>
      </c>
      <c r="O2">
        <v>1.5</v>
      </c>
      <c r="P2">
        <v>1.28</v>
      </c>
      <c r="U2">
        <v>6.81</v>
      </c>
      <c r="V2">
        <v>7.08</v>
      </c>
      <c r="W2">
        <v>7.38</v>
      </c>
      <c r="X2">
        <v>7.1</v>
      </c>
      <c r="AC2">
        <v>6.66</v>
      </c>
      <c r="AD2">
        <v>7.0114000000000001</v>
      </c>
      <c r="AE2">
        <v>6.9981999999999998</v>
      </c>
      <c r="AF2">
        <v>7.5129999999999999</v>
      </c>
    </row>
    <row r="3" spans="1:32">
      <c r="A3">
        <v>2</v>
      </c>
      <c r="B3">
        <v>13929</v>
      </c>
      <c r="E3">
        <v>7.82</v>
      </c>
      <c r="F3">
        <v>6.83</v>
      </c>
      <c r="G3">
        <v>7.01</v>
      </c>
      <c r="H3">
        <v>6.49</v>
      </c>
      <c r="M3">
        <v>2.2000000000000002</v>
      </c>
      <c r="N3">
        <v>1.48</v>
      </c>
      <c r="O3">
        <v>1.5</v>
      </c>
      <c r="P3">
        <v>1.33</v>
      </c>
      <c r="U3">
        <v>8.09</v>
      </c>
      <c r="V3">
        <v>7.22</v>
      </c>
      <c r="W3">
        <v>7.38</v>
      </c>
      <c r="X3">
        <v>6.92</v>
      </c>
      <c r="AC3">
        <v>7.4970999999999997</v>
      </c>
      <c r="AD3">
        <v>7.2229000000000001</v>
      </c>
      <c r="AE3">
        <v>7.4785000000000004</v>
      </c>
      <c r="AF3">
        <v>7.7141999999999999</v>
      </c>
    </row>
    <row r="4" spans="1:32">
      <c r="A4">
        <v>3</v>
      </c>
      <c r="B4">
        <v>15390</v>
      </c>
      <c r="E4">
        <v>8.4600000000000009</v>
      </c>
      <c r="F4">
        <v>6.62</v>
      </c>
      <c r="G4">
        <v>6.7</v>
      </c>
      <c r="H4">
        <v>6.41</v>
      </c>
      <c r="M4">
        <v>2.2000000000000002</v>
      </c>
      <c r="N4">
        <v>1.48</v>
      </c>
      <c r="O4">
        <v>1.47</v>
      </c>
      <c r="P4">
        <v>1.31</v>
      </c>
      <c r="U4">
        <v>8.65</v>
      </c>
      <c r="V4">
        <v>7.04</v>
      </c>
      <c r="W4">
        <v>7.11</v>
      </c>
      <c r="X4">
        <v>6.86</v>
      </c>
      <c r="AC4">
        <v>7.8240999999999996</v>
      </c>
      <c r="AD4">
        <v>7.3468999999999998</v>
      </c>
      <c r="AE4">
        <v>7.6828000000000003</v>
      </c>
      <c r="AF4">
        <v>7.7736000000000001</v>
      </c>
    </row>
    <row r="5" spans="1:32">
      <c r="A5">
        <v>4</v>
      </c>
      <c r="B5">
        <v>14058</v>
      </c>
      <c r="E5">
        <v>6.68</v>
      </c>
      <c r="F5">
        <v>7.31</v>
      </c>
      <c r="G5">
        <v>6.23</v>
      </c>
      <c r="H5">
        <v>6.1</v>
      </c>
      <c r="M5">
        <v>1.55</v>
      </c>
      <c r="N5">
        <v>1.53</v>
      </c>
      <c r="O5">
        <v>1.36</v>
      </c>
      <c r="P5">
        <v>1.21</v>
      </c>
      <c r="U5">
        <v>7.09</v>
      </c>
      <c r="V5">
        <v>7.64</v>
      </c>
      <c r="W5">
        <v>6.69</v>
      </c>
      <c r="X5">
        <v>6.58</v>
      </c>
      <c r="AC5">
        <v>7.4303999999999997</v>
      </c>
      <c r="AD5">
        <v>7.6896000000000004</v>
      </c>
      <c r="AE5">
        <v>7.5006000000000004</v>
      </c>
      <c r="AF5">
        <v>7.7366999999999999</v>
      </c>
    </row>
    <row r="6" spans="1:32">
      <c r="A6">
        <v>5</v>
      </c>
      <c r="B6">
        <v>10011</v>
      </c>
      <c r="E6">
        <v>6.21</v>
      </c>
      <c r="F6">
        <v>6.55</v>
      </c>
      <c r="G6">
        <v>7.29</v>
      </c>
      <c r="H6">
        <v>8.16</v>
      </c>
      <c r="M6">
        <v>1.5</v>
      </c>
      <c r="N6">
        <v>1.25</v>
      </c>
      <c r="O6">
        <v>1.69</v>
      </c>
      <c r="P6">
        <v>1.36</v>
      </c>
      <c r="U6">
        <v>6.68</v>
      </c>
      <c r="V6">
        <v>6.98</v>
      </c>
      <c r="W6">
        <v>7.62</v>
      </c>
      <c r="X6">
        <v>8.39</v>
      </c>
      <c r="AC6">
        <v>6.9470999999999998</v>
      </c>
      <c r="AD6">
        <v>7.1891999999999996</v>
      </c>
      <c r="AE6">
        <v>7.1341000000000001</v>
      </c>
      <c r="AF6">
        <v>6.6470000000000002</v>
      </c>
    </row>
    <row r="7" spans="1:32">
      <c r="A7">
        <v>6</v>
      </c>
      <c r="B7">
        <v>12414</v>
      </c>
      <c r="E7">
        <v>6.52</v>
      </c>
      <c r="F7">
        <v>6.7</v>
      </c>
      <c r="G7">
        <v>6.56</v>
      </c>
      <c r="H7">
        <v>6.14</v>
      </c>
      <c r="M7">
        <v>1.74</v>
      </c>
      <c r="N7">
        <v>1.21</v>
      </c>
      <c r="O7">
        <v>1.46</v>
      </c>
      <c r="P7">
        <v>1.25</v>
      </c>
      <c r="U7">
        <v>6.95</v>
      </c>
      <c r="V7">
        <v>7.11</v>
      </c>
      <c r="W7">
        <v>6.98</v>
      </c>
      <c r="X7">
        <v>6.62</v>
      </c>
      <c r="AC7">
        <v>6.8982000000000001</v>
      </c>
      <c r="AD7">
        <v>7.4835000000000003</v>
      </c>
      <c r="AE7">
        <v>7.2046999999999999</v>
      </c>
      <c r="AF7">
        <v>7.6730999999999998</v>
      </c>
    </row>
    <row r="8" spans="1:32">
      <c r="A8">
        <v>7</v>
      </c>
      <c r="B8">
        <v>12093</v>
      </c>
      <c r="E8">
        <v>6.58</v>
      </c>
      <c r="F8">
        <v>6.86</v>
      </c>
      <c r="G8">
        <v>5.75</v>
      </c>
      <c r="H8">
        <v>6.27</v>
      </c>
      <c r="M8">
        <v>2.27</v>
      </c>
      <c r="N8">
        <v>1.35</v>
      </c>
      <c r="O8">
        <v>1.3</v>
      </c>
      <c r="P8">
        <v>1.48</v>
      </c>
      <c r="U8">
        <v>7</v>
      </c>
      <c r="V8">
        <v>7.24</v>
      </c>
      <c r="W8">
        <v>6.27</v>
      </c>
      <c r="X8">
        <v>6.73</v>
      </c>
      <c r="AC8">
        <v>7.3056000000000001</v>
      </c>
      <c r="AD8">
        <v>7.7586000000000004</v>
      </c>
      <c r="AE8">
        <v>7.2294</v>
      </c>
      <c r="AF8">
        <v>7.3517000000000001</v>
      </c>
    </row>
    <row r="9" spans="1:32">
      <c r="A9">
        <v>8</v>
      </c>
      <c r="B9">
        <v>13314</v>
      </c>
      <c r="E9">
        <v>6.52</v>
      </c>
      <c r="F9">
        <v>6.83</v>
      </c>
      <c r="G9">
        <v>6.82</v>
      </c>
      <c r="H9">
        <v>6.34</v>
      </c>
      <c r="M9">
        <v>1.66</v>
      </c>
      <c r="N9">
        <v>1.33</v>
      </c>
      <c r="O9">
        <v>1.44</v>
      </c>
      <c r="P9">
        <v>1.32</v>
      </c>
      <c r="U9">
        <v>6.95</v>
      </c>
      <c r="V9">
        <v>7.22</v>
      </c>
      <c r="W9">
        <v>7.21</v>
      </c>
      <c r="X9">
        <v>6.8</v>
      </c>
      <c r="AC9">
        <v>6.8922999999999996</v>
      </c>
      <c r="AD9">
        <v>7.2957999999999998</v>
      </c>
      <c r="AE9">
        <v>7.4188000000000001</v>
      </c>
      <c r="AF9">
        <v>7.6929999999999996</v>
      </c>
    </row>
    <row r="10" spans="1:32">
      <c r="A10">
        <v>9</v>
      </c>
      <c r="B10">
        <v>14793</v>
      </c>
      <c r="E10">
        <v>6.57</v>
      </c>
      <c r="F10">
        <v>7.33</v>
      </c>
      <c r="G10">
        <v>6.34</v>
      </c>
      <c r="H10">
        <v>6.13</v>
      </c>
      <c r="M10">
        <v>1.65</v>
      </c>
      <c r="N10">
        <v>1.53</v>
      </c>
      <c r="O10">
        <v>1.43</v>
      </c>
      <c r="P10">
        <v>1.29</v>
      </c>
      <c r="U10">
        <v>6.99</v>
      </c>
      <c r="V10">
        <v>7.66</v>
      </c>
      <c r="W10">
        <v>6.79</v>
      </c>
      <c r="X10">
        <v>6.61</v>
      </c>
      <c r="AC10">
        <v>7.3890000000000002</v>
      </c>
      <c r="AD10">
        <v>7.5875000000000004</v>
      </c>
      <c r="AE10">
        <v>7.3314000000000004</v>
      </c>
      <c r="AF10">
        <v>7.7111999999999998</v>
      </c>
    </row>
    <row r="11" spans="1:32">
      <c r="A11">
        <v>10</v>
      </c>
      <c r="B11">
        <v>16329</v>
      </c>
      <c r="E11">
        <v>7.13</v>
      </c>
      <c r="F11">
        <v>6.61</v>
      </c>
      <c r="G11">
        <v>5.68</v>
      </c>
      <c r="H11">
        <v>5.84</v>
      </c>
      <c r="M11">
        <v>1.83</v>
      </c>
      <c r="N11">
        <v>2.99</v>
      </c>
      <c r="O11">
        <v>4.1100000000000003</v>
      </c>
      <c r="P11">
        <v>1.29</v>
      </c>
      <c r="U11">
        <v>7.48</v>
      </c>
      <c r="V11">
        <v>7.03</v>
      </c>
      <c r="W11">
        <v>6.21</v>
      </c>
      <c r="X11">
        <v>6.35</v>
      </c>
      <c r="AC11">
        <v>7.3890000000000002</v>
      </c>
      <c r="AD11">
        <v>7.6843000000000004</v>
      </c>
      <c r="AE11">
        <v>7.1506999999999996</v>
      </c>
      <c r="AF11">
        <v>7.7675999999999998</v>
      </c>
    </row>
    <row r="12" spans="1:32">
      <c r="A12">
        <v>11</v>
      </c>
      <c r="B12">
        <v>13233</v>
      </c>
      <c r="E12">
        <v>6.8</v>
      </c>
      <c r="F12">
        <v>6.39</v>
      </c>
      <c r="G12">
        <v>6.51</v>
      </c>
      <c r="H12">
        <v>6.23</v>
      </c>
      <c r="M12">
        <v>1.49</v>
      </c>
      <c r="N12">
        <v>1.39</v>
      </c>
      <c r="O12">
        <v>1.63</v>
      </c>
      <c r="P12">
        <v>1.3</v>
      </c>
      <c r="U12">
        <v>7.19</v>
      </c>
      <c r="V12">
        <v>6.12</v>
      </c>
      <c r="W12">
        <v>6.94</v>
      </c>
      <c r="X12">
        <v>6.69</v>
      </c>
      <c r="AC12">
        <v>5.6013000000000002</v>
      </c>
      <c r="AD12">
        <v>6.9672999999999998</v>
      </c>
      <c r="AE12">
        <v>7.9554999999999998</v>
      </c>
      <c r="AF12">
        <v>7.5589000000000004</v>
      </c>
    </row>
    <row r="13" spans="1:32">
      <c r="A13">
        <v>12</v>
      </c>
      <c r="B13">
        <v>9741</v>
      </c>
      <c r="E13">
        <v>6.87</v>
      </c>
      <c r="F13">
        <v>6.77</v>
      </c>
      <c r="G13">
        <v>7.01</v>
      </c>
      <c r="H13">
        <v>6.66</v>
      </c>
      <c r="M13">
        <v>6.87</v>
      </c>
      <c r="N13">
        <v>1.35</v>
      </c>
      <c r="O13">
        <v>1.66</v>
      </c>
      <c r="P13">
        <v>1.35</v>
      </c>
      <c r="U13">
        <v>7.26</v>
      </c>
      <c r="V13">
        <v>7.17</v>
      </c>
      <c r="W13">
        <v>7.38</v>
      </c>
      <c r="X13">
        <v>7.07</v>
      </c>
      <c r="AC13">
        <v>6.8627000000000002</v>
      </c>
      <c r="AD13">
        <v>7.3693999999999997</v>
      </c>
      <c r="AE13">
        <v>7.6330999999999998</v>
      </c>
      <c r="AF13">
        <v>7.3742999999999999</v>
      </c>
    </row>
    <row r="14" spans="1:32">
      <c r="A14">
        <v>13</v>
      </c>
      <c r="B14">
        <v>10809</v>
      </c>
      <c r="E14">
        <v>7.93</v>
      </c>
      <c r="F14">
        <v>7.14</v>
      </c>
      <c r="G14">
        <v>4.8099999999999996</v>
      </c>
      <c r="H14">
        <v>6.6</v>
      </c>
      <c r="M14">
        <v>1.97</v>
      </c>
      <c r="N14">
        <v>1.44</v>
      </c>
      <c r="O14">
        <v>1.4</v>
      </c>
      <c r="P14">
        <v>5.42</v>
      </c>
      <c r="U14">
        <v>8.18</v>
      </c>
      <c r="V14">
        <v>7.49</v>
      </c>
      <c r="W14">
        <v>5.43</v>
      </c>
      <c r="X14">
        <v>7.01</v>
      </c>
      <c r="AC14">
        <v>7.8783000000000003</v>
      </c>
      <c r="AD14">
        <v>8.1626999999999992</v>
      </c>
      <c r="AE14">
        <v>6.5358999999999998</v>
      </c>
      <c r="AF14">
        <v>6.8699000000000003</v>
      </c>
    </row>
    <row r="15" spans="1:32">
      <c r="A15">
        <v>14</v>
      </c>
      <c r="B15">
        <v>11715</v>
      </c>
      <c r="E15">
        <v>6.48</v>
      </c>
      <c r="F15">
        <v>6.6</v>
      </c>
      <c r="G15">
        <v>6.67</v>
      </c>
      <c r="H15">
        <v>6.32</v>
      </c>
      <c r="M15">
        <v>1.67</v>
      </c>
      <c r="N15">
        <v>1.47</v>
      </c>
      <c r="O15">
        <v>1.43</v>
      </c>
      <c r="P15">
        <v>1.32</v>
      </c>
      <c r="U15">
        <v>6.92</v>
      </c>
      <c r="V15">
        <v>7.02</v>
      </c>
      <c r="W15">
        <v>7.08</v>
      </c>
      <c r="X15">
        <v>6.78</v>
      </c>
      <c r="AC15">
        <v>6.6391</v>
      </c>
      <c r="AD15">
        <v>7.3734999999999999</v>
      </c>
      <c r="AE15">
        <v>7.5871000000000004</v>
      </c>
      <c r="AF15">
        <v>7.7656999999999998</v>
      </c>
    </row>
    <row r="16" spans="1:32">
      <c r="A16">
        <v>15</v>
      </c>
      <c r="B16">
        <v>11418</v>
      </c>
      <c r="E16">
        <v>6.65</v>
      </c>
      <c r="F16">
        <v>7.09</v>
      </c>
      <c r="G16">
        <v>7.47</v>
      </c>
      <c r="H16">
        <v>6.89</v>
      </c>
      <c r="M16">
        <v>1.45</v>
      </c>
      <c r="N16">
        <v>1.7</v>
      </c>
      <c r="O16">
        <v>8.94</v>
      </c>
      <c r="P16">
        <v>2.38</v>
      </c>
      <c r="U16">
        <v>7.06</v>
      </c>
      <c r="V16">
        <v>7.45</v>
      </c>
      <c r="W16">
        <v>7.78</v>
      </c>
      <c r="X16">
        <v>7.27</v>
      </c>
      <c r="AC16">
        <v>6.8128000000000002</v>
      </c>
      <c r="AD16">
        <v>7.4710000000000001</v>
      </c>
      <c r="AE16">
        <v>7.4302999999999999</v>
      </c>
      <c r="AF16">
        <v>7.4036999999999997</v>
      </c>
    </row>
    <row r="17" spans="1:32">
      <c r="A17">
        <v>16</v>
      </c>
      <c r="B17">
        <v>16866</v>
      </c>
      <c r="E17">
        <v>6.75</v>
      </c>
      <c r="F17">
        <v>6.01</v>
      </c>
      <c r="G17">
        <v>6.42</v>
      </c>
      <c r="H17">
        <v>6.47</v>
      </c>
      <c r="M17">
        <v>1.78</v>
      </c>
      <c r="N17">
        <v>1.1100000000000001</v>
      </c>
      <c r="O17">
        <v>3.61</v>
      </c>
      <c r="P17">
        <v>1.29</v>
      </c>
      <c r="U17">
        <v>7.16</v>
      </c>
      <c r="V17">
        <v>6.51</v>
      </c>
      <c r="W17">
        <v>6.85</v>
      </c>
      <c r="X17">
        <v>6.91</v>
      </c>
      <c r="AC17">
        <v>6.5926999999999998</v>
      </c>
      <c r="AD17">
        <v>7.5175000000000001</v>
      </c>
      <c r="AE17">
        <v>7.2436999999999996</v>
      </c>
      <c r="AF17">
        <v>7.7393999999999998</v>
      </c>
    </row>
    <row r="18" spans="1:32">
      <c r="A18">
        <v>17</v>
      </c>
      <c r="B18">
        <v>13866</v>
      </c>
      <c r="E18">
        <v>6.62</v>
      </c>
      <c r="F18">
        <v>7.22</v>
      </c>
      <c r="G18">
        <v>6.44</v>
      </c>
      <c r="H18">
        <v>6.09</v>
      </c>
      <c r="M18">
        <v>1.59</v>
      </c>
      <c r="N18">
        <v>1.5</v>
      </c>
      <c r="O18">
        <v>1.36</v>
      </c>
      <c r="P18">
        <v>1.29</v>
      </c>
      <c r="U18">
        <v>7.04</v>
      </c>
      <c r="V18">
        <v>7.56</v>
      </c>
      <c r="W18">
        <v>6.88</v>
      </c>
      <c r="X18">
        <v>6.57</v>
      </c>
      <c r="AC18">
        <v>7.5347</v>
      </c>
      <c r="AD18">
        <v>7.7435999999999998</v>
      </c>
      <c r="AE18">
        <v>7.3935000000000004</v>
      </c>
      <c r="AF18">
        <v>7.4214000000000002</v>
      </c>
    </row>
    <row r="19" spans="1:32">
      <c r="A19">
        <v>18</v>
      </c>
      <c r="B19">
        <v>13929</v>
      </c>
      <c r="E19">
        <v>7.05</v>
      </c>
      <c r="F19">
        <v>7.25</v>
      </c>
      <c r="G19">
        <v>6.53</v>
      </c>
      <c r="H19">
        <v>6.01</v>
      </c>
      <c r="M19">
        <v>2.0299999999999998</v>
      </c>
      <c r="N19">
        <v>2.1</v>
      </c>
      <c r="O19">
        <v>1.49</v>
      </c>
      <c r="P19">
        <v>1.28</v>
      </c>
      <c r="U19">
        <v>7.42</v>
      </c>
      <c r="V19">
        <v>7.59</v>
      </c>
      <c r="W19">
        <v>6.96</v>
      </c>
      <c r="X19">
        <v>6.5</v>
      </c>
      <c r="AC19">
        <v>7.5357000000000003</v>
      </c>
      <c r="AD19">
        <v>7.3861999999999997</v>
      </c>
      <c r="AE19">
        <v>7.4279000000000002</v>
      </c>
      <c r="AF19">
        <v>7.6287000000000003</v>
      </c>
    </row>
    <row r="20" spans="1:32">
      <c r="A20">
        <v>19</v>
      </c>
      <c r="B20">
        <v>15390</v>
      </c>
      <c r="E20">
        <v>7.48</v>
      </c>
      <c r="F20">
        <v>7.37</v>
      </c>
      <c r="G20">
        <v>6.52</v>
      </c>
      <c r="H20">
        <v>6.33</v>
      </c>
      <c r="M20">
        <v>2.0699999999999998</v>
      </c>
      <c r="N20">
        <v>1.53</v>
      </c>
      <c r="O20">
        <v>1.55</v>
      </c>
      <c r="P20">
        <v>1.31</v>
      </c>
      <c r="U20">
        <v>7.79</v>
      </c>
      <c r="V20">
        <v>7.69</v>
      </c>
      <c r="W20">
        <v>6.95</v>
      </c>
      <c r="X20">
        <v>6.78</v>
      </c>
      <c r="AC20">
        <v>7.7374999999999998</v>
      </c>
      <c r="AD20">
        <v>7.4744000000000002</v>
      </c>
      <c r="AE20">
        <v>7.4564000000000004</v>
      </c>
      <c r="AF20">
        <v>7.6905999999999999</v>
      </c>
    </row>
    <row r="21" spans="1:32">
      <c r="A21">
        <v>20</v>
      </c>
      <c r="B21">
        <v>14058</v>
      </c>
      <c r="E21">
        <v>6.64</v>
      </c>
      <c r="F21">
        <v>6.6</v>
      </c>
      <c r="G21">
        <v>6.86</v>
      </c>
      <c r="H21">
        <v>5.95</v>
      </c>
      <c r="M21">
        <v>1.61</v>
      </c>
      <c r="N21">
        <v>1.44</v>
      </c>
      <c r="O21">
        <v>1.51</v>
      </c>
      <c r="P21">
        <v>1.22</v>
      </c>
      <c r="U21">
        <v>7.06</v>
      </c>
      <c r="V21">
        <v>7.02</v>
      </c>
      <c r="W21">
        <v>7.25</v>
      </c>
      <c r="X21">
        <v>6.45</v>
      </c>
      <c r="AC21">
        <v>6.8254000000000001</v>
      </c>
      <c r="AD21">
        <v>7.6885000000000003</v>
      </c>
      <c r="AE21">
        <v>7.4565000000000001</v>
      </c>
      <c r="AF21">
        <v>7.6757999999999997</v>
      </c>
    </row>
    <row r="22" spans="1:32">
      <c r="A22">
        <v>21</v>
      </c>
      <c r="B22">
        <v>10011</v>
      </c>
      <c r="E22">
        <v>6.55</v>
      </c>
      <c r="F22">
        <v>6.77</v>
      </c>
      <c r="G22">
        <v>7.2</v>
      </c>
      <c r="H22">
        <v>6.21</v>
      </c>
      <c r="M22">
        <v>2.91</v>
      </c>
      <c r="N22">
        <v>1.36</v>
      </c>
      <c r="O22">
        <v>1.51</v>
      </c>
      <c r="P22">
        <v>1.43</v>
      </c>
      <c r="U22">
        <v>6.98</v>
      </c>
      <c r="V22">
        <v>7.17</v>
      </c>
      <c r="W22">
        <v>7.54</v>
      </c>
      <c r="X22">
        <v>6.68</v>
      </c>
      <c r="AC22">
        <v>6.6688999999999998</v>
      </c>
      <c r="AD22">
        <v>7.2484999999999999</v>
      </c>
      <c r="AE22">
        <v>7.5919999999999996</v>
      </c>
      <c r="AF22">
        <v>7.5773000000000001</v>
      </c>
    </row>
    <row r="23" spans="1:32">
      <c r="A23">
        <v>22</v>
      </c>
      <c r="B23">
        <v>12414</v>
      </c>
      <c r="E23">
        <v>6.36</v>
      </c>
      <c r="F23">
        <v>6.69</v>
      </c>
      <c r="G23">
        <v>6.75</v>
      </c>
      <c r="H23">
        <v>6.11</v>
      </c>
      <c r="M23">
        <v>1.69</v>
      </c>
      <c r="N23">
        <v>1.32</v>
      </c>
      <c r="O23">
        <v>1.41</v>
      </c>
      <c r="P23">
        <v>1.31</v>
      </c>
      <c r="U23">
        <v>6.82</v>
      </c>
      <c r="V23">
        <v>7.1</v>
      </c>
      <c r="W23">
        <v>7.15</v>
      </c>
      <c r="X23">
        <v>6.59</v>
      </c>
      <c r="AC23">
        <v>6.6307</v>
      </c>
      <c r="AD23">
        <v>7.0758999999999999</v>
      </c>
      <c r="AE23">
        <v>7.6132999999999997</v>
      </c>
      <c r="AF23">
        <v>7.7351000000000001</v>
      </c>
    </row>
    <row r="24" spans="1:32">
      <c r="A24">
        <v>23</v>
      </c>
      <c r="B24">
        <v>12093</v>
      </c>
      <c r="E24">
        <v>6.44</v>
      </c>
      <c r="F24">
        <v>7</v>
      </c>
      <c r="G24">
        <v>6.55</v>
      </c>
      <c r="H24">
        <v>6.46</v>
      </c>
      <c r="M24">
        <v>1.73</v>
      </c>
      <c r="N24">
        <v>2.25</v>
      </c>
      <c r="O24">
        <v>1.42</v>
      </c>
      <c r="P24">
        <v>1.39</v>
      </c>
      <c r="U24">
        <v>6.88</v>
      </c>
      <c r="V24">
        <v>7.37</v>
      </c>
      <c r="W24">
        <v>6.98</v>
      </c>
      <c r="X24">
        <v>6.9</v>
      </c>
      <c r="AC24">
        <v>7.3451000000000004</v>
      </c>
      <c r="AD24">
        <v>7.5425000000000004</v>
      </c>
      <c r="AE24">
        <v>7.5511999999999997</v>
      </c>
      <c r="AF24">
        <v>7.6566000000000001</v>
      </c>
    </row>
    <row r="25" spans="1:32">
      <c r="A25">
        <v>24</v>
      </c>
      <c r="B25">
        <v>13314</v>
      </c>
      <c r="E25">
        <v>7.1</v>
      </c>
      <c r="F25">
        <v>6.89</v>
      </c>
      <c r="G25">
        <v>6.1</v>
      </c>
      <c r="H25">
        <v>6.09</v>
      </c>
      <c r="M25">
        <v>1.83</v>
      </c>
      <c r="N25">
        <v>1.48</v>
      </c>
      <c r="O25">
        <v>1.37</v>
      </c>
      <c r="P25">
        <v>1.34</v>
      </c>
      <c r="U25">
        <v>7.46</v>
      </c>
      <c r="V25">
        <v>7.28</v>
      </c>
      <c r="W25">
        <v>6.57</v>
      </c>
      <c r="X25">
        <v>6.57</v>
      </c>
      <c r="AC25">
        <v>7.4378000000000002</v>
      </c>
      <c r="AD25">
        <v>7.7469000000000001</v>
      </c>
      <c r="AE25">
        <v>7.5342000000000002</v>
      </c>
      <c r="AF25">
        <v>7.7502000000000004</v>
      </c>
    </row>
    <row r="26" spans="1:32">
      <c r="A26">
        <v>25</v>
      </c>
      <c r="B26">
        <v>14793</v>
      </c>
      <c r="E26">
        <v>6.47</v>
      </c>
      <c r="F26">
        <v>6.57</v>
      </c>
      <c r="G26">
        <v>6.9</v>
      </c>
      <c r="H26">
        <v>6.55</v>
      </c>
      <c r="M26">
        <v>1.54</v>
      </c>
      <c r="N26">
        <v>1.25</v>
      </c>
      <c r="O26">
        <v>1.39</v>
      </c>
      <c r="P26">
        <v>1.37</v>
      </c>
      <c r="U26">
        <v>6.91</v>
      </c>
      <c r="V26">
        <v>7</v>
      </c>
      <c r="W26">
        <v>7.28</v>
      </c>
      <c r="X26">
        <v>6.98</v>
      </c>
      <c r="AC26">
        <v>7.1308999999999996</v>
      </c>
      <c r="AD26">
        <v>7.6078000000000001</v>
      </c>
      <c r="AE26">
        <v>7.3555999999999999</v>
      </c>
      <c r="AF26">
        <v>7.4610000000000003</v>
      </c>
    </row>
    <row r="27" spans="1:32">
      <c r="A27">
        <v>26</v>
      </c>
      <c r="B27">
        <v>16329</v>
      </c>
      <c r="E27">
        <v>6.76</v>
      </c>
      <c r="F27">
        <v>7.66</v>
      </c>
      <c r="G27">
        <v>5.89</v>
      </c>
      <c r="H27">
        <v>6.15</v>
      </c>
      <c r="M27">
        <v>1.85</v>
      </c>
      <c r="N27">
        <v>1.47</v>
      </c>
      <c r="O27">
        <v>1.39</v>
      </c>
      <c r="P27">
        <v>1.32</v>
      </c>
      <c r="U27">
        <v>7.16</v>
      </c>
      <c r="V27">
        <v>7.94</v>
      </c>
      <c r="W27">
        <v>6.39</v>
      </c>
      <c r="X27">
        <v>6.63</v>
      </c>
      <c r="AC27">
        <v>7.6246</v>
      </c>
      <c r="AD27">
        <v>7.6333000000000002</v>
      </c>
      <c r="AE27">
        <v>7.4775999999999998</v>
      </c>
      <c r="AF27">
        <v>7.6817000000000002</v>
      </c>
    </row>
    <row r="28" spans="1:32">
      <c r="A28">
        <v>27</v>
      </c>
      <c r="B28">
        <v>13233</v>
      </c>
      <c r="E28">
        <v>6.94</v>
      </c>
      <c r="F28">
        <v>7.14</v>
      </c>
      <c r="G28">
        <v>5.59</v>
      </c>
      <c r="H28">
        <v>6.23</v>
      </c>
      <c r="M28">
        <v>1.85</v>
      </c>
      <c r="N28">
        <v>1.46</v>
      </c>
      <c r="O28">
        <v>1.33</v>
      </c>
      <c r="P28">
        <v>1.31</v>
      </c>
      <c r="U28">
        <v>7.31</v>
      </c>
      <c r="V28">
        <v>7.5</v>
      </c>
      <c r="W28">
        <v>6.12</v>
      </c>
      <c r="X28">
        <v>6.69</v>
      </c>
      <c r="AC28">
        <v>7.6905000000000001</v>
      </c>
      <c r="AD28">
        <v>7.7534000000000001</v>
      </c>
      <c r="AE28">
        <v>7.4607999999999999</v>
      </c>
      <c r="AF28">
        <v>7.7306999999999997</v>
      </c>
    </row>
    <row r="29" spans="1:32">
      <c r="A29">
        <v>28</v>
      </c>
      <c r="B29">
        <v>9741</v>
      </c>
      <c r="E29">
        <v>6.87</v>
      </c>
      <c r="F29">
        <v>5.99</v>
      </c>
      <c r="G29">
        <v>5.78</v>
      </c>
      <c r="H29">
        <v>7.14</v>
      </c>
      <c r="M29">
        <v>1.45</v>
      </c>
      <c r="N29">
        <v>1.04</v>
      </c>
      <c r="O29">
        <v>5.48</v>
      </c>
      <c r="P29">
        <v>1.42</v>
      </c>
      <c r="U29">
        <v>7.25</v>
      </c>
      <c r="V29">
        <v>6.49</v>
      </c>
      <c r="W29">
        <v>6.29</v>
      </c>
      <c r="X29">
        <v>7.49</v>
      </c>
      <c r="AC29">
        <v>7.4664000000000001</v>
      </c>
      <c r="AD29">
        <v>7.8605</v>
      </c>
      <c r="AE29">
        <v>7.0759999999999996</v>
      </c>
      <c r="AF29">
        <v>7.2073</v>
      </c>
    </row>
    <row r="30" spans="1:32">
      <c r="A30">
        <v>29</v>
      </c>
      <c r="B30">
        <v>10809</v>
      </c>
      <c r="E30">
        <v>7.45</v>
      </c>
      <c r="F30">
        <v>6.79</v>
      </c>
      <c r="G30">
        <v>6.38</v>
      </c>
      <c r="H30">
        <v>6.06</v>
      </c>
      <c r="M30">
        <v>1.98</v>
      </c>
      <c r="N30">
        <v>1.48</v>
      </c>
      <c r="O30">
        <v>1.43</v>
      </c>
      <c r="P30">
        <v>1.32</v>
      </c>
      <c r="U30">
        <v>7.76</v>
      </c>
      <c r="V30">
        <v>7.19</v>
      </c>
      <c r="W30">
        <v>6.83</v>
      </c>
      <c r="X30">
        <v>6.55</v>
      </c>
      <c r="AC30">
        <v>7.6520000000000001</v>
      </c>
      <c r="AD30">
        <v>7.7172999999999998</v>
      </c>
      <c r="AE30">
        <v>7.5071000000000003</v>
      </c>
      <c r="AF30">
        <v>7.6680000000000001</v>
      </c>
    </row>
    <row r="31" spans="1:32">
      <c r="A31">
        <v>30</v>
      </c>
      <c r="B31">
        <v>11715</v>
      </c>
      <c r="E31">
        <v>6.88</v>
      </c>
      <c r="F31">
        <v>7.06</v>
      </c>
      <c r="G31">
        <v>5.5</v>
      </c>
      <c r="H31">
        <v>6.2</v>
      </c>
      <c r="M31">
        <v>1.38</v>
      </c>
      <c r="N31">
        <v>5.37</v>
      </c>
      <c r="O31">
        <v>2.12</v>
      </c>
      <c r="P31">
        <v>1.3</v>
      </c>
      <c r="U31">
        <v>7.26</v>
      </c>
      <c r="V31">
        <v>7.42</v>
      </c>
      <c r="W31">
        <v>6.04</v>
      </c>
      <c r="X31">
        <v>6.67</v>
      </c>
      <c r="AC31">
        <v>7.0869</v>
      </c>
      <c r="AD31">
        <v>7.6703999999999999</v>
      </c>
      <c r="AE31">
        <v>7.2571000000000003</v>
      </c>
      <c r="AF31">
        <v>7.7122999999999999</v>
      </c>
    </row>
    <row r="32" spans="1:32">
      <c r="A32">
        <v>31</v>
      </c>
      <c r="B32">
        <v>11418</v>
      </c>
      <c r="E32">
        <v>6.65</v>
      </c>
      <c r="F32">
        <v>7.2</v>
      </c>
      <c r="G32">
        <v>4.1100000000000003</v>
      </c>
      <c r="H32">
        <v>6.95</v>
      </c>
      <c r="M32">
        <v>1.7</v>
      </c>
      <c r="N32">
        <v>1.49</v>
      </c>
      <c r="O32">
        <v>0.49</v>
      </c>
      <c r="P32">
        <v>1.1499999999999999</v>
      </c>
      <c r="U32">
        <v>7.06</v>
      </c>
      <c r="V32">
        <v>7.55</v>
      </c>
      <c r="W32">
        <v>4.8099999999999996</v>
      </c>
      <c r="X32">
        <v>7.33</v>
      </c>
      <c r="AC32">
        <v>7.4695999999999998</v>
      </c>
      <c r="AD32">
        <v>7.9813000000000001</v>
      </c>
      <c r="AE32">
        <v>7.0960000000000001</v>
      </c>
      <c r="AF32">
        <v>8.0129999999999999</v>
      </c>
    </row>
    <row r="33" spans="1:32">
      <c r="A33">
        <v>32</v>
      </c>
      <c r="B33">
        <v>16866</v>
      </c>
      <c r="E33">
        <v>6.66</v>
      </c>
      <c r="F33">
        <v>6.85</v>
      </c>
      <c r="G33">
        <v>6.14</v>
      </c>
      <c r="H33">
        <v>6.37</v>
      </c>
      <c r="M33">
        <v>1.63</v>
      </c>
      <c r="N33">
        <v>1.5</v>
      </c>
      <c r="O33">
        <v>1.49</v>
      </c>
      <c r="P33">
        <v>1.3</v>
      </c>
      <c r="U33">
        <v>7.08</v>
      </c>
      <c r="V33">
        <v>7.24</v>
      </c>
      <c r="W33">
        <v>6.61</v>
      </c>
      <c r="X33">
        <v>6.82</v>
      </c>
      <c r="AC33">
        <v>7.2088000000000001</v>
      </c>
      <c r="AD33">
        <v>7.7812000000000001</v>
      </c>
      <c r="AE33">
        <v>7.4588999999999999</v>
      </c>
      <c r="AF33">
        <v>7.6463999999999999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3"/>
  <sheetViews>
    <sheetView tabSelected="1" workbookViewId="0">
      <selection activeCell="B5" sqref="B5"/>
    </sheetView>
  </sheetViews>
  <sheetFormatPr defaultRowHeight="15"/>
  <cols>
    <col min="27" max="27" width="12" bestFit="1" customWidth="1"/>
  </cols>
  <sheetData>
    <row r="1" spans="1:32">
      <c r="A1" t="s">
        <v>24</v>
      </c>
      <c r="B1" t="s">
        <v>25</v>
      </c>
      <c r="C1" t="s">
        <v>2</v>
      </c>
      <c r="D1" t="s">
        <v>0</v>
      </c>
      <c r="E1" t="s">
        <v>60</v>
      </c>
      <c r="F1" t="s">
        <v>61</v>
      </c>
      <c r="G1" t="s">
        <v>62</v>
      </c>
      <c r="H1" t="s">
        <v>63</v>
      </c>
      <c r="K1" t="s">
        <v>4</v>
      </c>
      <c r="L1" t="s">
        <v>0</v>
      </c>
      <c r="M1" t="s">
        <v>64</v>
      </c>
      <c r="N1" t="s">
        <v>65</v>
      </c>
      <c r="O1" t="s">
        <v>66</v>
      </c>
      <c r="P1" t="s">
        <v>67</v>
      </c>
      <c r="S1" t="s">
        <v>2</v>
      </c>
      <c r="T1" t="s">
        <v>0</v>
      </c>
      <c r="U1" t="s">
        <v>68</v>
      </c>
      <c r="V1" t="s">
        <v>69</v>
      </c>
      <c r="W1" t="s">
        <v>70</v>
      </c>
      <c r="X1" t="s">
        <v>71</v>
      </c>
      <c r="AA1" t="s">
        <v>2</v>
      </c>
      <c r="AB1" t="s">
        <v>0</v>
      </c>
      <c r="AC1" t="s">
        <v>72</v>
      </c>
      <c r="AD1" t="s">
        <v>73</v>
      </c>
      <c r="AE1" t="s">
        <v>74</v>
      </c>
      <c r="AF1" t="s">
        <v>75</v>
      </c>
    </row>
    <row r="2" spans="1:32">
      <c r="A2">
        <v>1</v>
      </c>
      <c r="B2">
        <v>11142</v>
      </c>
      <c r="E2">
        <v>4.7</v>
      </c>
      <c r="F2">
        <v>4.7300000000000004</v>
      </c>
      <c r="G2">
        <v>5.4</v>
      </c>
      <c r="H2">
        <v>5.73</v>
      </c>
      <c r="M2">
        <v>3.73</v>
      </c>
      <c r="N2">
        <v>2.1800000000000002</v>
      </c>
      <c r="O2">
        <v>0.56000000000000005</v>
      </c>
      <c r="P2">
        <v>1.79</v>
      </c>
      <c r="U2">
        <v>5.33</v>
      </c>
      <c r="V2">
        <v>5.36</v>
      </c>
      <c r="W2">
        <v>5.94</v>
      </c>
      <c r="X2">
        <v>6.25</v>
      </c>
      <c r="AC2">
        <v>4.1601999999999997</v>
      </c>
      <c r="AD2">
        <v>4.0213999999999999</v>
      </c>
      <c r="AE2">
        <v>5.1928000000000001</v>
      </c>
      <c r="AF2">
        <v>4.6558999999999999</v>
      </c>
    </row>
    <row r="3" spans="1:32">
      <c r="A3">
        <v>2</v>
      </c>
      <c r="B3">
        <v>10011</v>
      </c>
      <c r="E3">
        <v>7.85</v>
      </c>
      <c r="F3">
        <v>7.29</v>
      </c>
      <c r="G3">
        <v>5.98</v>
      </c>
      <c r="H3">
        <v>6.28</v>
      </c>
      <c r="M3">
        <v>7.14</v>
      </c>
      <c r="N3">
        <v>8.5399999999999991</v>
      </c>
      <c r="O3">
        <v>1.72</v>
      </c>
      <c r="P3">
        <v>1.8</v>
      </c>
      <c r="U3">
        <v>8.11</v>
      </c>
      <c r="V3">
        <v>7.62</v>
      </c>
      <c r="W3">
        <v>6.46</v>
      </c>
      <c r="X3">
        <v>6.74</v>
      </c>
      <c r="AA3" t="s">
        <v>76</v>
      </c>
      <c r="AB3" t="s">
        <v>53</v>
      </c>
      <c r="AC3">
        <v>7.0712999999999999</v>
      </c>
      <c r="AD3">
        <v>6.9718999999999998</v>
      </c>
      <c r="AE3">
        <v>6.1185</v>
      </c>
      <c r="AF3">
        <v>6.3239000000000001</v>
      </c>
    </row>
    <row r="4" spans="1:32">
      <c r="A4">
        <v>3</v>
      </c>
      <c r="B4">
        <v>12474</v>
      </c>
      <c r="E4">
        <v>8.4</v>
      </c>
      <c r="F4">
        <v>5.45</v>
      </c>
      <c r="G4">
        <v>5.91</v>
      </c>
      <c r="H4">
        <v>6.43</v>
      </c>
      <c r="M4">
        <v>3.01</v>
      </c>
      <c r="N4">
        <v>0.61</v>
      </c>
      <c r="O4">
        <v>1.58</v>
      </c>
      <c r="P4">
        <v>2.0499999999999998</v>
      </c>
      <c r="U4">
        <v>8.59</v>
      </c>
      <c r="V4">
        <v>6</v>
      </c>
      <c r="W4">
        <v>6.41</v>
      </c>
      <c r="X4">
        <v>6.87</v>
      </c>
      <c r="Z4">
        <v>4</v>
      </c>
      <c r="AA4">
        <f>SLOPE(AC:AC,B:B)</f>
        <v>1.5549429848774919E-4</v>
      </c>
      <c r="AB4">
        <f>INTERCEPT(AC:AC,B:B)</f>
        <v>4.3034523921415024</v>
      </c>
      <c r="AC4">
        <v>7.4569999999999999</v>
      </c>
      <c r="AD4">
        <v>6.4444999999999997</v>
      </c>
      <c r="AE4">
        <v>6.7031999999999998</v>
      </c>
      <c r="AF4">
        <v>7.6614000000000004</v>
      </c>
    </row>
    <row r="5" spans="1:32">
      <c r="A5">
        <v>4</v>
      </c>
      <c r="B5">
        <v>16203</v>
      </c>
      <c r="E5">
        <v>6.53</v>
      </c>
      <c r="F5">
        <v>6.5</v>
      </c>
      <c r="G5">
        <v>6.57</v>
      </c>
      <c r="H5">
        <v>5.75</v>
      </c>
      <c r="M5">
        <v>2.95</v>
      </c>
      <c r="N5">
        <v>1.56</v>
      </c>
      <c r="O5">
        <v>4.57</v>
      </c>
      <c r="P5">
        <v>5.15</v>
      </c>
      <c r="U5">
        <v>6.96</v>
      </c>
      <c r="V5">
        <v>6.93</v>
      </c>
      <c r="W5">
        <v>6.99</v>
      </c>
      <c r="X5">
        <v>6.27</v>
      </c>
      <c r="Z5">
        <v>5</v>
      </c>
      <c r="AA5">
        <f>SLOPE(AD:AD,B:B)</f>
        <v>2.1767340093063097E-4</v>
      </c>
      <c r="AB5">
        <f>INTERCEPT(AD:AD,B:B)</f>
        <v>3.916573593746409</v>
      </c>
      <c r="AC5">
        <v>5.5462999999999996</v>
      </c>
      <c r="AD5">
        <v>7.0326000000000004</v>
      </c>
      <c r="AE5">
        <v>7.3688000000000002</v>
      </c>
      <c r="AF5">
        <v>7.1947000000000001</v>
      </c>
    </row>
    <row r="6" spans="1:32">
      <c r="A6">
        <v>5</v>
      </c>
      <c r="B6">
        <v>11019</v>
      </c>
      <c r="E6">
        <v>6.07</v>
      </c>
      <c r="F6">
        <v>5.94</v>
      </c>
      <c r="G6">
        <v>7.09</v>
      </c>
      <c r="H6">
        <v>6.66</v>
      </c>
      <c r="M6">
        <v>4.63</v>
      </c>
      <c r="N6">
        <v>4.37</v>
      </c>
      <c r="O6">
        <v>3.43</v>
      </c>
      <c r="P6">
        <v>1.27</v>
      </c>
      <c r="U6">
        <v>6.55</v>
      </c>
      <c r="V6">
        <v>6.44</v>
      </c>
      <c r="W6">
        <v>7.44</v>
      </c>
      <c r="X6">
        <v>7.07</v>
      </c>
      <c r="Z6">
        <v>6</v>
      </c>
      <c r="AA6">
        <f>SLOPE(AE:AE,B:B)</f>
        <v>6.8927496295266046E-5</v>
      </c>
      <c r="AB6">
        <f>INTERCEPT(AE:AE,B:B)</f>
        <v>6.0067930720613925</v>
      </c>
      <c r="AC6">
        <v>5.5500999999999996</v>
      </c>
      <c r="AD6">
        <v>5.8131000000000004</v>
      </c>
      <c r="AE6">
        <v>6.1074000000000002</v>
      </c>
      <c r="AF6">
        <v>6.8844000000000003</v>
      </c>
    </row>
    <row r="7" spans="1:32">
      <c r="A7">
        <v>6</v>
      </c>
      <c r="B7">
        <v>10104</v>
      </c>
      <c r="E7">
        <v>6.95</v>
      </c>
      <c r="F7">
        <v>5.48</v>
      </c>
      <c r="G7">
        <v>6.33</v>
      </c>
      <c r="H7">
        <v>6.29</v>
      </c>
      <c r="M7">
        <v>6.49</v>
      </c>
      <c r="N7">
        <v>1.75</v>
      </c>
      <c r="O7">
        <v>2.4500000000000002</v>
      </c>
      <c r="P7">
        <v>1.33</v>
      </c>
      <c r="U7">
        <v>7.33</v>
      </c>
      <c r="V7">
        <v>6.02</v>
      </c>
      <c r="W7">
        <v>6.78</v>
      </c>
      <c r="X7">
        <v>6.74</v>
      </c>
      <c r="Z7">
        <v>7</v>
      </c>
      <c r="AA7">
        <f>SLOPE(AF:AF,B:B)</f>
        <v>4.0094914755389986E-5</v>
      </c>
      <c r="AB7">
        <f>INTERCEPT(AF:AF,B:B)</f>
        <v>6.2175104148383813</v>
      </c>
      <c r="AC7">
        <v>6.6003999999999996</v>
      </c>
      <c r="AD7">
        <v>5.8685</v>
      </c>
      <c r="AE7">
        <v>5.9112999999999998</v>
      </c>
      <c r="AF7">
        <v>7.2361000000000004</v>
      </c>
    </row>
    <row r="8" spans="1:32">
      <c r="A8">
        <v>7</v>
      </c>
      <c r="B8">
        <v>10608</v>
      </c>
      <c r="E8">
        <v>6.25</v>
      </c>
      <c r="F8">
        <v>7.24</v>
      </c>
      <c r="G8">
        <v>6.23</v>
      </c>
      <c r="H8">
        <v>6.23</v>
      </c>
      <c r="M8">
        <v>1.28</v>
      </c>
      <c r="N8">
        <v>5.14</v>
      </c>
      <c r="O8">
        <v>5.54</v>
      </c>
      <c r="P8">
        <v>3.05</v>
      </c>
      <c r="U8">
        <v>6.71</v>
      </c>
      <c r="V8">
        <v>7.58</v>
      </c>
      <c r="W8">
        <v>6.69</v>
      </c>
      <c r="X8">
        <v>6.69</v>
      </c>
      <c r="AC8">
        <v>6.3771000000000004</v>
      </c>
      <c r="AD8">
        <v>6.5879000000000003</v>
      </c>
      <c r="AE8">
        <v>5.9203000000000001</v>
      </c>
      <c r="AF8">
        <v>5.9981</v>
      </c>
    </row>
    <row r="9" spans="1:32">
      <c r="A9">
        <v>8</v>
      </c>
      <c r="B9">
        <v>9066</v>
      </c>
      <c r="E9">
        <v>3.4</v>
      </c>
      <c r="F9">
        <v>6.76</v>
      </c>
      <c r="G9">
        <v>6.17</v>
      </c>
      <c r="H9">
        <v>7.59</v>
      </c>
      <c r="M9">
        <v>0.78</v>
      </c>
      <c r="N9">
        <v>3.4</v>
      </c>
      <c r="O9">
        <v>9.7100000000000009</v>
      </c>
      <c r="P9">
        <v>5.72</v>
      </c>
      <c r="U9">
        <v>4.17</v>
      </c>
      <c r="V9">
        <v>7.17</v>
      </c>
      <c r="W9">
        <v>6.64</v>
      </c>
      <c r="X9">
        <v>7.88</v>
      </c>
      <c r="AC9">
        <v>3.0295000000000001</v>
      </c>
      <c r="AD9">
        <v>4.6708999999999996</v>
      </c>
      <c r="AE9">
        <v>7.1897000000000002</v>
      </c>
      <c r="AF9">
        <v>6.8392999999999997</v>
      </c>
    </row>
    <row r="10" spans="1:32">
      <c r="A10">
        <v>9</v>
      </c>
      <c r="B10">
        <v>14802</v>
      </c>
      <c r="E10">
        <v>7.9</v>
      </c>
      <c r="F10">
        <v>7.6</v>
      </c>
      <c r="G10">
        <v>6.92</v>
      </c>
      <c r="H10">
        <v>5.42</v>
      </c>
      <c r="M10">
        <v>6.13</v>
      </c>
      <c r="N10">
        <v>3.38</v>
      </c>
      <c r="O10">
        <v>9.68</v>
      </c>
      <c r="P10">
        <v>0.94</v>
      </c>
      <c r="U10">
        <v>8.15</v>
      </c>
      <c r="V10">
        <v>7.9</v>
      </c>
      <c r="W10">
        <v>7.3</v>
      </c>
      <c r="X10">
        <v>5.97</v>
      </c>
      <c r="AC10">
        <v>7.2701000000000002</v>
      </c>
      <c r="AD10">
        <v>7.5149999999999997</v>
      </c>
      <c r="AE10">
        <v>7.2577999999999996</v>
      </c>
      <c r="AF10">
        <v>6.5087000000000002</v>
      </c>
    </row>
    <row r="11" spans="1:32">
      <c r="A11">
        <v>10</v>
      </c>
      <c r="B11">
        <v>12030</v>
      </c>
      <c r="E11">
        <v>6.45</v>
      </c>
      <c r="F11">
        <v>5.89</v>
      </c>
      <c r="G11">
        <v>6.51</v>
      </c>
      <c r="H11">
        <v>6.18</v>
      </c>
      <c r="M11">
        <v>5.24</v>
      </c>
      <c r="N11">
        <v>1.49</v>
      </c>
      <c r="O11">
        <v>2.04</v>
      </c>
      <c r="P11">
        <v>8.24</v>
      </c>
      <c r="U11">
        <v>6.89</v>
      </c>
      <c r="V11">
        <v>6.4</v>
      </c>
      <c r="W11">
        <v>6.94</v>
      </c>
      <c r="X11">
        <v>6.65</v>
      </c>
      <c r="AC11">
        <v>5.6715999999999998</v>
      </c>
      <c r="AD11">
        <v>6.1714000000000002</v>
      </c>
      <c r="AE11">
        <v>7.3621999999999996</v>
      </c>
      <c r="AF11">
        <v>7.2398999999999996</v>
      </c>
    </row>
    <row r="12" spans="1:32">
      <c r="A12">
        <v>11</v>
      </c>
      <c r="B12">
        <v>10662</v>
      </c>
      <c r="E12">
        <v>6.37</v>
      </c>
      <c r="F12">
        <v>6.92</v>
      </c>
      <c r="G12">
        <v>6.18</v>
      </c>
      <c r="H12">
        <v>6.01</v>
      </c>
      <c r="M12">
        <v>1.65</v>
      </c>
      <c r="N12">
        <v>2.82</v>
      </c>
      <c r="O12">
        <v>4.74</v>
      </c>
      <c r="P12">
        <v>3.12</v>
      </c>
      <c r="U12">
        <v>6.81</v>
      </c>
      <c r="V12">
        <v>7.3</v>
      </c>
      <c r="W12">
        <v>6.65</v>
      </c>
      <c r="X12">
        <v>6.49</v>
      </c>
      <c r="AC12">
        <v>6.6605999999999996</v>
      </c>
      <c r="AD12">
        <v>6.9071999999999996</v>
      </c>
      <c r="AE12">
        <v>6.8871000000000002</v>
      </c>
      <c r="AF12">
        <v>6.8670999999999998</v>
      </c>
    </row>
    <row r="13" spans="1:32">
      <c r="A13">
        <v>12</v>
      </c>
      <c r="B13">
        <v>6375</v>
      </c>
      <c r="E13">
        <v>3.66</v>
      </c>
      <c r="F13">
        <v>6.01</v>
      </c>
      <c r="G13">
        <v>8.1199999999999992</v>
      </c>
      <c r="H13">
        <v>5.99</v>
      </c>
      <c r="M13">
        <v>1.38</v>
      </c>
      <c r="N13">
        <v>2.5299999999999998</v>
      </c>
      <c r="O13">
        <v>1.28</v>
      </c>
      <c r="P13">
        <v>2.41</v>
      </c>
      <c r="U13">
        <v>4.3899999999999997</v>
      </c>
      <c r="V13">
        <v>6.5</v>
      </c>
      <c r="W13">
        <v>8.36</v>
      </c>
      <c r="X13">
        <v>6.47</v>
      </c>
      <c r="AC13">
        <v>3.1695000000000002</v>
      </c>
      <c r="AD13">
        <v>5.0922000000000001</v>
      </c>
      <c r="AE13">
        <v>7.3507999999999996</v>
      </c>
      <c r="AF13">
        <v>6.4359999999999999</v>
      </c>
    </row>
    <row r="14" spans="1:32">
      <c r="A14">
        <v>13</v>
      </c>
      <c r="B14">
        <v>12252</v>
      </c>
      <c r="E14">
        <v>6.59</v>
      </c>
      <c r="F14">
        <v>6.74</v>
      </c>
      <c r="G14">
        <v>6.27</v>
      </c>
      <c r="H14">
        <v>6.91</v>
      </c>
      <c r="M14">
        <v>1.64</v>
      </c>
      <c r="N14">
        <v>1.75</v>
      </c>
      <c r="O14">
        <v>4</v>
      </c>
      <c r="P14">
        <v>4.1399999999999997</v>
      </c>
      <c r="U14">
        <v>7.01</v>
      </c>
      <c r="V14">
        <v>7.14</v>
      </c>
      <c r="W14">
        <v>6.73</v>
      </c>
      <c r="X14">
        <v>7.28</v>
      </c>
      <c r="AC14">
        <v>6.9821999999999997</v>
      </c>
      <c r="AD14">
        <v>7.5774999999999997</v>
      </c>
      <c r="AE14">
        <v>7.556</v>
      </c>
      <c r="AF14">
        <v>5.4042000000000003</v>
      </c>
    </row>
    <row r="15" spans="1:32">
      <c r="A15">
        <v>14</v>
      </c>
      <c r="B15">
        <v>9729</v>
      </c>
      <c r="E15">
        <v>6.72</v>
      </c>
      <c r="F15">
        <v>5.93</v>
      </c>
      <c r="G15">
        <v>7.42</v>
      </c>
      <c r="H15">
        <v>7.02</v>
      </c>
      <c r="M15">
        <v>3.78</v>
      </c>
      <c r="N15">
        <v>2.27</v>
      </c>
      <c r="O15">
        <v>4.93</v>
      </c>
      <c r="P15">
        <v>2.95</v>
      </c>
      <c r="U15">
        <v>7.11</v>
      </c>
      <c r="V15">
        <v>6.42</v>
      </c>
      <c r="W15">
        <v>7.74</v>
      </c>
      <c r="X15">
        <v>7.38</v>
      </c>
      <c r="AC15">
        <v>5.6456999999999997</v>
      </c>
      <c r="AD15">
        <v>5.5133999999999999</v>
      </c>
      <c r="AE15">
        <v>6.4711999999999996</v>
      </c>
      <c r="AF15">
        <v>6.3708</v>
      </c>
    </row>
    <row r="16" spans="1:32">
      <c r="A16">
        <v>15</v>
      </c>
      <c r="B16">
        <v>12024</v>
      </c>
      <c r="E16">
        <v>7.39</v>
      </c>
      <c r="F16">
        <v>6.2</v>
      </c>
      <c r="G16">
        <v>6.72</v>
      </c>
      <c r="H16">
        <v>6.24</v>
      </c>
      <c r="M16">
        <v>2.46</v>
      </c>
      <c r="N16">
        <v>3.9</v>
      </c>
      <c r="O16">
        <v>4.92</v>
      </c>
      <c r="P16">
        <v>2.48</v>
      </c>
      <c r="U16">
        <v>7.71</v>
      </c>
      <c r="V16">
        <v>6.67</v>
      </c>
      <c r="W16">
        <v>7.13</v>
      </c>
      <c r="X16">
        <v>6.7</v>
      </c>
      <c r="AC16">
        <v>5.9084000000000003</v>
      </c>
      <c r="AD16">
        <v>6.8483000000000001</v>
      </c>
      <c r="AE16">
        <v>7.1045999999999996</v>
      </c>
      <c r="AF16">
        <v>7.3310000000000004</v>
      </c>
    </row>
    <row r="17" spans="1:32">
      <c r="A17">
        <v>16</v>
      </c>
      <c r="B17">
        <v>9144</v>
      </c>
      <c r="E17">
        <v>4.88</v>
      </c>
      <c r="F17">
        <v>3.58</v>
      </c>
      <c r="G17">
        <v>5.7</v>
      </c>
      <c r="H17">
        <v>6.75</v>
      </c>
      <c r="M17">
        <v>1.5</v>
      </c>
      <c r="N17">
        <v>3.13</v>
      </c>
      <c r="O17">
        <v>3.1</v>
      </c>
      <c r="P17">
        <v>0.71</v>
      </c>
      <c r="U17">
        <v>4.8499999999999996</v>
      </c>
      <c r="V17">
        <v>4.32</v>
      </c>
      <c r="W17">
        <v>6.23</v>
      </c>
      <c r="X17">
        <v>7.14</v>
      </c>
      <c r="AC17">
        <v>4.7634999999999996</v>
      </c>
      <c r="AD17">
        <v>3.0243000000000002</v>
      </c>
      <c r="AE17">
        <v>4.8502999999999998</v>
      </c>
      <c r="AF17">
        <v>5.7263000000000002</v>
      </c>
    </row>
    <row r="18" spans="1:32">
      <c r="A18">
        <v>17</v>
      </c>
      <c r="B18">
        <v>14790</v>
      </c>
      <c r="E18">
        <v>7</v>
      </c>
      <c r="F18">
        <v>6.21</v>
      </c>
      <c r="G18">
        <v>6.14</v>
      </c>
      <c r="H18">
        <v>6.2</v>
      </c>
      <c r="M18">
        <v>3.55</v>
      </c>
      <c r="N18">
        <v>0.86</v>
      </c>
      <c r="O18">
        <v>1.92</v>
      </c>
      <c r="P18">
        <v>1.51</v>
      </c>
      <c r="U18">
        <v>7.37</v>
      </c>
      <c r="V18">
        <v>6.67</v>
      </c>
      <c r="W18">
        <v>6.61</v>
      </c>
      <c r="X18">
        <v>6.67</v>
      </c>
      <c r="AC18">
        <v>6.8860000000000001</v>
      </c>
      <c r="AD18">
        <v>6.2869999999999999</v>
      </c>
      <c r="AE18">
        <v>6.0416999999999996</v>
      </c>
      <c r="AF18">
        <v>5.6014999999999997</v>
      </c>
    </row>
    <row r="19" spans="1:32">
      <c r="A19">
        <v>18</v>
      </c>
      <c r="B19">
        <v>8940</v>
      </c>
      <c r="E19">
        <v>6.6</v>
      </c>
      <c r="F19">
        <v>6.67</v>
      </c>
      <c r="G19">
        <v>6.11</v>
      </c>
      <c r="H19">
        <v>6.47</v>
      </c>
      <c r="M19">
        <v>2.4500000000000002</v>
      </c>
      <c r="N19">
        <v>1.54</v>
      </c>
      <c r="O19">
        <v>2.23</v>
      </c>
      <c r="P19">
        <v>1.49</v>
      </c>
      <c r="U19">
        <v>7.02</v>
      </c>
      <c r="V19">
        <v>7.08</v>
      </c>
      <c r="W19">
        <v>6.59</v>
      </c>
      <c r="X19">
        <v>6.91</v>
      </c>
      <c r="AC19">
        <v>5.6772999999999998</v>
      </c>
      <c r="AD19">
        <v>6.8749000000000002</v>
      </c>
      <c r="AE19">
        <v>7.1969000000000003</v>
      </c>
      <c r="AF19">
        <v>7.4184000000000001</v>
      </c>
    </row>
    <row r="20" spans="1:32">
      <c r="A20">
        <v>19</v>
      </c>
      <c r="B20">
        <v>12444</v>
      </c>
      <c r="E20">
        <v>5.79</v>
      </c>
      <c r="F20">
        <v>5.85</v>
      </c>
      <c r="G20">
        <v>6.83</v>
      </c>
      <c r="H20">
        <v>5.9</v>
      </c>
      <c r="M20">
        <v>0.85</v>
      </c>
      <c r="N20">
        <v>1.58</v>
      </c>
      <c r="O20">
        <v>3.52</v>
      </c>
      <c r="P20">
        <v>0.92</v>
      </c>
      <c r="U20">
        <v>6.3</v>
      </c>
      <c r="V20">
        <v>6.35</v>
      </c>
      <c r="W20">
        <v>7.22</v>
      </c>
      <c r="X20">
        <v>6.4</v>
      </c>
      <c r="AC20">
        <v>6.3320999999999996</v>
      </c>
      <c r="AD20">
        <v>6.3179999999999996</v>
      </c>
      <c r="AE20">
        <v>6.6906999999999996</v>
      </c>
      <c r="AF20">
        <v>6.6425000000000001</v>
      </c>
    </row>
    <row r="21" spans="1:32">
      <c r="A21">
        <v>20</v>
      </c>
      <c r="B21">
        <v>11397</v>
      </c>
      <c r="E21">
        <v>6.34</v>
      </c>
      <c r="F21">
        <v>7.12</v>
      </c>
      <c r="G21">
        <v>6.38</v>
      </c>
      <c r="H21">
        <v>6.33</v>
      </c>
      <c r="M21">
        <v>2.2200000000000002</v>
      </c>
      <c r="N21">
        <v>1.85</v>
      </c>
      <c r="O21">
        <v>2.1</v>
      </c>
      <c r="P21">
        <v>2.71</v>
      </c>
      <c r="U21">
        <v>6.78</v>
      </c>
      <c r="V21">
        <v>7.47</v>
      </c>
      <c r="W21">
        <v>6.83</v>
      </c>
      <c r="X21">
        <v>6.78</v>
      </c>
      <c r="AC21">
        <v>4.8574999999999999</v>
      </c>
      <c r="AD21">
        <v>6.3959000000000001</v>
      </c>
      <c r="AE21">
        <v>6.2866</v>
      </c>
      <c r="AF21">
        <v>6.6306000000000003</v>
      </c>
    </row>
    <row r="22" spans="1:32">
      <c r="A22">
        <v>21</v>
      </c>
      <c r="B22">
        <v>7311</v>
      </c>
      <c r="E22">
        <v>7.07</v>
      </c>
      <c r="F22">
        <v>6.34</v>
      </c>
      <c r="G22">
        <v>7.53</v>
      </c>
      <c r="H22">
        <v>6.54</v>
      </c>
      <c r="M22">
        <v>8.9700000000000006</v>
      </c>
      <c r="N22">
        <v>9.23</v>
      </c>
      <c r="O22">
        <v>9.5500000000000007</v>
      </c>
      <c r="P22">
        <v>4.8</v>
      </c>
      <c r="U22">
        <v>7.44</v>
      </c>
      <c r="V22">
        <v>6.79</v>
      </c>
      <c r="W22">
        <v>7.83</v>
      </c>
      <c r="X22">
        <v>6.96</v>
      </c>
      <c r="AC22">
        <v>4.6372</v>
      </c>
      <c r="AD22">
        <v>4.3190999999999997</v>
      </c>
      <c r="AE22">
        <v>6.8632</v>
      </c>
      <c r="AF22">
        <v>6.5083000000000002</v>
      </c>
    </row>
    <row r="23" spans="1:32">
      <c r="A23">
        <v>22</v>
      </c>
      <c r="B23">
        <v>11688</v>
      </c>
      <c r="E23">
        <v>6.93</v>
      </c>
      <c r="F23">
        <v>6.42</v>
      </c>
      <c r="G23">
        <v>6.68</v>
      </c>
      <c r="H23">
        <v>6.34</v>
      </c>
      <c r="M23">
        <v>2.34</v>
      </c>
      <c r="N23">
        <v>1.22</v>
      </c>
      <c r="O23">
        <v>2.83</v>
      </c>
      <c r="P23">
        <v>4.1399999999999997</v>
      </c>
      <c r="U23">
        <v>7.31</v>
      </c>
      <c r="V23">
        <v>6.86</v>
      </c>
      <c r="W23">
        <v>7.09</v>
      </c>
      <c r="X23">
        <v>6.79</v>
      </c>
      <c r="AC23">
        <v>6.5711000000000004</v>
      </c>
      <c r="AD23">
        <v>6.6676000000000002</v>
      </c>
      <c r="AE23">
        <v>6.6631</v>
      </c>
      <c r="AF23">
        <v>7.2786999999999997</v>
      </c>
    </row>
    <row r="24" spans="1:32">
      <c r="A24">
        <v>23</v>
      </c>
      <c r="B24">
        <v>10941</v>
      </c>
      <c r="E24">
        <v>6.03</v>
      </c>
      <c r="F24">
        <v>8.14</v>
      </c>
      <c r="G24">
        <v>6</v>
      </c>
      <c r="H24">
        <v>6.89</v>
      </c>
      <c r="M24">
        <v>0.83</v>
      </c>
      <c r="N24">
        <v>9.44</v>
      </c>
      <c r="O24">
        <v>6.84</v>
      </c>
      <c r="P24">
        <v>5.41</v>
      </c>
      <c r="U24">
        <v>6.51</v>
      </c>
      <c r="V24">
        <v>8.36</v>
      </c>
      <c r="W24">
        <v>6.48</v>
      </c>
      <c r="X24">
        <v>5.71</v>
      </c>
      <c r="AC24">
        <v>6.8822000000000001</v>
      </c>
      <c r="AD24">
        <v>7.3906000000000001</v>
      </c>
      <c r="AE24">
        <v>6.5628000000000002</v>
      </c>
      <c r="AF24">
        <v>6.1890000000000001</v>
      </c>
    </row>
    <row r="25" spans="1:32">
      <c r="A25">
        <v>24</v>
      </c>
      <c r="B25">
        <v>12438</v>
      </c>
      <c r="E25">
        <v>6.68</v>
      </c>
      <c r="F25">
        <v>6.66</v>
      </c>
      <c r="G25">
        <v>6.62</v>
      </c>
      <c r="H25">
        <v>5.69</v>
      </c>
      <c r="M25">
        <v>1.66</v>
      </c>
      <c r="N25">
        <v>1.69</v>
      </c>
      <c r="O25">
        <v>5.63</v>
      </c>
      <c r="P25">
        <v>2.17</v>
      </c>
      <c r="U25">
        <v>7.09</v>
      </c>
      <c r="V25">
        <v>7.07</v>
      </c>
      <c r="W25">
        <v>7.04</v>
      </c>
      <c r="X25">
        <v>6.21</v>
      </c>
      <c r="AC25">
        <v>5.8482000000000003</v>
      </c>
      <c r="AD25">
        <v>7.4122000000000003</v>
      </c>
      <c r="AE25">
        <v>7.5673000000000004</v>
      </c>
      <c r="AF25">
        <v>7.1776</v>
      </c>
    </row>
    <row r="26" spans="1:32">
      <c r="A26">
        <v>25</v>
      </c>
      <c r="B26">
        <v>11544</v>
      </c>
      <c r="E26">
        <v>7.31</v>
      </c>
      <c r="F26">
        <v>6.76</v>
      </c>
      <c r="G26">
        <v>6.14</v>
      </c>
      <c r="H26">
        <v>6.48</v>
      </c>
      <c r="M26">
        <v>3.39</v>
      </c>
      <c r="N26">
        <v>1.67</v>
      </c>
      <c r="O26">
        <v>4.79</v>
      </c>
      <c r="P26">
        <v>1.63</v>
      </c>
      <c r="U26">
        <v>7.64</v>
      </c>
      <c r="V26">
        <v>7.16</v>
      </c>
      <c r="W26">
        <v>6.61</v>
      </c>
      <c r="X26">
        <v>6.91</v>
      </c>
      <c r="AC26">
        <v>6.2441000000000004</v>
      </c>
      <c r="AD26">
        <v>7.1695000000000002</v>
      </c>
      <c r="AE26">
        <v>7.4406999999999996</v>
      </c>
      <c r="AF26">
        <v>7.3921000000000001</v>
      </c>
    </row>
    <row r="27" spans="1:32">
      <c r="A27">
        <v>26</v>
      </c>
      <c r="B27">
        <v>7689</v>
      </c>
      <c r="E27">
        <v>7.1</v>
      </c>
      <c r="F27">
        <v>6.38</v>
      </c>
      <c r="G27">
        <v>6.27</v>
      </c>
      <c r="H27">
        <v>6.54</v>
      </c>
      <c r="M27">
        <v>7.77</v>
      </c>
      <c r="N27">
        <v>1.83</v>
      </c>
      <c r="O27">
        <v>4.55</v>
      </c>
      <c r="P27">
        <v>1.68</v>
      </c>
      <c r="U27">
        <v>6.06</v>
      </c>
      <c r="V27">
        <v>6.82</v>
      </c>
      <c r="W27">
        <v>6.73</v>
      </c>
      <c r="X27">
        <v>6.96</v>
      </c>
      <c r="AC27">
        <v>6.7337999999999996</v>
      </c>
      <c r="AD27">
        <v>6.4523999999999999</v>
      </c>
      <c r="AE27">
        <v>6.4356</v>
      </c>
      <c r="AF27">
        <v>6.7636000000000003</v>
      </c>
    </row>
    <row r="28" spans="1:32">
      <c r="A28">
        <v>27</v>
      </c>
      <c r="B28">
        <v>14382</v>
      </c>
      <c r="E28">
        <v>7.56</v>
      </c>
      <c r="F28">
        <v>6.63</v>
      </c>
      <c r="G28">
        <v>6.66</v>
      </c>
      <c r="H28">
        <v>6.17</v>
      </c>
      <c r="M28">
        <v>4.88</v>
      </c>
      <c r="N28">
        <v>2.2200000000000002</v>
      </c>
      <c r="O28">
        <v>2.04</v>
      </c>
      <c r="P28">
        <v>7.94</v>
      </c>
      <c r="U28">
        <v>7.86</v>
      </c>
      <c r="V28">
        <v>7.05</v>
      </c>
      <c r="W28">
        <v>7.07</v>
      </c>
      <c r="X28">
        <v>6.64</v>
      </c>
      <c r="AC28">
        <v>6.2819000000000003</v>
      </c>
      <c r="AD28">
        <v>7.2232000000000003</v>
      </c>
      <c r="AE28">
        <v>7.7920999999999996</v>
      </c>
      <c r="AF28">
        <v>7.4231999999999996</v>
      </c>
    </row>
    <row r="29" spans="1:32">
      <c r="A29">
        <v>28</v>
      </c>
      <c r="B29">
        <v>12021</v>
      </c>
      <c r="E29">
        <v>6.75</v>
      </c>
      <c r="F29">
        <v>6.7</v>
      </c>
      <c r="G29">
        <v>8.5</v>
      </c>
      <c r="H29">
        <v>6.87</v>
      </c>
      <c r="M29">
        <v>1.98</v>
      </c>
      <c r="N29">
        <v>1.02</v>
      </c>
      <c r="O29">
        <v>9.0399999999999991</v>
      </c>
      <c r="P29">
        <v>4.29</v>
      </c>
      <c r="U29">
        <v>7.15</v>
      </c>
      <c r="V29">
        <v>7.11</v>
      </c>
      <c r="W29">
        <v>8.68</v>
      </c>
      <c r="X29">
        <v>7.25</v>
      </c>
      <c r="AC29">
        <v>5.3430999999999997</v>
      </c>
      <c r="AD29">
        <v>6.0975000000000001</v>
      </c>
      <c r="AE29">
        <v>7.4665999999999997</v>
      </c>
      <c r="AF29">
        <v>6.6048</v>
      </c>
    </row>
    <row r="30" spans="1:32">
      <c r="A30">
        <v>29</v>
      </c>
      <c r="B30">
        <v>7242</v>
      </c>
      <c r="E30">
        <v>6.82</v>
      </c>
      <c r="F30">
        <v>6.15</v>
      </c>
      <c r="G30">
        <v>7.39</v>
      </c>
      <c r="H30">
        <v>5.92</v>
      </c>
      <c r="M30">
        <v>3.29</v>
      </c>
      <c r="N30">
        <v>2.41</v>
      </c>
      <c r="O30">
        <v>8.32</v>
      </c>
      <c r="P30">
        <v>3.58</v>
      </c>
      <c r="U30">
        <v>7.22</v>
      </c>
      <c r="V30">
        <v>6.62</v>
      </c>
      <c r="W30">
        <v>7.71</v>
      </c>
      <c r="X30">
        <v>6.42</v>
      </c>
      <c r="AC30">
        <v>7.2625000000000002</v>
      </c>
      <c r="AD30">
        <v>6.8756000000000004</v>
      </c>
      <c r="AE30">
        <v>7.4356</v>
      </c>
      <c r="AF30">
        <v>6.3083999999999998</v>
      </c>
    </row>
    <row r="31" spans="1:32">
      <c r="A31">
        <v>30</v>
      </c>
      <c r="B31">
        <v>13581</v>
      </c>
      <c r="E31">
        <v>6.64</v>
      </c>
      <c r="F31">
        <v>6.85</v>
      </c>
      <c r="G31">
        <v>6.62</v>
      </c>
      <c r="H31">
        <v>5.37</v>
      </c>
      <c r="M31">
        <v>1.87</v>
      </c>
      <c r="N31">
        <v>2.66</v>
      </c>
      <c r="O31">
        <v>6.06</v>
      </c>
      <c r="P31">
        <v>0.97</v>
      </c>
      <c r="U31">
        <v>7.05</v>
      </c>
      <c r="V31">
        <v>7.24</v>
      </c>
      <c r="W31">
        <v>7.03</v>
      </c>
      <c r="X31">
        <v>5.93</v>
      </c>
      <c r="AC31">
        <v>6.4330999999999996</v>
      </c>
      <c r="AD31">
        <v>7.2999000000000001</v>
      </c>
      <c r="AE31">
        <v>7.6265999999999998</v>
      </c>
      <c r="AF31">
        <v>6.8182999999999998</v>
      </c>
    </row>
    <row r="32" spans="1:32">
      <c r="A32">
        <v>31</v>
      </c>
      <c r="B32">
        <v>10758</v>
      </c>
      <c r="E32">
        <v>8.51</v>
      </c>
      <c r="F32">
        <v>5.32</v>
      </c>
      <c r="G32">
        <v>7.12</v>
      </c>
      <c r="H32">
        <v>6.57</v>
      </c>
      <c r="M32">
        <v>0.82</v>
      </c>
      <c r="N32">
        <v>0.74</v>
      </c>
      <c r="O32">
        <v>6.77</v>
      </c>
      <c r="P32">
        <v>1.96</v>
      </c>
      <c r="U32">
        <v>8.69</v>
      </c>
      <c r="V32">
        <v>5.88</v>
      </c>
      <c r="W32">
        <v>7.47</v>
      </c>
      <c r="X32">
        <v>6.99</v>
      </c>
      <c r="AC32">
        <v>7.7488000000000001</v>
      </c>
      <c r="AD32">
        <v>6.8468</v>
      </c>
      <c r="AE32">
        <v>6.6574</v>
      </c>
      <c r="AF32">
        <v>7.2542999999999997</v>
      </c>
    </row>
    <row r="33" spans="1:32">
      <c r="A33">
        <v>32</v>
      </c>
      <c r="B33">
        <v>9051</v>
      </c>
      <c r="E33">
        <v>7.29</v>
      </c>
      <c r="F33">
        <v>7.01</v>
      </c>
      <c r="G33">
        <v>6.32</v>
      </c>
      <c r="H33">
        <v>5.69</v>
      </c>
      <c r="M33">
        <v>6.1</v>
      </c>
      <c r="N33">
        <v>1.77</v>
      </c>
      <c r="O33">
        <v>2.89</v>
      </c>
      <c r="P33">
        <v>0.97</v>
      </c>
      <c r="U33">
        <v>6.53</v>
      </c>
      <c r="V33">
        <v>7.37</v>
      </c>
      <c r="W33">
        <v>6.77</v>
      </c>
      <c r="X33">
        <v>6.21</v>
      </c>
      <c r="AC33">
        <v>7.1315999999999997</v>
      </c>
      <c r="AD33">
        <v>6.6664000000000003</v>
      </c>
      <c r="AE33">
        <v>6.5293000000000001</v>
      </c>
      <c r="AF33">
        <v>6.4592999999999998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7"/>
  <sheetViews>
    <sheetView workbookViewId="0">
      <selection activeCell="C8" sqref="C8"/>
    </sheetView>
  </sheetViews>
  <sheetFormatPr defaultRowHeight="15"/>
  <cols>
    <col min="3" max="3" width="14" bestFit="1" customWidth="1"/>
    <col min="4" max="4" width="14" customWidth="1"/>
    <col min="6" max="6" width="3.28515625" bestFit="1" customWidth="1"/>
    <col min="8" max="8" width="11" bestFit="1" customWidth="1"/>
    <col min="9" max="9" width="2" bestFit="1" customWidth="1"/>
    <col min="10" max="10" width="9" bestFit="1" customWidth="1"/>
    <col min="11" max="11" width="9" customWidth="1"/>
    <col min="14" max="14" width="9.28515625" bestFit="1" customWidth="1"/>
    <col min="15" max="15" width="10" bestFit="1" customWidth="1"/>
    <col min="16" max="16" width="9.28515625" bestFit="1" customWidth="1"/>
  </cols>
  <sheetData>
    <row r="1" spans="1:16">
      <c r="B1" t="s">
        <v>37</v>
      </c>
      <c r="C1" t="s">
        <v>45</v>
      </c>
      <c r="E1" t="s">
        <v>44</v>
      </c>
      <c r="F1" t="s">
        <v>43</v>
      </c>
      <c r="G1" t="s">
        <v>42</v>
      </c>
      <c r="H1" t="s">
        <v>41</v>
      </c>
      <c r="I1">
        <v>2</v>
      </c>
      <c r="J1" s="2">
        <v>0.57754629629629628</v>
      </c>
      <c r="K1" s="2" t="s">
        <v>59</v>
      </c>
      <c r="L1" t="s">
        <v>40</v>
      </c>
      <c r="M1">
        <v>2012</v>
      </c>
      <c r="N1" t="s">
        <v>39</v>
      </c>
      <c r="O1" t="s">
        <v>38</v>
      </c>
    </row>
    <row r="2" spans="1:16">
      <c r="B2" t="s">
        <v>46</v>
      </c>
      <c r="C2" t="s">
        <v>47</v>
      </c>
      <c r="G2" t="s">
        <v>33</v>
      </c>
      <c r="K2" t="s">
        <v>33</v>
      </c>
    </row>
    <row r="3" spans="1:16">
      <c r="A3" t="s">
        <v>18</v>
      </c>
      <c r="B3">
        <v>13866</v>
      </c>
      <c r="C3">
        <v>1</v>
      </c>
      <c r="D3" t="s">
        <v>34</v>
      </c>
      <c r="E3" t="s">
        <v>33</v>
      </c>
      <c r="F3" t="s">
        <v>31</v>
      </c>
      <c r="G3">
        <v>1.1100000000000001</v>
      </c>
      <c r="H3" t="s">
        <v>32</v>
      </c>
      <c r="I3" t="s">
        <v>31</v>
      </c>
      <c r="J3">
        <v>78161.66</v>
      </c>
      <c r="K3" s="3">
        <f>$N$14*(B3^2)+$N$15*B3+$N$16</f>
        <v>1.1146046631999997</v>
      </c>
    </row>
    <row r="4" spans="1:16">
      <c r="A4" t="s">
        <v>18</v>
      </c>
      <c r="B4">
        <v>13929</v>
      </c>
      <c r="C4">
        <v>2</v>
      </c>
      <c r="D4" t="s">
        <v>34</v>
      </c>
      <c r="E4" t="s">
        <v>33</v>
      </c>
      <c r="F4" t="s">
        <v>31</v>
      </c>
      <c r="G4">
        <v>1.08</v>
      </c>
      <c r="H4" t="s">
        <v>32</v>
      </c>
      <c r="I4" t="s">
        <v>31</v>
      </c>
      <c r="J4">
        <v>80308.81</v>
      </c>
      <c r="K4" s="3">
        <f t="shared" ref="K4:K67" si="0">$N$14*(B4^2)+$N$15*B4+$N$16</f>
        <v>1.1082479001999994</v>
      </c>
    </row>
    <row r="5" spans="1:16">
      <c r="A5" t="s">
        <v>18</v>
      </c>
      <c r="B5">
        <v>15390</v>
      </c>
      <c r="C5">
        <v>3</v>
      </c>
      <c r="D5" t="s">
        <v>34</v>
      </c>
      <c r="E5" t="s">
        <v>33</v>
      </c>
      <c r="F5" t="s">
        <v>31</v>
      </c>
      <c r="G5">
        <v>1.02</v>
      </c>
      <c r="H5" t="s">
        <v>32</v>
      </c>
      <c r="I5" t="s">
        <v>31</v>
      </c>
      <c r="J5">
        <v>84598.18</v>
      </c>
      <c r="K5" s="3">
        <f t="shared" si="0"/>
        <v>0.98799561999999996</v>
      </c>
      <c r="M5" t="s">
        <v>49</v>
      </c>
      <c r="N5" t="s">
        <v>50</v>
      </c>
      <c r="O5" t="s">
        <v>51</v>
      </c>
    </row>
    <row r="6" spans="1:16">
      <c r="A6" t="s">
        <v>18</v>
      </c>
      <c r="B6">
        <v>14058</v>
      </c>
      <c r="C6">
        <v>4</v>
      </c>
      <c r="D6" t="s">
        <v>34</v>
      </c>
      <c r="E6" t="s">
        <v>33</v>
      </c>
      <c r="F6" t="s">
        <v>31</v>
      </c>
      <c r="G6">
        <v>1.1100000000000001</v>
      </c>
      <c r="H6" t="s">
        <v>32</v>
      </c>
      <c r="I6" t="s">
        <v>31</v>
      </c>
      <c r="J6">
        <v>77875.17</v>
      </c>
      <c r="K6" s="3">
        <f t="shared" si="0"/>
        <v>1.0955338407999999</v>
      </c>
      <c r="M6">
        <v>10815</v>
      </c>
      <c r="N6" s="3">
        <f>$N$12*(M6^4)+$N$13*(M6^3)+$N$14*(M6^2)+$N$15*M6+$N$16</f>
        <v>1.5383635449999997</v>
      </c>
      <c r="O6">
        <f>N6*32</f>
        <v>49.227633439999991</v>
      </c>
    </row>
    <row r="7" spans="1:16">
      <c r="A7" t="s">
        <v>18</v>
      </c>
      <c r="B7">
        <v>10011</v>
      </c>
      <c r="C7">
        <v>5</v>
      </c>
      <c r="D7" t="s">
        <v>34</v>
      </c>
      <c r="E7" t="s">
        <v>33</v>
      </c>
      <c r="F7" t="s">
        <v>31</v>
      </c>
      <c r="G7">
        <v>1.57</v>
      </c>
      <c r="H7" t="s">
        <v>32</v>
      </c>
      <c r="I7" t="s">
        <v>31</v>
      </c>
      <c r="J7">
        <v>55124.9</v>
      </c>
      <c r="K7" s="3">
        <f t="shared" si="0"/>
        <v>1.6878454761999997</v>
      </c>
      <c r="M7">
        <v>16863</v>
      </c>
      <c r="N7" s="3">
        <f>$N$12*(M7^4)+$N$13*(M7^3)+$N$14*(M7^2)+$N$15*M7+$N$16</f>
        <v>0.91948138180000027</v>
      </c>
      <c r="O7">
        <f>N7*32</f>
        <v>29.423404217600009</v>
      </c>
    </row>
    <row r="8" spans="1:16">
      <c r="A8" t="s">
        <v>18</v>
      </c>
      <c r="B8">
        <v>12414</v>
      </c>
      <c r="C8">
        <v>6</v>
      </c>
      <c r="D8" t="s">
        <v>34</v>
      </c>
      <c r="E8" t="s">
        <v>33</v>
      </c>
      <c r="F8" t="s">
        <v>31</v>
      </c>
      <c r="G8">
        <v>1.23</v>
      </c>
      <c r="H8" t="s">
        <v>32</v>
      </c>
      <c r="I8" t="s">
        <v>31</v>
      </c>
      <c r="J8">
        <v>70343.33</v>
      </c>
      <c r="K8" s="3">
        <f t="shared" si="0"/>
        <v>1.2879502312</v>
      </c>
    </row>
    <row r="9" spans="1:16">
      <c r="A9" t="s">
        <v>18</v>
      </c>
      <c r="B9">
        <v>12093</v>
      </c>
      <c r="C9">
        <v>7</v>
      </c>
      <c r="D9" t="s">
        <v>34</v>
      </c>
      <c r="E9" t="s">
        <v>33</v>
      </c>
      <c r="F9" t="s">
        <v>31</v>
      </c>
      <c r="G9">
        <v>1.28</v>
      </c>
      <c r="H9" t="s">
        <v>32</v>
      </c>
      <c r="I9" t="s">
        <v>31</v>
      </c>
      <c r="J9">
        <v>67670.69</v>
      </c>
      <c r="K9" s="3">
        <f t="shared" si="0"/>
        <v>1.3332159178</v>
      </c>
    </row>
    <row r="10" spans="1:16">
      <c r="A10" t="s">
        <v>18</v>
      </c>
      <c r="B10">
        <v>13314</v>
      </c>
      <c r="C10">
        <v>8</v>
      </c>
      <c r="D10" t="s">
        <v>34</v>
      </c>
      <c r="E10" t="s">
        <v>33</v>
      </c>
      <c r="F10" t="s">
        <v>31</v>
      </c>
      <c r="G10">
        <v>1.1599999999999999</v>
      </c>
      <c r="H10" t="s">
        <v>32</v>
      </c>
      <c r="I10" t="s">
        <v>31</v>
      </c>
      <c r="J10">
        <v>74692.759999999995</v>
      </c>
      <c r="K10" s="3">
        <f t="shared" si="0"/>
        <v>1.1744436712000001</v>
      </c>
    </row>
    <row r="11" spans="1:16">
      <c r="A11" t="s">
        <v>18</v>
      </c>
      <c r="B11">
        <v>14793</v>
      </c>
      <c r="C11">
        <v>9</v>
      </c>
      <c r="D11" t="s">
        <v>34</v>
      </c>
      <c r="E11" t="s">
        <v>33</v>
      </c>
      <c r="F11" t="s">
        <v>31</v>
      </c>
      <c r="G11">
        <v>1.07</v>
      </c>
      <c r="H11" t="s">
        <v>32</v>
      </c>
      <c r="I11" t="s">
        <v>31</v>
      </c>
      <c r="J11">
        <v>80932.240000000005</v>
      </c>
      <c r="K11" s="3">
        <f t="shared" si="0"/>
        <v>1.0308407578000005</v>
      </c>
      <c r="O11" t="s">
        <v>57</v>
      </c>
      <c r="P11" t="s">
        <v>58</v>
      </c>
    </row>
    <row r="12" spans="1:16">
      <c r="A12" t="s">
        <v>18</v>
      </c>
      <c r="B12">
        <v>16329</v>
      </c>
      <c r="C12">
        <v>10</v>
      </c>
      <c r="D12" t="s">
        <v>34</v>
      </c>
      <c r="E12" t="s">
        <v>33</v>
      </c>
      <c r="F12" t="s">
        <v>31</v>
      </c>
      <c r="G12">
        <v>0.89</v>
      </c>
      <c r="H12" t="s">
        <v>32</v>
      </c>
      <c r="I12" t="s">
        <v>31</v>
      </c>
      <c r="J12">
        <v>96616.83</v>
      </c>
      <c r="K12" s="3">
        <f t="shared" si="0"/>
        <v>0.93820214020000048</v>
      </c>
      <c r="M12" t="s">
        <v>52</v>
      </c>
      <c r="N12" s="3"/>
      <c r="O12" s="3"/>
      <c r="P12" s="3"/>
    </row>
    <row r="13" spans="1:16">
      <c r="A13" t="s">
        <v>18</v>
      </c>
      <c r="B13">
        <v>13233</v>
      </c>
      <c r="C13">
        <v>11</v>
      </c>
      <c r="D13" t="s">
        <v>34</v>
      </c>
      <c r="E13" t="s">
        <v>33</v>
      </c>
      <c r="F13" t="s">
        <v>31</v>
      </c>
      <c r="G13">
        <v>1.1599999999999999</v>
      </c>
      <c r="H13" t="s">
        <v>32</v>
      </c>
      <c r="I13" t="s">
        <v>31</v>
      </c>
      <c r="J13">
        <v>74271.100000000006</v>
      </c>
      <c r="K13" s="3">
        <f t="shared" si="0"/>
        <v>1.1838499258000001</v>
      </c>
      <c r="M13" t="s">
        <v>53</v>
      </c>
      <c r="N13" s="3"/>
      <c r="O13" s="3"/>
      <c r="P13" s="3"/>
    </row>
    <row r="14" spans="1:16">
      <c r="A14" t="s">
        <v>18</v>
      </c>
      <c r="B14">
        <v>9741</v>
      </c>
      <c r="C14">
        <v>12</v>
      </c>
      <c r="D14" t="s">
        <v>34</v>
      </c>
      <c r="E14" t="s">
        <v>33</v>
      </c>
      <c r="F14" t="s">
        <v>31</v>
      </c>
      <c r="G14">
        <v>1.58</v>
      </c>
      <c r="H14" t="s">
        <v>32</v>
      </c>
      <c r="I14" t="s">
        <v>31</v>
      </c>
      <c r="J14">
        <v>54747.5</v>
      </c>
      <c r="K14" s="3">
        <f t="shared" si="0"/>
        <v>1.7415823882000003</v>
      </c>
      <c r="M14" t="s">
        <v>54</v>
      </c>
      <c r="N14" s="3">
        <v>1.22E-8</v>
      </c>
      <c r="O14">
        <v>116964225</v>
      </c>
      <c r="P14" s="3">
        <f t="shared" ref="P14:P16" si="1">N14*O14</f>
        <v>1.426963545</v>
      </c>
    </row>
    <row r="15" spans="1:16">
      <c r="A15" t="s">
        <v>18</v>
      </c>
      <c r="B15">
        <v>10809</v>
      </c>
      <c r="C15">
        <v>13</v>
      </c>
      <c r="D15" t="s">
        <v>34</v>
      </c>
      <c r="E15" t="s">
        <v>33</v>
      </c>
      <c r="F15" t="s">
        <v>31</v>
      </c>
      <c r="G15">
        <v>1.42</v>
      </c>
      <c r="H15" t="s">
        <v>32</v>
      </c>
      <c r="I15" t="s">
        <v>31</v>
      </c>
      <c r="J15">
        <v>60819.81</v>
      </c>
      <c r="K15" s="3">
        <f t="shared" si="0"/>
        <v>1.5394206682</v>
      </c>
      <c r="M15" t="s">
        <v>55</v>
      </c>
      <c r="N15" s="3">
        <v>-4.4000000000000002E-4</v>
      </c>
      <c r="O15">
        <v>10815</v>
      </c>
      <c r="P15" s="3">
        <f t="shared" si="1"/>
        <v>-4.7586000000000004</v>
      </c>
    </row>
    <row r="16" spans="1:16">
      <c r="A16" t="s">
        <v>18</v>
      </c>
      <c r="B16">
        <v>11715</v>
      </c>
      <c r="C16">
        <v>14</v>
      </c>
      <c r="D16" t="s">
        <v>34</v>
      </c>
      <c r="E16" t="s">
        <v>33</v>
      </c>
      <c r="F16" t="s">
        <v>31</v>
      </c>
      <c r="G16">
        <v>1.34</v>
      </c>
      <c r="H16" t="s">
        <v>32</v>
      </c>
      <c r="I16" t="s">
        <v>31</v>
      </c>
      <c r="J16">
        <v>64409.15</v>
      </c>
      <c r="K16" s="3">
        <f t="shared" si="0"/>
        <v>1.3897429450000001</v>
      </c>
      <c r="M16" t="s">
        <v>56</v>
      </c>
      <c r="N16" s="3">
        <v>4.87</v>
      </c>
      <c r="O16">
        <v>1</v>
      </c>
      <c r="P16" s="3">
        <f t="shared" si="1"/>
        <v>4.87</v>
      </c>
    </row>
    <row r="17" spans="1:16">
      <c r="A17" t="s">
        <v>18</v>
      </c>
      <c r="B17">
        <v>11418</v>
      </c>
      <c r="C17">
        <v>15</v>
      </c>
      <c r="D17" t="s">
        <v>34</v>
      </c>
      <c r="E17" t="s">
        <v>33</v>
      </c>
      <c r="F17" t="s">
        <v>31</v>
      </c>
      <c r="G17">
        <v>1.4</v>
      </c>
      <c r="H17" t="s">
        <v>32</v>
      </c>
      <c r="I17" t="s">
        <v>31</v>
      </c>
      <c r="J17">
        <v>61648.53</v>
      </c>
      <c r="K17" s="3">
        <f t="shared" si="0"/>
        <v>1.4366028327999998</v>
      </c>
    </row>
    <row r="18" spans="1:16">
      <c r="A18" t="s">
        <v>18</v>
      </c>
      <c r="B18">
        <v>16866</v>
      </c>
      <c r="C18">
        <v>16</v>
      </c>
      <c r="D18" t="s">
        <v>34</v>
      </c>
      <c r="E18" t="s">
        <v>33</v>
      </c>
      <c r="F18" t="s">
        <v>31</v>
      </c>
      <c r="G18">
        <v>0.89</v>
      </c>
      <c r="H18" t="s">
        <v>32</v>
      </c>
      <c r="I18" t="s">
        <v>31</v>
      </c>
      <c r="J18">
        <v>96735.34</v>
      </c>
      <c r="K18" s="3">
        <f t="shared" si="0"/>
        <v>0.91939586319999966</v>
      </c>
      <c r="P18" s="3">
        <f>SUM(P12:P16)</f>
        <v>1.5383635449999997</v>
      </c>
    </row>
    <row r="19" spans="1:16">
      <c r="A19" t="s">
        <v>18</v>
      </c>
      <c r="B19">
        <v>13866</v>
      </c>
      <c r="C19">
        <v>17</v>
      </c>
      <c r="D19" t="s">
        <v>34</v>
      </c>
      <c r="E19" t="s">
        <v>33</v>
      </c>
      <c r="F19" t="s">
        <v>31</v>
      </c>
      <c r="G19">
        <v>1.0900000000000001</v>
      </c>
      <c r="H19" t="s">
        <v>32</v>
      </c>
      <c r="I19" t="s">
        <v>31</v>
      </c>
      <c r="J19">
        <v>79323.86</v>
      </c>
      <c r="K19" s="3">
        <f t="shared" si="0"/>
        <v>1.1146046631999997</v>
      </c>
    </row>
    <row r="20" spans="1:16">
      <c r="A20" t="s">
        <v>18</v>
      </c>
      <c r="B20">
        <v>13929</v>
      </c>
      <c r="C20">
        <v>18</v>
      </c>
      <c r="D20" t="s">
        <v>34</v>
      </c>
      <c r="E20" t="s">
        <v>33</v>
      </c>
      <c r="F20" t="s">
        <v>31</v>
      </c>
      <c r="G20">
        <v>1.08</v>
      </c>
      <c r="H20" t="s">
        <v>32</v>
      </c>
      <c r="I20" t="s">
        <v>31</v>
      </c>
      <c r="J20">
        <v>80100.149999999994</v>
      </c>
      <c r="K20" s="3">
        <f t="shared" si="0"/>
        <v>1.1082479001999994</v>
      </c>
    </row>
    <row r="21" spans="1:16">
      <c r="A21" t="s">
        <v>18</v>
      </c>
      <c r="B21">
        <v>15390</v>
      </c>
      <c r="C21">
        <v>19</v>
      </c>
      <c r="D21" t="s">
        <v>34</v>
      </c>
      <c r="E21" t="s">
        <v>33</v>
      </c>
      <c r="F21" t="s">
        <v>31</v>
      </c>
      <c r="G21">
        <v>1.03</v>
      </c>
      <c r="H21" t="s">
        <v>32</v>
      </c>
      <c r="I21" t="s">
        <v>31</v>
      </c>
      <c r="J21">
        <v>83840.009999999995</v>
      </c>
      <c r="K21" s="3">
        <f t="shared" si="0"/>
        <v>0.98799561999999996</v>
      </c>
    </row>
    <row r="22" spans="1:16">
      <c r="A22" t="s">
        <v>18</v>
      </c>
      <c r="B22">
        <v>14058</v>
      </c>
      <c r="C22">
        <v>20</v>
      </c>
      <c r="D22" t="s">
        <v>34</v>
      </c>
      <c r="E22" t="s">
        <v>33</v>
      </c>
      <c r="F22" t="s">
        <v>31</v>
      </c>
      <c r="G22">
        <v>1.1200000000000001</v>
      </c>
      <c r="H22" t="s">
        <v>32</v>
      </c>
      <c r="I22" t="s">
        <v>31</v>
      </c>
      <c r="J22">
        <v>76890.399999999994</v>
      </c>
      <c r="K22" s="3">
        <f t="shared" si="0"/>
        <v>1.0955338407999999</v>
      </c>
    </row>
    <row r="23" spans="1:16">
      <c r="A23" t="s">
        <v>18</v>
      </c>
      <c r="B23">
        <v>10011</v>
      </c>
      <c r="C23">
        <v>21</v>
      </c>
      <c r="D23" t="s">
        <v>34</v>
      </c>
      <c r="E23" t="s">
        <v>33</v>
      </c>
      <c r="F23" t="s">
        <v>31</v>
      </c>
      <c r="G23">
        <v>1.53</v>
      </c>
      <c r="H23" t="s">
        <v>32</v>
      </c>
      <c r="I23" t="s">
        <v>31</v>
      </c>
      <c r="J23">
        <v>56382.85</v>
      </c>
      <c r="K23" s="3">
        <f t="shared" si="0"/>
        <v>1.6878454761999997</v>
      </c>
    </row>
    <row r="24" spans="1:16">
      <c r="A24" t="s">
        <v>18</v>
      </c>
      <c r="B24">
        <v>12414</v>
      </c>
      <c r="C24">
        <v>22</v>
      </c>
      <c r="D24" t="s">
        <v>34</v>
      </c>
      <c r="E24" t="s">
        <v>33</v>
      </c>
      <c r="F24" t="s">
        <v>31</v>
      </c>
      <c r="G24">
        <v>1.27</v>
      </c>
      <c r="H24" t="s">
        <v>32</v>
      </c>
      <c r="I24" t="s">
        <v>31</v>
      </c>
      <c r="J24">
        <v>67893.59</v>
      </c>
      <c r="K24" s="3">
        <f t="shared" si="0"/>
        <v>1.2879502312</v>
      </c>
    </row>
    <row r="25" spans="1:16">
      <c r="A25" t="s">
        <v>18</v>
      </c>
      <c r="B25">
        <v>12093</v>
      </c>
      <c r="C25">
        <v>23</v>
      </c>
      <c r="D25" t="s">
        <v>34</v>
      </c>
      <c r="E25" t="s">
        <v>33</v>
      </c>
      <c r="F25" t="s">
        <v>31</v>
      </c>
      <c r="G25">
        <v>1.29</v>
      </c>
      <c r="H25" t="s">
        <v>32</v>
      </c>
      <c r="I25" t="s">
        <v>31</v>
      </c>
      <c r="J25">
        <v>66778.22</v>
      </c>
      <c r="K25" s="3">
        <f t="shared" si="0"/>
        <v>1.3332159178</v>
      </c>
    </row>
    <row r="26" spans="1:16">
      <c r="A26" t="s">
        <v>18</v>
      </c>
      <c r="B26">
        <v>13314</v>
      </c>
      <c r="C26">
        <v>24</v>
      </c>
      <c r="D26" t="s">
        <v>34</v>
      </c>
      <c r="E26" t="s">
        <v>33</v>
      </c>
      <c r="F26" t="s">
        <v>31</v>
      </c>
      <c r="G26">
        <v>1.1299999999999999</v>
      </c>
      <c r="H26" t="s">
        <v>32</v>
      </c>
      <c r="I26" t="s">
        <v>31</v>
      </c>
      <c r="J26">
        <v>76742.3</v>
      </c>
      <c r="K26" s="3">
        <f t="shared" si="0"/>
        <v>1.1744436712000001</v>
      </c>
    </row>
    <row r="27" spans="1:16">
      <c r="A27" t="s">
        <v>18</v>
      </c>
      <c r="B27">
        <v>14793</v>
      </c>
      <c r="C27">
        <v>25</v>
      </c>
      <c r="D27" t="s">
        <v>34</v>
      </c>
      <c r="E27" t="s">
        <v>33</v>
      </c>
      <c r="F27" t="s">
        <v>31</v>
      </c>
      <c r="G27">
        <v>1.04</v>
      </c>
      <c r="H27" t="s">
        <v>32</v>
      </c>
      <c r="I27" t="s">
        <v>31</v>
      </c>
      <c r="J27">
        <v>83042.05</v>
      </c>
      <c r="K27" s="3">
        <f t="shared" si="0"/>
        <v>1.0308407578000005</v>
      </c>
    </row>
    <row r="28" spans="1:16">
      <c r="A28" t="s">
        <v>18</v>
      </c>
      <c r="B28">
        <v>16329</v>
      </c>
      <c r="C28">
        <v>26</v>
      </c>
      <c r="D28" t="s">
        <v>34</v>
      </c>
      <c r="E28" t="s">
        <v>33</v>
      </c>
      <c r="F28" t="s">
        <v>31</v>
      </c>
      <c r="G28">
        <v>0.94</v>
      </c>
      <c r="H28" t="s">
        <v>32</v>
      </c>
      <c r="I28" t="s">
        <v>31</v>
      </c>
      <c r="J28">
        <v>91851.69</v>
      </c>
      <c r="K28" s="3">
        <f t="shared" si="0"/>
        <v>0.93820214020000048</v>
      </c>
    </row>
    <row r="29" spans="1:16">
      <c r="A29" t="s">
        <v>18</v>
      </c>
      <c r="B29">
        <v>13233</v>
      </c>
      <c r="C29">
        <v>27</v>
      </c>
      <c r="D29" t="s">
        <v>34</v>
      </c>
      <c r="E29" t="s">
        <v>33</v>
      </c>
      <c r="F29" t="s">
        <v>31</v>
      </c>
      <c r="G29">
        <v>1.19</v>
      </c>
      <c r="H29" t="s">
        <v>32</v>
      </c>
      <c r="I29" t="s">
        <v>31</v>
      </c>
      <c r="J29">
        <v>72346.52</v>
      </c>
      <c r="K29" s="3">
        <f t="shared" si="0"/>
        <v>1.1838499258000001</v>
      </c>
    </row>
    <row r="30" spans="1:16">
      <c r="A30" t="s">
        <v>18</v>
      </c>
      <c r="B30">
        <v>9741</v>
      </c>
      <c r="C30">
        <v>28</v>
      </c>
      <c r="D30" t="s">
        <v>34</v>
      </c>
      <c r="E30" t="s">
        <v>33</v>
      </c>
      <c r="F30" t="s">
        <v>31</v>
      </c>
      <c r="G30">
        <v>1.58</v>
      </c>
      <c r="H30" t="s">
        <v>32</v>
      </c>
      <c r="I30" t="s">
        <v>31</v>
      </c>
      <c r="J30">
        <v>54657.63</v>
      </c>
      <c r="K30" s="3">
        <f t="shared" si="0"/>
        <v>1.7415823882000003</v>
      </c>
    </row>
    <row r="31" spans="1:16">
      <c r="A31" t="s">
        <v>18</v>
      </c>
      <c r="B31">
        <v>10809</v>
      </c>
      <c r="C31">
        <v>29</v>
      </c>
      <c r="D31" t="s">
        <v>34</v>
      </c>
      <c r="E31" t="s">
        <v>33</v>
      </c>
      <c r="F31" t="s">
        <v>31</v>
      </c>
      <c r="G31">
        <v>1.46</v>
      </c>
      <c r="H31" t="s">
        <v>32</v>
      </c>
      <c r="I31" t="s">
        <v>31</v>
      </c>
      <c r="J31">
        <v>59160.17</v>
      </c>
      <c r="K31" s="3">
        <f t="shared" si="0"/>
        <v>1.5394206682</v>
      </c>
    </row>
    <row r="32" spans="1:16">
      <c r="A32" t="s">
        <v>18</v>
      </c>
      <c r="B32">
        <v>11715</v>
      </c>
      <c r="C32">
        <v>30</v>
      </c>
      <c r="D32" t="s">
        <v>34</v>
      </c>
      <c r="E32" t="s">
        <v>33</v>
      </c>
      <c r="F32" t="s">
        <v>31</v>
      </c>
      <c r="G32">
        <v>1.34</v>
      </c>
      <c r="H32" t="s">
        <v>32</v>
      </c>
      <c r="I32" t="s">
        <v>31</v>
      </c>
      <c r="J32">
        <v>64322.42</v>
      </c>
      <c r="K32" s="3">
        <f t="shared" si="0"/>
        <v>1.3897429450000001</v>
      </c>
    </row>
    <row r="33" spans="1:11">
      <c r="A33" t="s">
        <v>18</v>
      </c>
      <c r="B33">
        <v>11418</v>
      </c>
      <c r="C33">
        <v>31</v>
      </c>
      <c r="D33" t="s">
        <v>34</v>
      </c>
      <c r="E33" t="s">
        <v>33</v>
      </c>
      <c r="F33" t="s">
        <v>31</v>
      </c>
      <c r="G33">
        <v>1.34</v>
      </c>
      <c r="H33" t="s">
        <v>32</v>
      </c>
      <c r="I33" t="s">
        <v>31</v>
      </c>
      <c r="J33">
        <v>64623.74</v>
      </c>
      <c r="K33" s="3">
        <f t="shared" si="0"/>
        <v>1.4366028327999998</v>
      </c>
    </row>
    <row r="34" spans="1:11">
      <c r="A34" t="s">
        <v>18</v>
      </c>
      <c r="B34">
        <v>16866</v>
      </c>
      <c r="C34">
        <v>32</v>
      </c>
      <c r="D34" t="s">
        <v>34</v>
      </c>
      <c r="E34" t="s">
        <v>33</v>
      </c>
      <c r="F34" t="s">
        <v>31</v>
      </c>
      <c r="G34">
        <v>0.88</v>
      </c>
      <c r="H34" t="s">
        <v>32</v>
      </c>
      <c r="I34" t="s">
        <v>31</v>
      </c>
      <c r="J34">
        <v>98143.52</v>
      </c>
      <c r="K34" s="3">
        <f t="shared" si="0"/>
        <v>0.91939586319999966</v>
      </c>
    </row>
    <row r="35" spans="1:11">
      <c r="C35" t="s">
        <v>36</v>
      </c>
      <c r="E35" t="s">
        <v>35</v>
      </c>
      <c r="K35" s="3"/>
    </row>
    <row r="36" spans="1:11">
      <c r="A36" t="s">
        <v>18</v>
      </c>
      <c r="B36">
        <v>11142</v>
      </c>
      <c r="C36">
        <v>1</v>
      </c>
      <c r="D36" t="s">
        <v>34</v>
      </c>
      <c r="E36" t="s">
        <v>33</v>
      </c>
      <c r="F36" t="s">
        <v>31</v>
      </c>
      <c r="G36">
        <v>1.54</v>
      </c>
      <c r="H36" t="s">
        <v>32</v>
      </c>
      <c r="I36" t="s">
        <v>31</v>
      </c>
      <c r="J36">
        <v>55951.44</v>
      </c>
      <c r="K36" s="3">
        <f t="shared" si="0"/>
        <v>1.4820788007999992</v>
      </c>
    </row>
    <row r="37" spans="1:11">
      <c r="A37" t="s">
        <v>18</v>
      </c>
      <c r="B37">
        <v>10011</v>
      </c>
      <c r="C37">
        <v>2</v>
      </c>
      <c r="D37" t="s">
        <v>34</v>
      </c>
      <c r="E37" t="s">
        <v>33</v>
      </c>
      <c r="F37" t="s">
        <v>31</v>
      </c>
      <c r="G37">
        <v>1.74</v>
      </c>
      <c r="H37" t="s">
        <v>32</v>
      </c>
      <c r="I37" t="s">
        <v>31</v>
      </c>
      <c r="J37">
        <v>49767.63</v>
      </c>
      <c r="K37" s="3">
        <f t="shared" si="0"/>
        <v>1.6878454761999997</v>
      </c>
    </row>
    <row r="38" spans="1:11">
      <c r="A38" t="s">
        <v>18</v>
      </c>
      <c r="B38">
        <v>12474</v>
      </c>
      <c r="C38">
        <v>3</v>
      </c>
      <c r="D38" t="s">
        <v>34</v>
      </c>
      <c r="E38" t="s">
        <v>33</v>
      </c>
      <c r="F38" t="s">
        <v>31</v>
      </c>
      <c r="G38">
        <v>1.4</v>
      </c>
      <c r="H38" t="s">
        <v>32</v>
      </c>
      <c r="I38" t="s">
        <v>31</v>
      </c>
      <c r="J38">
        <v>61721.64</v>
      </c>
      <c r="K38" s="3">
        <f t="shared" si="0"/>
        <v>1.2797682471999998</v>
      </c>
    </row>
    <row r="39" spans="1:11">
      <c r="A39" t="s">
        <v>18</v>
      </c>
      <c r="B39">
        <v>16203</v>
      </c>
      <c r="C39">
        <v>4</v>
      </c>
      <c r="D39" t="s">
        <v>34</v>
      </c>
      <c r="E39" t="s">
        <v>33</v>
      </c>
      <c r="F39" t="s">
        <v>31</v>
      </c>
      <c r="G39">
        <v>1.01</v>
      </c>
      <c r="H39" t="s">
        <v>32</v>
      </c>
      <c r="I39" t="s">
        <v>31</v>
      </c>
      <c r="J39">
        <v>85281.85</v>
      </c>
      <c r="K39" s="3">
        <f t="shared" si="0"/>
        <v>0.94363394980000015</v>
      </c>
    </row>
    <row r="40" spans="1:11">
      <c r="A40" t="s">
        <v>18</v>
      </c>
      <c r="B40">
        <v>11019</v>
      </c>
      <c r="C40">
        <v>5</v>
      </c>
      <c r="D40" t="s">
        <v>34</v>
      </c>
      <c r="E40" t="s">
        <v>33</v>
      </c>
      <c r="F40" t="s">
        <v>31</v>
      </c>
      <c r="G40">
        <v>1.59</v>
      </c>
      <c r="H40" t="s">
        <v>32</v>
      </c>
      <c r="I40" t="s">
        <v>31</v>
      </c>
      <c r="J40">
        <v>54195.86</v>
      </c>
      <c r="K40" s="3">
        <f t="shared" si="0"/>
        <v>1.5029440041999997</v>
      </c>
    </row>
    <row r="41" spans="1:11">
      <c r="A41" t="s">
        <v>18</v>
      </c>
      <c r="B41">
        <v>10104</v>
      </c>
      <c r="C41">
        <v>6</v>
      </c>
      <c r="D41" t="s">
        <v>34</v>
      </c>
      <c r="E41" t="s">
        <v>33</v>
      </c>
      <c r="F41" t="s">
        <v>31</v>
      </c>
      <c r="G41">
        <v>1.73</v>
      </c>
      <c r="H41" t="s">
        <v>32</v>
      </c>
      <c r="I41" t="s">
        <v>31</v>
      </c>
      <c r="J41">
        <v>49803.93</v>
      </c>
      <c r="K41" s="3">
        <f t="shared" si="0"/>
        <v>1.6697479552000001</v>
      </c>
    </row>
    <row r="42" spans="1:11">
      <c r="A42" t="s">
        <v>18</v>
      </c>
      <c r="B42">
        <v>10608</v>
      </c>
      <c r="C42">
        <v>7</v>
      </c>
      <c r="D42" t="s">
        <v>34</v>
      </c>
      <c r="E42" t="s">
        <v>33</v>
      </c>
      <c r="F42" t="s">
        <v>31</v>
      </c>
      <c r="G42">
        <v>1.69</v>
      </c>
      <c r="H42" t="s">
        <v>32</v>
      </c>
      <c r="I42" t="s">
        <v>31</v>
      </c>
      <c r="J42">
        <v>51066.5</v>
      </c>
      <c r="K42" s="3">
        <f t="shared" si="0"/>
        <v>1.5753419007999998</v>
      </c>
    </row>
    <row r="43" spans="1:11">
      <c r="A43" t="s">
        <v>18</v>
      </c>
      <c r="B43">
        <v>9066</v>
      </c>
      <c r="C43">
        <v>8</v>
      </c>
      <c r="D43" t="s">
        <v>34</v>
      </c>
      <c r="E43" t="s">
        <v>33</v>
      </c>
      <c r="F43" t="s">
        <v>31</v>
      </c>
      <c r="G43">
        <v>1.9</v>
      </c>
      <c r="H43" t="s">
        <v>32</v>
      </c>
      <c r="I43" t="s">
        <v>31</v>
      </c>
      <c r="J43">
        <v>45364.39</v>
      </c>
      <c r="K43" s="3">
        <f t="shared" si="0"/>
        <v>1.8837067431999999</v>
      </c>
    </row>
    <row r="44" spans="1:11">
      <c r="A44" t="s">
        <v>18</v>
      </c>
      <c r="B44">
        <v>14802</v>
      </c>
      <c r="C44">
        <v>9</v>
      </c>
      <c r="D44" t="s">
        <v>34</v>
      </c>
      <c r="E44" t="s">
        <v>33</v>
      </c>
      <c r="F44" t="s">
        <v>31</v>
      </c>
      <c r="G44">
        <v>1.1599999999999999</v>
      </c>
      <c r="H44" t="s">
        <v>32</v>
      </c>
      <c r="I44" t="s">
        <v>31</v>
      </c>
      <c r="J44">
        <v>74195.56</v>
      </c>
      <c r="K44" s="3">
        <f t="shared" si="0"/>
        <v>1.0301302888000001</v>
      </c>
    </row>
    <row r="45" spans="1:11">
      <c r="A45" t="s">
        <v>18</v>
      </c>
      <c r="B45">
        <v>12030</v>
      </c>
      <c r="C45">
        <v>10</v>
      </c>
      <c r="D45" t="s">
        <v>34</v>
      </c>
      <c r="E45" t="s">
        <v>33</v>
      </c>
      <c r="F45" t="s">
        <v>31</v>
      </c>
      <c r="G45">
        <v>1.45</v>
      </c>
      <c r="H45" t="s">
        <v>32</v>
      </c>
      <c r="I45" t="s">
        <v>31</v>
      </c>
      <c r="J45">
        <v>59741.89</v>
      </c>
      <c r="K45" s="3">
        <f t="shared" si="0"/>
        <v>1.3423949799999995</v>
      </c>
    </row>
    <row r="46" spans="1:11">
      <c r="A46" t="s">
        <v>18</v>
      </c>
      <c r="B46">
        <v>10662</v>
      </c>
      <c r="C46">
        <v>11</v>
      </c>
      <c r="D46" t="s">
        <v>34</v>
      </c>
      <c r="E46" t="s">
        <v>33</v>
      </c>
      <c r="F46" t="s">
        <v>31</v>
      </c>
      <c r="G46">
        <v>1.67</v>
      </c>
      <c r="H46" t="s">
        <v>32</v>
      </c>
      <c r="I46" t="s">
        <v>31</v>
      </c>
      <c r="J46">
        <v>51804.07</v>
      </c>
      <c r="K46" s="3">
        <f t="shared" si="0"/>
        <v>1.5655945768000001</v>
      </c>
    </row>
    <row r="47" spans="1:11">
      <c r="A47" t="s">
        <v>18</v>
      </c>
      <c r="B47">
        <v>6375</v>
      </c>
      <c r="C47">
        <v>12</v>
      </c>
      <c r="D47" t="s">
        <v>34</v>
      </c>
      <c r="E47" t="s">
        <v>33</v>
      </c>
      <c r="F47" t="s">
        <v>31</v>
      </c>
      <c r="G47">
        <v>2.67</v>
      </c>
      <c r="H47" t="s">
        <v>32</v>
      </c>
      <c r="I47" t="s">
        <v>31</v>
      </c>
      <c r="J47">
        <v>32329.88</v>
      </c>
      <c r="K47" s="3">
        <f t="shared" si="0"/>
        <v>2.560815625</v>
      </c>
    </row>
    <row r="48" spans="1:11">
      <c r="A48" t="s">
        <v>18</v>
      </c>
      <c r="B48">
        <v>12252</v>
      </c>
      <c r="C48">
        <v>13</v>
      </c>
      <c r="D48" t="s">
        <v>34</v>
      </c>
      <c r="E48" t="s">
        <v>33</v>
      </c>
      <c r="F48" t="s">
        <v>31</v>
      </c>
      <c r="G48">
        <v>1.4</v>
      </c>
      <c r="H48" t="s">
        <v>32</v>
      </c>
      <c r="I48" t="s">
        <v>31</v>
      </c>
      <c r="J48">
        <v>61517.97</v>
      </c>
      <c r="K48" s="3">
        <f t="shared" si="0"/>
        <v>1.3104803488000001</v>
      </c>
    </row>
    <row r="49" spans="1:11">
      <c r="A49" t="s">
        <v>18</v>
      </c>
      <c r="B49">
        <v>9729</v>
      </c>
      <c r="C49">
        <v>14</v>
      </c>
      <c r="D49" t="s">
        <v>34</v>
      </c>
      <c r="E49" t="s">
        <v>33</v>
      </c>
      <c r="F49" t="s">
        <v>31</v>
      </c>
      <c r="G49">
        <v>1.82</v>
      </c>
      <c r="H49" t="s">
        <v>32</v>
      </c>
      <c r="I49" t="s">
        <v>31</v>
      </c>
      <c r="J49">
        <v>47458.28</v>
      </c>
      <c r="K49" s="3">
        <f t="shared" si="0"/>
        <v>1.7440119802000003</v>
      </c>
    </row>
    <row r="50" spans="1:11">
      <c r="A50" t="s">
        <v>18</v>
      </c>
      <c r="B50">
        <v>12024</v>
      </c>
      <c r="C50">
        <v>15</v>
      </c>
      <c r="D50" t="s">
        <v>34</v>
      </c>
      <c r="E50" t="s">
        <v>33</v>
      </c>
      <c r="F50" t="s">
        <v>31</v>
      </c>
      <c r="G50">
        <v>1.47</v>
      </c>
      <c r="H50" t="s">
        <v>32</v>
      </c>
      <c r="I50" t="s">
        <v>31</v>
      </c>
      <c r="J50">
        <v>58821.83</v>
      </c>
      <c r="K50" s="3">
        <f t="shared" si="0"/>
        <v>1.3432742272000002</v>
      </c>
    </row>
    <row r="51" spans="1:11">
      <c r="A51" t="s">
        <v>18</v>
      </c>
      <c r="B51">
        <v>9144</v>
      </c>
      <c r="C51">
        <v>16</v>
      </c>
      <c r="D51" t="s">
        <v>34</v>
      </c>
      <c r="E51" t="s">
        <v>33</v>
      </c>
      <c r="F51" t="s">
        <v>31</v>
      </c>
      <c r="G51">
        <v>1.88</v>
      </c>
      <c r="H51" t="s">
        <v>32</v>
      </c>
      <c r="I51" t="s">
        <v>31</v>
      </c>
      <c r="J51">
        <v>45880.56</v>
      </c>
      <c r="K51" s="3">
        <f t="shared" si="0"/>
        <v>1.8667153791999995</v>
      </c>
    </row>
    <row r="52" spans="1:11">
      <c r="A52" t="s">
        <v>18</v>
      </c>
      <c r="B52">
        <v>14790</v>
      </c>
      <c r="C52">
        <v>17</v>
      </c>
      <c r="D52" t="s">
        <v>34</v>
      </c>
      <c r="E52" t="s">
        <v>33</v>
      </c>
      <c r="F52" t="s">
        <v>31</v>
      </c>
      <c r="G52">
        <v>1.1499999999999999</v>
      </c>
      <c r="H52" t="s">
        <v>32</v>
      </c>
      <c r="I52" t="s">
        <v>31</v>
      </c>
      <c r="J52">
        <v>74848.78</v>
      </c>
      <c r="K52" s="3">
        <f t="shared" si="0"/>
        <v>1.0310780200000003</v>
      </c>
    </row>
    <row r="53" spans="1:11">
      <c r="A53" t="s">
        <v>18</v>
      </c>
      <c r="B53">
        <v>8940</v>
      </c>
      <c r="C53">
        <v>18</v>
      </c>
      <c r="D53" t="s">
        <v>34</v>
      </c>
      <c r="E53" t="s">
        <v>33</v>
      </c>
      <c r="F53" t="s">
        <v>31</v>
      </c>
      <c r="G53">
        <v>1.97</v>
      </c>
      <c r="H53" t="s">
        <v>32</v>
      </c>
      <c r="I53" t="s">
        <v>31</v>
      </c>
      <c r="J53">
        <v>43877.78</v>
      </c>
      <c r="K53" s="3">
        <f t="shared" si="0"/>
        <v>1.9114679199999998</v>
      </c>
    </row>
    <row r="54" spans="1:11">
      <c r="A54" t="s">
        <v>18</v>
      </c>
      <c r="B54">
        <v>12444</v>
      </c>
      <c r="C54">
        <v>19</v>
      </c>
      <c r="D54" t="s">
        <v>34</v>
      </c>
      <c r="E54" t="s">
        <v>33</v>
      </c>
      <c r="F54" t="s">
        <v>31</v>
      </c>
      <c r="G54">
        <v>1.4</v>
      </c>
      <c r="H54" t="s">
        <v>32</v>
      </c>
      <c r="I54" t="s">
        <v>31</v>
      </c>
      <c r="J54">
        <v>61736.31</v>
      </c>
      <c r="K54" s="3">
        <f t="shared" si="0"/>
        <v>1.2838482592</v>
      </c>
    </row>
    <row r="55" spans="1:11">
      <c r="A55" t="s">
        <v>18</v>
      </c>
      <c r="B55">
        <v>11397</v>
      </c>
      <c r="C55">
        <v>20</v>
      </c>
      <c r="D55" t="s">
        <v>34</v>
      </c>
      <c r="E55" t="s">
        <v>33</v>
      </c>
      <c r="F55" t="s">
        <v>31</v>
      </c>
      <c r="G55">
        <v>1.53</v>
      </c>
      <c r="H55" t="s">
        <v>32</v>
      </c>
      <c r="I55" t="s">
        <v>31</v>
      </c>
      <c r="J55">
        <v>56535.91</v>
      </c>
      <c r="K55" s="3">
        <f t="shared" si="0"/>
        <v>1.4399976297999997</v>
      </c>
    </row>
    <row r="56" spans="1:11">
      <c r="A56" t="s">
        <v>18</v>
      </c>
      <c r="B56">
        <v>7311</v>
      </c>
      <c r="C56">
        <v>21</v>
      </c>
      <c r="D56" t="s">
        <v>34</v>
      </c>
      <c r="E56" t="s">
        <v>33</v>
      </c>
      <c r="F56" t="s">
        <v>31</v>
      </c>
      <c r="G56">
        <v>2.33</v>
      </c>
      <c r="H56" t="s">
        <v>32</v>
      </c>
      <c r="I56" t="s">
        <v>31</v>
      </c>
      <c r="J56">
        <v>37051.919999999998</v>
      </c>
      <c r="K56" s="3">
        <f t="shared" si="0"/>
        <v>2.3052587962000004</v>
      </c>
    </row>
    <row r="57" spans="1:11">
      <c r="A57" t="s">
        <v>18</v>
      </c>
      <c r="B57">
        <v>11688</v>
      </c>
      <c r="C57">
        <v>22</v>
      </c>
      <c r="D57" t="s">
        <v>34</v>
      </c>
      <c r="E57" t="s">
        <v>33</v>
      </c>
      <c r="F57" t="s">
        <v>31</v>
      </c>
      <c r="G57">
        <v>1.48</v>
      </c>
      <c r="H57" t="s">
        <v>32</v>
      </c>
      <c r="I57" t="s">
        <v>31</v>
      </c>
      <c r="J57">
        <v>58266.16</v>
      </c>
      <c r="K57" s="3">
        <f t="shared" si="0"/>
        <v>1.3939139967999994</v>
      </c>
    </row>
    <row r="58" spans="1:11">
      <c r="A58" t="s">
        <v>18</v>
      </c>
      <c r="B58">
        <v>10941</v>
      </c>
      <c r="C58">
        <v>23</v>
      </c>
      <c r="D58" t="s">
        <v>34</v>
      </c>
      <c r="E58" t="s">
        <v>33</v>
      </c>
      <c r="F58" t="s">
        <v>31</v>
      </c>
      <c r="G58">
        <v>1.57</v>
      </c>
      <c r="H58" t="s">
        <v>32</v>
      </c>
      <c r="I58" t="s">
        <v>31</v>
      </c>
      <c r="J58">
        <v>54893.84</v>
      </c>
      <c r="K58" s="3">
        <f t="shared" si="0"/>
        <v>1.5163668681999996</v>
      </c>
    </row>
    <row r="59" spans="1:11">
      <c r="A59" t="s">
        <v>18</v>
      </c>
      <c r="B59">
        <v>12438</v>
      </c>
      <c r="C59">
        <v>24</v>
      </c>
      <c r="D59" t="s">
        <v>34</v>
      </c>
      <c r="E59" t="s">
        <v>33</v>
      </c>
      <c r="F59" t="s">
        <v>31</v>
      </c>
      <c r="G59">
        <v>1.38</v>
      </c>
      <c r="H59" t="s">
        <v>32</v>
      </c>
      <c r="I59" t="s">
        <v>31</v>
      </c>
      <c r="J59">
        <v>62567.14</v>
      </c>
      <c r="K59" s="3">
        <f t="shared" si="0"/>
        <v>1.2846668968000001</v>
      </c>
    </row>
    <row r="60" spans="1:11">
      <c r="A60" t="s">
        <v>18</v>
      </c>
      <c r="B60">
        <v>11544</v>
      </c>
      <c r="C60">
        <v>25</v>
      </c>
      <c r="D60" t="s">
        <v>34</v>
      </c>
      <c r="E60" t="s">
        <v>33</v>
      </c>
      <c r="F60" t="s">
        <v>31</v>
      </c>
      <c r="G60">
        <v>1.52</v>
      </c>
      <c r="H60" t="s">
        <v>32</v>
      </c>
      <c r="I60" t="s">
        <v>31</v>
      </c>
      <c r="J60">
        <v>56899.06</v>
      </c>
      <c r="K60" s="3">
        <f t="shared" si="0"/>
        <v>1.4164600191999996</v>
      </c>
    </row>
    <row r="61" spans="1:11">
      <c r="A61" t="s">
        <v>18</v>
      </c>
      <c r="B61">
        <v>7689</v>
      </c>
      <c r="C61">
        <v>26</v>
      </c>
      <c r="D61" t="s">
        <v>34</v>
      </c>
      <c r="E61" t="s">
        <v>33</v>
      </c>
      <c r="F61" t="s">
        <v>31</v>
      </c>
      <c r="G61">
        <v>2.25</v>
      </c>
      <c r="H61" t="s">
        <v>32</v>
      </c>
      <c r="I61" t="s">
        <v>31</v>
      </c>
      <c r="J61">
        <v>38431.760000000002</v>
      </c>
      <c r="K61" s="3">
        <f t="shared" si="0"/>
        <v>2.2081127962</v>
      </c>
    </row>
    <row r="62" spans="1:11">
      <c r="A62" t="s">
        <v>18</v>
      </c>
      <c r="B62">
        <v>14382</v>
      </c>
      <c r="C62">
        <v>27</v>
      </c>
      <c r="D62" t="s">
        <v>34</v>
      </c>
      <c r="E62" t="s">
        <v>33</v>
      </c>
      <c r="F62" t="s">
        <v>31</v>
      </c>
      <c r="G62">
        <v>1.19</v>
      </c>
      <c r="H62" t="s">
        <v>32</v>
      </c>
      <c r="I62" t="s">
        <v>31</v>
      </c>
      <c r="J62">
        <v>72377.03</v>
      </c>
      <c r="K62" s="3">
        <f t="shared" si="0"/>
        <v>1.0653914728</v>
      </c>
    </row>
    <row r="63" spans="1:11">
      <c r="A63" t="s">
        <v>18</v>
      </c>
      <c r="B63">
        <v>12021</v>
      </c>
      <c r="C63">
        <v>28</v>
      </c>
      <c r="D63" t="s">
        <v>34</v>
      </c>
      <c r="E63" t="s">
        <v>33</v>
      </c>
      <c r="F63" t="s">
        <v>31</v>
      </c>
      <c r="G63">
        <v>1.45</v>
      </c>
      <c r="H63" t="s">
        <v>32</v>
      </c>
      <c r="I63" t="s">
        <v>31</v>
      </c>
      <c r="J63">
        <v>59391.34</v>
      </c>
      <c r="K63" s="3">
        <f t="shared" si="0"/>
        <v>1.3437141801999997</v>
      </c>
    </row>
    <row r="64" spans="1:11">
      <c r="A64" t="s">
        <v>18</v>
      </c>
      <c r="B64">
        <v>7242</v>
      </c>
      <c r="C64">
        <v>29</v>
      </c>
      <c r="D64" t="s">
        <v>34</v>
      </c>
      <c r="E64" t="s">
        <v>33</v>
      </c>
      <c r="F64" t="s">
        <v>31</v>
      </c>
      <c r="G64">
        <v>2.33</v>
      </c>
      <c r="H64" t="s">
        <v>32</v>
      </c>
      <c r="I64" t="s">
        <v>31</v>
      </c>
      <c r="J64">
        <v>37116</v>
      </c>
      <c r="K64" s="3">
        <f t="shared" si="0"/>
        <v>2.3233680807999999</v>
      </c>
    </row>
    <row r="65" spans="1:11">
      <c r="A65" t="s">
        <v>18</v>
      </c>
      <c r="B65">
        <v>13581</v>
      </c>
      <c r="C65">
        <v>30</v>
      </c>
      <c r="D65" t="s">
        <v>34</v>
      </c>
      <c r="E65" t="s">
        <v>33</v>
      </c>
      <c r="F65" t="s">
        <v>31</v>
      </c>
      <c r="G65">
        <v>1.27</v>
      </c>
      <c r="H65" t="s">
        <v>32</v>
      </c>
      <c r="I65" t="s">
        <v>31</v>
      </c>
      <c r="J65">
        <v>67889.240000000005</v>
      </c>
      <c r="K65" s="3">
        <f t="shared" si="0"/>
        <v>1.1445714441999999</v>
      </c>
    </row>
    <row r="66" spans="1:11">
      <c r="A66" t="s">
        <v>18</v>
      </c>
      <c r="B66">
        <v>10758</v>
      </c>
      <c r="C66">
        <v>31</v>
      </c>
      <c r="D66" t="s">
        <v>34</v>
      </c>
      <c r="E66" t="s">
        <v>33</v>
      </c>
      <c r="F66" t="s">
        <v>31</v>
      </c>
      <c r="G66">
        <v>1.63</v>
      </c>
      <c r="H66" t="s">
        <v>32</v>
      </c>
      <c r="I66" t="s">
        <v>31</v>
      </c>
      <c r="J66">
        <v>52861.02</v>
      </c>
      <c r="K66" s="3">
        <f t="shared" si="0"/>
        <v>1.5484416807999999</v>
      </c>
    </row>
    <row r="67" spans="1:11">
      <c r="A67" t="s">
        <v>18</v>
      </c>
      <c r="B67">
        <v>9051</v>
      </c>
      <c r="C67">
        <v>32</v>
      </c>
      <c r="D67" t="s">
        <v>34</v>
      </c>
      <c r="E67" t="s">
        <v>33</v>
      </c>
      <c r="F67" t="s">
        <v>31</v>
      </c>
      <c r="G67">
        <v>1.93</v>
      </c>
      <c r="H67" t="s">
        <v>32</v>
      </c>
      <c r="I67" t="s">
        <v>31</v>
      </c>
      <c r="J67">
        <v>44714.18</v>
      </c>
      <c r="K67" s="3">
        <f t="shared" si="0"/>
        <v>1.8869913322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E2" sqref="E2"/>
    </sheetView>
  </sheetViews>
  <sheetFormatPr defaultRowHeight="15"/>
  <cols>
    <col min="1" max="1" width="7" bestFit="1" customWidth="1"/>
    <col min="2" max="2" width="8.28515625" bestFit="1" customWidth="1"/>
    <col min="3" max="3" width="8.7109375" bestFit="1" customWidth="1"/>
    <col min="4" max="4" width="10" bestFit="1" customWidth="1"/>
    <col min="5" max="5" width="12" bestFit="1" customWidth="1"/>
    <col min="6" max="6" width="8.7109375" bestFit="1" customWidth="1"/>
    <col min="7" max="7" width="10" bestFit="1" customWidth="1"/>
    <col min="8" max="8" width="12" bestFit="1" customWidth="1"/>
    <col min="9" max="9" width="6.7109375" bestFit="1" customWidth="1"/>
  </cols>
  <sheetData>
    <row r="1" spans="1:15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B2">
        <v>4</v>
      </c>
      <c r="C2">
        <v>8.34</v>
      </c>
      <c r="D2">
        <f>d4m_shorter!B27</f>
        <v>6.0930687499999996</v>
      </c>
      <c r="E2">
        <f>d4m_shorter!C27</f>
        <v>1.2706275930744888</v>
      </c>
      <c r="F2">
        <v>8.69</v>
      </c>
      <c r="G2">
        <f>d4g_shorter!B27</f>
        <v>7.2228437500000018</v>
      </c>
      <c r="H2">
        <f>d4g_shorter!C27</f>
        <v>0.47384118268810083</v>
      </c>
      <c r="J2">
        <v>4.0599999999999996</v>
      </c>
      <c r="K2">
        <f>d4m_shorter!B11</f>
        <v>3.204687499999999</v>
      </c>
      <c r="L2">
        <f>d4m_shorter!C11</f>
        <v>2.5084913656322647</v>
      </c>
      <c r="M2">
        <v>2.35</v>
      </c>
      <c r="N2">
        <f>d4g_shorter!B11</f>
        <v>1.9224999999999999</v>
      </c>
      <c r="O2">
        <f>d4g_shorter!C11</f>
        <v>0.67522994888479859</v>
      </c>
    </row>
    <row r="3" spans="1:15">
      <c r="B3">
        <v>5</v>
      </c>
      <c r="C3">
        <v>8.42</v>
      </c>
      <c r="D3">
        <f>d4m_shorter!B28</f>
        <v>6.2802000000000007</v>
      </c>
      <c r="E3">
        <f>d4m_shorter!C28</f>
        <v>1.2222351724501206</v>
      </c>
      <c r="F3">
        <v>9.61</v>
      </c>
      <c r="G3">
        <f>d4g_shorter!B28</f>
        <v>7.603762500000002</v>
      </c>
      <c r="H3">
        <f>d4g_shorter!C28</f>
        <v>0.30734811381313293</v>
      </c>
      <c r="J3">
        <v>4.0199999999999996</v>
      </c>
      <c r="K3">
        <f>d4m_shorter!B12</f>
        <v>2.5934374999999994</v>
      </c>
      <c r="L3">
        <f>d4m_shorter!C12</f>
        <v>2.3504654437832855</v>
      </c>
      <c r="M3">
        <v>1.72</v>
      </c>
      <c r="N3">
        <f>d4g_shorter!B12</f>
        <v>1.6378125000000001</v>
      </c>
      <c r="O3">
        <f>d4g_shorter!C12</f>
        <v>0.82695997631043483</v>
      </c>
    </row>
    <row r="4" spans="1:15">
      <c r="B4">
        <v>6</v>
      </c>
      <c r="C4">
        <v>8.33</v>
      </c>
      <c r="D4">
        <f>d4m_shorter!B29</f>
        <v>6.8551437500000008</v>
      </c>
      <c r="E4">
        <f>d4m_shorter!C29</f>
        <v>0.66765904759139139</v>
      </c>
      <c r="F4">
        <v>9.52</v>
      </c>
      <c r="G4">
        <f>d4g_shorter!B29</f>
        <v>7.3870312499999997</v>
      </c>
      <c r="H4">
        <f>d4g_shorter!C29</f>
        <v>0.2633808409490655</v>
      </c>
      <c r="J4">
        <v>3.87</v>
      </c>
      <c r="K4">
        <f>d4m_shorter!B13</f>
        <v>4.9365624999999991</v>
      </c>
      <c r="L4">
        <f>d4m_shorter!C13</f>
        <v>3.3321170344769744</v>
      </c>
      <c r="M4">
        <v>1.42</v>
      </c>
      <c r="N4">
        <f>d4g_shorter!B13</f>
        <v>1.7046875000000001</v>
      </c>
      <c r="O4">
        <f>d4g_shorter!C13</f>
        <v>1.243693729477614</v>
      </c>
    </row>
    <row r="5" spans="1:15">
      <c r="B5">
        <v>7</v>
      </c>
      <c r="C5">
        <v>8.06</v>
      </c>
      <c r="D5">
        <f>d4m_shorter!B30</f>
        <v>6.6269093750000012</v>
      </c>
      <c r="E5">
        <f>d4m_shorter!C30</f>
        <v>0.72513975087313998</v>
      </c>
      <c r="F5">
        <v>9.25</v>
      </c>
      <c r="G5">
        <f>d4g_shorter!B30</f>
        <v>7.53609375</v>
      </c>
      <c r="H5">
        <f>d4g_shorter!C30</f>
        <v>0.37558052350607657</v>
      </c>
      <c r="J5">
        <v>4.26</v>
      </c>
      <c r="K5">
        <f>d4m_shorter!B14</f>
        <v>3.1575000000000002</v>
      </c>
      <c r="L5">
        <f>d4m_shorter!C14</f>
        <v>2.7790216426509846</v>
      </c>
      <c r="M5">
        <v>1.57</v>
      </c>
      <c r="N5">
        <f>d4g_shorter!B14</f>
        <v>1.5165625000000003</v>
      </c>
      <c r="O5">
        <f>d4g_shorter!C14</f>
        <v>0.72848764851043124</v>
      </c>
    </row>
    <row r="18" spans="2:2">
      <c r="B18" s="1"/>
    </row>
    <row r="26" spans="2:2">
      <c r="B2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longer</vt:lpstr>
      <vt:lpstr>d4g_longer</vt:lpstr>
      <vt:lpstr>d4m_longer</vt:lpstr>
      <vt:lpstr>d4g longer Run_Info</vt:lpstr>
      <vt:lpstr>d4m longer Run_Info</vt:lpstr>
      <vt:lpstr>d4g size v J</vt:lpstr>
      <vt:lpstr>d4m size v J</vt:lpstr>
      <vt:lpstr>TIMINGS_longer</vt:lpstr>
      <vt:lpstr>All shorter</vt:lpstr>
      <vt:lpstr>d4g_shorter</vt:lpstr>
      <vt:lpstr>d4m_shorter</vt:lpstr>
      <vt:lpstr>d4g_shorterRun_Info</vt:lpstr>
      <vt:lpstr>d4m shorterRun_Info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Lachele</dc:creator>
  <cp:lastModifiedBy>B. Lachele Foley</cp:lastModifiedBy>
  <dcterms:created xsi:type="dcterms:W3CDTF">2012-04-13T18:15:56Z</dcterms:created>
  <dcterms:modified xsi:type="dcterms:W3CDTF">2012-12-06T22:15:32Z</dcterms:modified>
</cp:coreProperties>
</file>