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6995" windowHeight="9750"/>
  </bookViews>
  <sheets>
    <sheet name="Totals" sheetId="4" r:id="rId1"/>
    <sheet name="d4g Run_Info" sheetId="1" r:id="rId2"/>
    <sheet name="d4m_Run_Info" sheetId="2" r:id="rId3"/>
    <sheet name="prot_Run_Info" sheetId="3" r:id="rId4"/>
  </sheets>
  <calcPr calcId="0"/>
</workbook>
</file>

<file path=xl/calcChain.xml><?xml version="1.0" encoding="utf-8"?>
<calcChain xmlns="http://schemas.openxmlformats.org/spreadsheetml/2006/main">
  <c r="G1" i="4"/>
  <c r="E1"/>
  <c r="C1"/>
  <c r="F11" i="3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11" i="2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</calcChain>
</file>

<file path=xl/sharedStrings.xml><?xml version="1.0" encoding="utf-8"?>
<sst xmlns="http://schemas.openxmlformats.org/spreadsheetml/2006/main" count="834" uniqueCount="18">
  <si>
    <t># S</t>
  </si>
  <si>
    <t>um</t>
  </si>
  <si>
    <t>mar</t>
  </si>
  <si>
    <t>y of simulation lengths and sy</t>
  </si>
  <si>
    <t>stem size</t>
  </si>
  <si>
    <t>s</t>
  </si>
  <si>
    <t>RUN</t>
  </si>
  <si>
    <t>=</t>
  </si>
  <si>
    <t>NATOM = getting atoms failed</t>
  </si>
  <si>
    <t>NSTEP =</t>
  </si>
  <si>
    <t>TIME(PS) =</t>
  </si>
  <si>
    <t>TEMP(K) =</t>
  </si>
  <si>
    <t>PRESS =</t>
  </si>
  <si>
    <t>NSTEP</t>
  </si>
  <si>
    <t>d4g</t>
  </si>
  <si>
    <t>d4m</t>
  </si>
  <si>
    <t>prot</t>
  </si>
  <si>
    <t>Times (ns)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</si>
</sst>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G11" sqref="G11"/>
    </sheetView>
  </sheetViews>
  <sheetFormatPr defaultRowHeight="15"/>
  <cols>
    <col min="1" max="1" width="10.140625" bestFit="1" customWidth="1"/>
  </cols>
  <sheetData>
    <row r="1" spans="1:7">
      <c r="A1" t="s">
        <v>17</v>
      </c>
      <c r="B1" t="s">
        <v>14</v>
      </c>
      <c r="C1">
        <f>(SUM('d4g Run_Info'!$H:$H)-2040*COUNTA('d4g Run_Info'!$H:$H))/1000</f>
        <v>3215.4780000000001</v>
      </c>
      <c r="D1" t="s">
        <v>15</v>
      </c>
      <c r="E1">
        <f>(SUM(d4m_Run_Info!$H:$H)-2040*COUNTA(d4m_Run_Info!$H:$H))/1000</f>
        <v>3471.7530000000002</v>
      </c>
      <c r="F1" t="s">
        <v>16</v>
      </c>
      <c r="G1">
        <f>(SUM(prot_Run_Info!$H:$H)-2040*COUNTA(prot_Run_Info!$H:$H))/1000</f>
        <v>3555.0120000000002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A10" workbookViewId="0">
      <selection activeCell="H1" sqref="H1:H104857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>
        <v>1</v>
      </c>
      <c r="D2" t="s">
        <v>8</v>
      </c>
      <c r="E2" t="s">
        <v>9</v>
      </c>
      <c r="F2">
        <v>50000000</v>
      </c>
      <c r="G2" t="s">
        <v>10</v>
      </c>
      <c r="H2">
        <v>102040</v>
      </c>
      <c r="I2" t="s">
        <v>11</v>
      </c>
      <c r="J2">
        <v>296.98</v>
      </c>
      <c r="K2" t="s">
        <v>12</v>
      </c>
      <c r="L2">
        <v>-293.5</v>
      </c>
    </row>
    <row r="3" spans="1:12">
      <c r="A3" t="s">
        <v>6</v>
      </c>
      <c r="B3" t="s">
        <v>7</v>
      </c>
      <c r="C3">
        <v>2</v>
      </c>
      <c r="D3" t="s">
        <v>8</v>
      </c>
      <c r="E3" t="s">
        <v>9</v>
      </c>
      <c r="F3">
        <v>50000000</v>
      </c>
      <c r="G3" t="s">
        <v>10</v>
      </c>
      <c r="H3">
        <v>102040</v>
      </c>
      <c r="I3" t="s">
        <v>11</v>
      </c>
      <c r="J3">
        <v>299.64</v>
      </c>
      <c r="K3" t="s">
        <v>12</v>
      </c>
      <c r="L3">
        <v>-128.9</v>
      </c>
    </row>
    <row r="4" spans="1:12">
      <c r="A4" t="s">
        <v>6</v>
      </c>
      <c r="B4" t="s">
        <v>7</v>
      </c>
      <c r="C4">
        <v>3</v>
      </c>
      <c r="D4" t="s">
        <v>8</v>
      </c>
      <c r="E4" t="s">
        <v>9</v>
      </c>
      <c r="F4">
        <v>1345000</v>
      </c>
      <c r="G4" t="s">
        <v>10</v>
      </c>
      <c r="H4">
        <v>102041</v>
      </c>
      <c r="I4" t="s">
        <v>11</v>
      </c>
      <c r="J4">
        <v>299.79000000000002</v>
      </c>
      <c r="K4" t="s">
        <v>12</v>
      </c>
      <c r="L4">
        <v>332.3</v>
      </c>
    </row>
    <row r="5" spans="1:12">
      <c r="A5" t="s">
        <v>6</v>
      </c>
      <c r="B5" t="s">
        <v>7</v>
      </c>
      <c r="C5">
        <v>4</v>
      </c>
      <c r="D5" t="s">
        <v>8</v>
      </c>
      <c r="E5" t="s">
        <v>9</v>
      </c>
      <c r="F5">
        <v>50000000</v>
      </c>
      <c r="G5" t="s">
        <v>10</v>
      </c>
      <c r="H5">
        <v>102040</v>
      </c>
      <c r="I5" t="s">
        <v>11</v>
      </c>
      <c r="J5">
        <v>300.83</v>
      </c>
      <c r="K5" t="s">
        <v>12</v>
      </c>
      <c r="L5">
        <v>-42.5</v>
      </c>
    </row>
    <row r="6" spans="1:12">
      <c r="A6" t="s">
        <v>6</v>
      </c>
      <c r="B6" t="s">
        <v>7</v>
      </c>
      <c r="C6">
        <v>5</v>
      </c>
      <c r="D6" t="s">
        <v>8</v>
      </c>
      <c r="E6" t="s">
        <v>9</v>
      </c>
      <c r="F6">
        <v>50000000</v>
      </c>
      <c r="G6" t="s">
        <v>10</v>
      </c>
      <c r="H6">
        <v>102040</v>
      </c>
      <c r="I6" t="s">
        <v>11</v>
      </c>
      <c r="J6">
        <v>299.93</v>
      </c>
      <c r="K6" t="s">
        <v>12</v>
      </c>
      <c r="L6">
        <v>-59.4</v>
      </c>
    </row>
    <row r="7" spans="1:12">
      <c r="A7" t="s">
        <v>6</v>
      </c>
      <c r="B7" t="s">
        <v>7</v>
      </c>
      <c r="C7">
        <v>6</v>
      </c>
      <c r="D7" t="s">
        <v>8</v>
      </c>
      <c r="E7" t="s">
        <v>9</v>
      </c>
      <c r="F7">
        <v>50000000</v>
      </c>
      <c r="G7" t="s">
        <v>10</v>
      </c>
      <c r="H7">
        <v>102040</v>
      </c>
      <c r="I7" t="s">
        <v>11</v>
      </c>
      <c r="J7">
        <v>299.07</v>
      </c>
      <c r="K7" t="s">
        <v>12</v>
      </c>
      <c r="L7">
        <v>26.3</v>
      </c>
    </row>
    <row r="8" spans="1:12">
      <c r="A8" t="s">
        <v>6</v>
      </c>
      <c r="B8" t="s">
        <v>7</v>
      </c>
      <c r="C8">
        <v>7</v>
      </c>
      <c r="D8" t="s">
        <v>8</v>
      </c>
      <c r="E8" t="s">
        <v>9</v>
      </c>
      <c r="F8">
        <v>50000000</v>
      </c>
      <c r="G8" t="s">
        <v>10</v>
      </c>
      <c r="H8">
        <v>102040</v>
      </c>
      <c r="I8" t="s">
        <v>11</v>
      </c>
      <c r="J8">
        <v>301.7</v>
      </c>
      <c r="K8" t="s">
        <v>12</v>
      </c>
      <c r="L8">
        <v>135.9</v>
      </c>
    </row>
    <row r="9" spans="1:12">
      <c r="A9" t="s">
        <v>6</v>
      </c>
      <c r="B9" t="s">
        <v>7</v>
      </c>
      <c r="C9">
        <v>8</v>
      </c>
      <c r="D9" t="s">
        <v>8</v>
      </c>
      <c r="E9" t="s">
        <v>9</v>
      </c>
      <c r="F9">
        <v>50000000</v>
      </c>
      <c r="G9" t="s">
        <v>10</v>
      </c>
      <c r="H9">
        <v>102040</v>
      </c>
      <c r="I9" t="s">
        <v>11</v>
      </c>
      <c r="J9">
        <v>300.36</v>
      </c>
      <c r="K9" t="s">
        <v>12</v>
      </c>
      <c r="L9">
        <v>76.599999999999994</v>
      </c>
    </row>
    <row r="10" spans="1:12">
      <c r="A10" t="s">
        <v>6</v>
      </c>
      <c r="B10" t="s">
        <v>7</v>
      </c>
      <c r="C10">
        <v>9</v>
      </c>
      <c r="D10" t="s">
        <v>8</v>
      </c>
      <c r="E10" t="s">
        <v>9</v>
      </c>
      <c r="F10">
        <v>50000000</v>
      </c>
      <c r="G10" t="s">
        <v>10</v>
      </c>
      <c r="H10">
        <v>102040</v>
      </c>
      <c r="I10" t="s">
        <v>11</v>
      </c>
      <c r="J10">
        <v>300.12</v>
      </c>
      <c r="K10" t="s">
        <v>12</v>
      </c>
      <c r="L10">
        <v>-60.8</v>
      </c>
    </row>
    <row r="11" spans="1:12">
      <c r="A11" t="s">
        <v>6</v>
      </c>
      <c r="B11" t="s">
        <v>7</v>
      </c>
      <c r="C11">
        <v>10</v>
      </c>
      <c r="D11" t="s">
        <v>8</v>
      </c>
      <c r="E11" t="s">
        <v>13</v>
      </c>
      <c r="F11">
        <f xml:space="preserve">  2110000</f>
        <v>2110000</v>
      </c>
      <c r="G11" t="s">
        <v>10</v>
      </c>
      <c r="H11">
        <v>101154</v>
      </c>
      <c r="I11" t="s">
        <v>11</v>
      </c>
      <c r="J11">
        <v>302.39999999999998</v>
      </c>
      <c r="K11" t="s">
        <v>12</v>
      </c>
      <c r="L11">
        <v>173.7</v>
      </c>
    </row>
    <row r="12" spans="1:12">
      <c r="A12" t="s">
        <v>6</v>
      </c>
      <c r="B12" t="s">
        <v>7</v>
      </c>
      <c r="C12">
        <v>11</v>
      </c>
      <c r="D12" t="s">
        <v>8</v>
      </c>
      <c r="E12" t="s">
        <v>13</v>
      </c>
      <c r="F12">
        <f xml:space="preserve"> 50000000</f>
        <v>50000000</v>
      </c>
      <c r="G12" t="s">
        <v>10</v>
      </c>
      <c r="H12">
        <v>102040</v>
      </c>
      <c r="I12" t="s">
        <v>11</v>
      </c>
      <c r="J12">
        <v>296.92</v>
      </c>
      <c r="K12" t="s">
        <v>12</v>
      </c>
      <c r="L12">
        <v>63.6</v>
      </c>
    </row>
    <row r="13" spans="1:12">
      <c r="A13" t="s">
        <v>6</v>
      </c>
      <c r="B13" t="s">
        <v>7</v>
      </c>
      <c r="C13">
        <v>12</v>
      </c>
      <c r="D13" t="s">
        <v>8</v>
      </c>
      <c r="E13" t="s">
        <v>13</v>
      </c>
      <c r="F13">
        <f xml:space="preserve"> 50000000</f>
        <v>50000000</v>
      </c>
      <c r="G13" t="s">
        <v>10</v>
      </c>
      <c r="H13">
        <v>102040</v>
      </c>
      <c r="I13" t="s">
        <v>11</v>
      </c>
      <c r="J13">
        <v>303.10000000000002</v>
      </c>
      <c r="K13" t="s">
        <v>12</v>
      </c>
      <c r="L13">
        <v>-159.5</v>
      </c>
    </row>
    <row r="14" spans="1:12">
      <c r="A14" t="s">
        <v>6</v>
      </c>
      <c r="B14" t="s">
        <v>7</v>
      </c>
      <c r="C14">
        <v>13</v>
      </c>
      <c r="D14" t="s">
        <v>8</v>
      </c>
      <c r="E14" t="s">
        <v>13</v>
      </c>
      <c r="F14">
        <f xml:space="preserve"> 37248000</f>
        <v>37248000</v>
      </c>
      <c r="G14" t="s">
        <v>10</v>
      </c>
      <c r="H14">
        <v>131074</v>
      </c>
      <c r="I14" t="s">
        <v>11</v>
      </c>
      <c r="J14">
        <v>298.60000000000002</v>
      </c>
      <c r="K14" t="s">
        <v>12</v>
      </c>
      <c r="L14">
        <v>251.2</v>
      </c>
    </row>
    <row r="15" spans="1:12">
      <c r="A15" t="s">
        <v>6</v>
      </c>
      <c r="B15" t="s">
        <v>7</v>
      </c>
      <c r="C15">
        <v>14</v>
      </c>
      <c r="D15" t="s">
        <v>8</v>
      </c>
      <c r="E15" t="s">
        <v>13</v>
      </c>
      <c r="F15">
        <f xml:space="preserve"> 50000000</f>
        <v>50000000</v>
      </c>
      <c r="G15" t="s">
        <v>10</v>
      </c>
      <c r="H15">
        <v>102040</v>
      </c>
      <c r="I15" t="s">
        <v>11</v>
      </c>
      <c r="J15">
        <v>295.72000000000003</v>
      </c>
      <c r="K15" t="s">
        <v>12</v>
      </c>
      <c r="L15">
        <v>-157.30000000000001</v>
      </c>
    </row>
    <row r="16" spans="1:12">
      <c r="A16" t="s">
        <v>6</v>
      </c>
      <c r="B16" t="s">
        <v>7</v>
      </c>
      <c r="C16">
        <v>15</v>
      </c>
      <c r="D16" t="s">
        <v>8</v>
      </c>
      <c r="E16" t="s">
        <v>13</v>
      </c>
      <c r="F16">
        <f xml:space="preserve"> 50000000</f>
        <v>50000000</v>
      </c>
      <c r="G16" t="s">
        <v>10</v>
      </c>
      <c r="H16">
        <v>102040</v>
      </c>
      <c r="I16" t="s">
        <v>11</v>
      </c>
      <c r="J16">
        <v>301.2</v>
      </c>
      <c r="K16" t="s">
        <v>12</v>
      </c>
      <c r="L16">
        <v>85.3</v>
      </c>
    </row>
    <row r="17" spans="1:12">
      <c r="A17" t="s">
        <v>6</v>
      </c>
      <c r="B17" t="s">
        <v>7</v>
      </c>
      <c r="C17">
        <v>16</v>
      </c>
      <c r="D17" t="s">
        <v>8</v>
      </c>
      <c r="E17" t="s">
        <v>13</v>
      </c>
      <c r="F17">
        <f xml:space="preserve">  2067000</f>
        <v>2067000</v>
      </c>
      <c r="G17" t="s">
        <v>10</v>
      </c>
      <c r="H17">
        <v>97850</v>
      </c>
      <c r="I17" t="s">
        <v>11</v>
      </c>
      <c r="J17">
        <v>298.39</v>
      </c>
      <c r="K17" t="s">
        <v>12</v>
      </c>
      <c r="L17">
        <v>-100.2</v>
      </c>
    </row>
    <row r="18" spans="1:12">
      <c r="A18" t="s">
        <v>6</v>
      </c>
      <c r="B18" t="s">
        <v>7</v>
      </c>
      <c r="C18">
        <v>17</v>
      </c>
      <c r="D18" t="s">
        <v>8</v>
      </c>
      <c r="E18" t="s">
        <v>13</v>
      </c>
      <c r="F18">
        <f xml:space="preserve"> 50000000</f>
        <v>50000000</v>
      </c>
      <c r="G18" t="s">
        <v>10</v>
      </c>
      <c r="H18">
        <v>102040</v>
      </c>
      <c r="I18" t="s">
        <v>11</v>
      </c>
      <c r="J18">
        <v>295.39999999999998</v>
      </c>
      <c r="K18" t="s">
        <v>12</v>
      </c>
      <c r="L18">
        <v>41.7</v>
      </c>
    </row>
    <row r="19" spans="1:12">
      <c r="A19" t="s">
        <v>6</v>
      </c>
      <c r="B19" t="s">
        <v>7</v>
      </c>
      <c r="C19">
        <v>18</v>
      </c>
      <c r="D19" t="s">
        <v>8</v>
      </c>
      <c r="E19" t="s">
        <v>13</v>
      </c>
      <c r="F19">
        <f xml:space="preserve"> 50000000</f>
        <v>50000000</v>
      </c>
      <c r="G19" t="s">
        <v>10</v>
      </c>
      <c r="H19">
        <v>102040</v>
      </c>
      <c r="I19" t="s">
        <v>11</v>
      </c>
      <c r="J19">
        <v>301.47000000000003</v>
      </c>
      <c r="K19" t="s">
        <v>12</v>
      </c>
      <c r="L19">
        <v>-466.6</v>
      </c>
    </row>
    <row r="20" spans="1:12">
      <c r="A20" t="s">
        <v>6</v>
      </c>
      <c r="B20" t="s">
        <v>7</v>
      </c>
      <c r="C20">
        <v>19</v>
      </c>
      <c r="D20" t="s">
        <v>8</v>
      </c>
      <c r="E20" t="s">
        <v>13</v>
      </c>
      <c r="F20">
        <f xml:space="preserve">   852000</f>
        <v>852000</v>
      </c>
      <c r="G20" t="s">
        <v>10</v>
      </c>
      <c r="H20">
        <v>102041</v>
      </c>
      <c r="I20" t="s">
        <v>11</v>
      </c>
      <c r="J20">
        <v>296.92</v>
      </c>
      <c r="K20" t="s">
        <v>12</v>
      </c>
      <c r="L20">
        <v>9</v>
      </c>
    </row>
    <row r="21" spans="1:12">
      <c r="A21" t="s">
        <v>6</v>
      </c>
      <c r="B21" t="s">
        <v>7</v>
      </c>
      <c r="C21">
        <v>20</v>
      </c>
      <c r="D21" t="s">
        <v>8</v>
      </c>
      <c r="E21" t="s">
        <v>13</v>
      </c>
      <c r="F21">
        <f xml:space="preserve"> 50000000</f>
        <v>50000000</v>
      </c>
      <c r="G21" t="s">
        <v>10</v>
      </c>
      <c r="H21">
        <v>102040</v>
      </c>
      <c r="I21" t="s">
        <v>11</v>
      </c>
      <c r="J21">
        <v>298.82</v>
      </c>
      <c r="K21" t="s">
        <v>12</v>
      </c>
      <c r="L21">
        <v>129.9</v>
      </c>
    </row>
    <row r="22" spans="1:12">
      <c r="A22" t="s">
        <v>6</v>
      </c>
      <c r="B22" t="s">
        <v>7</v>
      </c>
      <c r="C22">
        <v>21</v>
      </c>
      <c r="D22" t="s">
        <v>8</v>
      </c>
      <c r="E22" t="s">
        <v>13</v>
      </c>
      <c r="F22">
        <f xml:space="preserve"> 50000000</f>
        <v>50000000</v>
      </c>
      <c r="G22" t="s">
        <v>10</v>
      </c>
      <c r="H22">
        <v>102040</v>
      </c>
      <c r="I22" t="s">
        <v>11</v>
      </c>
      <c r="J22">
        <v>297.69</v>
      </c>
      <c r="K22" t="s">
        <v>12</v>
      </c>
      <c r="L22">
        <v>203.9</v>
      </c>
    </row>
    <row r="23" spans="1:12">
      <c r="A23" t="s">
        <v>6</v>
      </c>
      <c r="B23" t="s">
        <v>7</v>
      </c>
      <c r="C23">
        <v>22</v>
      </c>
      <c r="D23" t="s">
        <v>8</v>
      </c>
      <c r="E23" t="s">
        <v>13</v>
      </c>
      <c r="F23">
        <f xml:space="preserve"> 50000000</f>
        <v>50000000</v>
      </c>
      <c r="G23" t="s">
        <v>10</v>
      </c>
      <c r="H23">
        <v>102040</v>
      </c>
      <c r="I23" t="s">
        <v>11</v>
      </c>
      <c r="J23">
        <v>297.48</v>
      </c>
      <c r="K23" t="s">
        <v>12</v>
      </c>
      <c r="L23">
        <v>-204</v>
      </c>
    </row>
    <row r="24" spans="1:12">
      <c r="A24" t="s">
        <v>6</v>
      </c>
      <c r="B24" t="s">
        <v>7</v>
      </c>
      <c r="C24">
        <v>23</v>
      </c>
      <c r="D24" t="s">
        <v>8</v>
      </c>
      <c r="E24" t="s">
        <v>13</v>
      </c>
      <c r="F24">
        <f xml:space="preserve"> 50000000</f>
        <v>50000000</v>
      </c>
      <c r="G24" t="s">
        <v>10</v>
      </c>
      <c r="H24">
        <v>102040</v>
      </c>
      <c r="I24" t="s">
        <v>11</v>
      </c>
      <c r="J24">
        <v>295.69</v>
      </c>
      <c r="K24" t="s">
        <v>12</v>
      </c>
      <c r="L24">
        <v>-0.4</v>
      </c>
    </row>
    <row r="25" spans="1:12">
      <c r="A25" t="s">
        <v>6</v>
      </c>
      <c r="B25" t="s">
        <v>7</v>
      </c>
      <c r="C25">
        <v>24</v>
      </c>
      <c r="D25" t="s">
        <v>8</v>
      </c>
      <c r="E25" t="s">
        <v>13</v>
      </c>
      <c r="F25">
        <f xml:space="preserve"> 50000000</f>
        <v>50000000</v>
      </c>
      <c r="G25" t="s">
        <v>10</v>
      </c>
      <c r="H25">
        <v>102040</v>
      </c>
      <c r="I25" t="s">
        <v>11</v>
      </c>
      <c r="J25">
        <v>300.64</v>
      </c>
      <c r="K25" t="s">
        <v>12</v>
      </c>
      <c r="L25">
        <v>-18</v>
      </c>
    </row>
    <row r="26" spans="1:12">
      <c r="A26" t="s">
        <v>6</v>
      </c>
      <c r="B26" t="s">
        <v>7</v>
      </c>
      <c r="C26">
        <v>25</v>
      </c>
      <c r="D26" t="s">
        <v>8</v>
      </c>
      <c r="E26" t="s">
        <v>13</v>
      </c>
      <c r="F26">
        <f xml:space="preserve">   316000</f>
        <v>316000</v>
      </c>
      <c r="G26" t="s">
        <v>10</v>
      </c>
      <c r="H26">
        <v>102040</v>
      </c>
      <c r="I26" t="s">
        <v>11</v>
      </c>
      <c r="J26">
        <v>297.07</v>
      </c>
      <c r="K26" t="s">
        <v>12</v>
      </c>
      <c r="L26">
        <v>-66</v>
      </c>
    </row>
    <row r="27" spans="1:12">
      <c r="A27" t="s">
        <v>6</v>
      </c>
      <c r="B27" t="s">
        <v>7</v>
      </c>
      <c r="C27">
        <v>26</v>
      </c>
      <c r="D27" t="s">
        <v>8</v>
      </c>
      <c r="E27" t="s">
        <v>13</v>
      </c>
      <c r="F27">
        <f xml:space="preserve">   524000</f>
        <v>524000</v>
      </c>
      <c r="G27" t="s">
        <v>10</v>
      </c>
      <c r="H27">
        <v>102041</v>
      </c>
      <c r="I27" t="s">
        <v>11</v>
      </c>
      <c r="J27">
        <v>297.63</v>
      </c>
      <c r="K27" t="s">
        <v>12</v>
      </c>
      <c r="L27">
        <v>-199.3</v>
      </c>
    </row>
    <row r="28" spans="1:12">
      <c r="A28" t="s">
        <v>6</v>
      </c>
      <c r="B28" t="s">
        <v>7</v>
      </c>
      <c r="C28">
        <v>27</v>
      </c>
      <c r="D28" t="s">
        <v>8</v>
      </c>
      <c r="E28" t="s">
        <v>13</v>
      </c>
      <c r="F28">
        <f xml:space="preserve"> 50000000</f>
        <v>50000000</v>
      </c>
      <c r="G28" t="s">
        <v>10</v>
      </c>
      <c r="H28">
        <v>102040</v>
      </c>
      <c r="I28" t="s">
        <v>11</v>
      </c>
      <c r="J28">
        <v>297.12</v>
      </c>
      <c r="K28" t="s">
        <v>12</v>
      </c>
      <c r="L28">
        <v>368</v>
      </c>
    </row>
    <row r="29" spans="1:12">
      <c r="A29" t="s">
        <v>6</v>
      </c>
      <c r="B29" t="s">
        <v>7</v>
      </c>
      <c r="C29">
        <v>28</v>
      </c>
      <c r="D29" t="s">
        <v>8</v>
      </c>
      <c r="E29" t="s">
        <v>13</v>
      </c>
      <c r="F29">
        <f xml:space="preserve"> 50000000</f>
        <v>50000000</v>
      </c>
      <c r="G29" t="s">
        <v>10</v>
      </c>
      <c r="H29">
        <v>102040</v>
      </c>
      <c r="I29" t="s">
        <v>11</v>
      </c>
      <c r="J29">
        <v>302.20999999999998</v>
      </c>
      <c r="K29" t="s">
        <v>12</v>
      </c>
      <c r="L29">
        <v>337.8</v>
      </c>
    </row>
    <row r="30" spans="1:12">
      <c r="A30" t="s">
        <v>6</v>
      </c>
      <c r="B30" t="s">
        <v>7</v>
      </c>
      <c r="C30">
        <v>29</v>
      </c>
      <c r="D30" t="s">
        <v>8</v>
      </c>
      <c r="E30" t="s">
        <v>13</v>
      </c>
      <c r="F30">
        <f xml:space="preserve"> 50000000</f>
        <v>50000000</v>
      </c>
      <c r="G30" t="s">
        <v>10</v>
      </c>
      <c r="H30">
        <v>102040</v>
      </c>
      <c r="I30" t="s">
        <v>11</v>
      </c>
      <c r="J30">
        <v>296.89</v>
      </c>
      <c r="K30" t="s">
        <v>12</v>
      </c>
      <c r="L30">
        <v>-111.2</v>
      </c>
    </row>
    <row r="31" spans="1:12">
      <c r="A31" t="s">
        <v>6</v>
      </c>
      <c r="B31" t="s">
        <v>7</v>
      </c>
      <c r="C31">
        <v>30</v>
      </c>
      <c r="D31" t="s">
        <v>8</v>
      </c>
      <c r="E31" t="s">
        <v>13</v>
      </c>
      <c r="F31">
        <f xml:space="preserve"> 50000000</f>
        <v>50000000</v>
      </c>
      <c r="G31" t="s">
        <v>10</v>
      </c>
      <c r="H31">
        <v>102040</v>
      </c>
      <c r="I31" t="s">
        <v>11</v>
      </c>
      <c r="J31">
        <v>300.20999999999998</v>
      </c>
      <c r="K31" t="s">
        <v>12</v>
      </c>
      <c r="L31">
        <v>-119.6</v>
      </c>
    </row>
    <row r="32" spans="1:12">
      <c r="A32" t="s">
        <v>6</v>
      </c>
      <c r="B32" t="s">
        <v>7</v>
      </c>
      <c r="C32">
        <v>31</v>
      </c>
      <c r="D32" t="s">
        <v>8</v>
      </c>
      <c r="E32" t="s">
        <v>13</v>
      </c>
      <c r="F32">
        <f xml:space="preserve"> 50000000</f>
        <v>50000000</v>
      </c>
      <c r="G32" t="s">
        <v>10</v>
      </c>
      <c r="H32">
        <v>102040</v>
      </c>
      <c r="I32" t="s">
        <v>11</v>
      </c>
      <c r="J32">
        <v>303.87</v>
      </c>
      <c r="K32" t="s">
        <v>12</v>
      </c>
      <c r="L32">
        <v>100.6</v>
      </c>
    </row>
    <row r="33" spans="1:12">
      <c r="A33" t="s">
        <v>6</v>
      </c>
      <c r="B33" t="s">
        <v>7</v>
      </c>
      <c r="C33">
        <v>32</v>
      </c>
      <c r="D33" t="s">
        <v>8</v>
      </c>
      <c r="E33" t="s">
        <v>13</v>
      </c>
      <c r="F33">
        <f xml:space="preserve">  2070000</f>
        <v>2070000</v>
      </c>
      <c r="G33" t="s">
        <v>10</v>
      </c>
      <c r="H33">
        <v>93557</v>
      </c>
      <c r="I33" t="s">
        <v>11</v>
      </c>
      <c r="J33">
        <v>299.31</v>
      </c>
      <c r="K33" t="s">
        <v>12</v>
      </c>
      <c r="L33">
        <v>86.9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opLeftCell="A10" workbookViewId="0">
      <selection activeCell="H28" sqref="H2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>
        <v>1</v>
      </c>
      <c r="D2" t="s">
        <v>8</v>
      </c>
      <c r="E2" t="s">
        <v>9</v>
      </c>
      <c r="F2">
        <v>50000000</v>
      </c>
      <c r="G2" t="s">
        <v>10</v>
      </c>
      <c r="H2">
        <v>102040</v>
      </c>
      <c r="I2" t="s">
        <v>11</v>
      </c>
      <c r="J2">
        <v>296.58</v>
      </c>
      <c r="K2" t="s">
        <v>12</v>
      </c>
      <c r="L2">
        <v>38.5</v>
      </c>
    </row>
    <row r="3" spans="1:12">
      <c r="A3" t="s">
        <v>6</v>
      </c>
      <c r="B3" t="s">
        <v>7</v>
      </c>
      <c r="C3">
        <v>2</v>
      </c>
      <c r="D3" t="s">
        <v>8</v>
      </c>
      <c r="E3" t="s">
        <v>9</v>
      </c>
      <c r="F3">
        <v>50000000</v>
      </c>
      <c r="G3" t="s">
        <v>10</v>
      </c>
      <c r="H3">
        <v>102040</v>
      </c>
      <c r="I3" t="s">
        <v>11</v>
      </c>
      <c r="J3">
        <v>300.70999999999998</v>
      </c>
      <c r="K3" t="s">
        <v>12</v>
      </c>
      <c r="L3">
        <v>-261.8</v>
      </c>
    </row>
    <row r="4" spans="1:12">
      <c r="A4" t="s">
        <v>6</v>
      </c>
      <c r="B4" t="s">
        <v>7</v>
      </c>
      <c r="C4">
        <v>3</v>
      </c>
      <c r="D4" t="s">
        <v>8</v>
      </c>
      <c r="E4" t="s">
        <v>9</v>
      </c>
      <c r="F4">
        <v>50000000</v>
      </c>
      <c r="G4" t="s">
        <v>10</v>
      </c>
      <c r="H4">
        <v>102040</v>
      </c>
      <c r="I4" t="s">
        <v>11</v>
      </c>
      <c r="J4">
        <v>304.10000000000002</v>
      </c>
      <c r="K4" t="s">
        <v>12</v>
      </c>
      <c r="L4">
        <v>-122.7</v>
      </c>
    </row>
    <row r="5" spans="1:12">
      <c r="A5" t="s">
        <v>6</v>
      </c>
      <c r="B5" t="s">
        <v>7</v>
      </c>
      <c r="C5">
        <v>4</v>
      </c>
      <c r="D5" t="s">
        <v>8</v>
      </c>
      <c r="E5" t="s">
        <v>9</v>
      </c>
      <c r="F5">
        <v>4144000</v>
      </c>
      <c r="G5" t="s">
        <v>10</v>
      </c>
      <c r="H5">
        <v>102040</v>
      </c>
      <c r="I5" t="s">
        <v>11</v>
      </c>
      <c r="J5">
        <v>301.47000000000003</v>
      </c>
      <c r="K5" t="s">
        <v>12</v>
      </c>
      <c r="L5">
        <v>8.1999999999999993</v>
      </c>
    </row>
    <row r="6" spans="1:12">
      <c r="A6" t="s">
        <v>6</v>
      </c>
      <c r="B6" t="s">
        <v>7</v>
      </c>
      <c r="C6">
        <v>5</v>
      </c>
      <c r="D6" t="s">
        <v>8</v>
      </c>
      <c r="E6" t="s">
        <v>9</v>
      </c>
      <c r="F6">
        <v>50000000</v>
      </c>
      <c r="G6" t="s">
        <v>10</v>
      </c>
      <c r="H6">
        <v>102040</v>
      </c>
      <c r="I6" t="s">
        <v>11</v>
      </c>
      <c r="J6">
        <v>304.33</v>
      </c>
      <c r="K6" t="s">
        <v>12</v>
      </c>
      <c r="L6">
        <v>-169.6</v>
      </c>
    </row>
    <row r="7" spans="1:12">
      <c r="A7" t="s">
        <v>6</v>
      </c>
      <c r="B7" t="s">
        <v>7</v>
      </c>
      <c r="C7">
        <v>6</v>
      </c>
      <c r="D7" t="s">
        <v>8</v>
      </c>
      <c r="E7" t="s">
        <v>9</v>
      </c>
      <c r="F7">
        <v>50000000</v>
      </c>
      <c r="G7" t="s">
        <v>10</v>
      </c>
      <c r="H7">
        <v>102040</v>
      </c>
      <c r="I7" t="s">
        <v>11</v>
      </c>
      <c r="J7">
        <v>299.10000000000002</v>
      </c>
      <c r="K7" t="s">
        <v>12</v>
      </c>
      <c r="L7">
        <v>43.5</v>
      </c>
    </row>
    <row r="8" spans="1:12">
      <c r="A8" t="s">
        <v>6</v>
      </c>
      <c r="B8" t="s">
        <v>7</v>
      </c>
      <c r="C8">
        <v>7</v>
      </c>
      <c r="D8" t="s">
        <v>8</v>
      </c>
      <c r="E8" t="s">
        <v>9</v>
      </c>
      <c r="F8">
        <v>50000000</v>
      </c>
      <c r="G8" t="s">
        <v>10</v>
      </c>
      <c r="H8">
        <v>102040</v>
      </c>
      <c r="I8" t="s">
        <v>11</v>
      </c>
      <c r="J8">
        <v>302.29000000000002</v>
      </c>
      <c r="K8" t="s">
        <v>12</v>
      </c>
      <c r="L8">
        <v>-306.39999999999998</v>
      </c>
    </row>
    <row r="9" spans="1:12">
      <c r="A9" t="s">
        <v>6</v>
      </c>
      <c r="B9" t="s">
        <v>7</v>
      </c>
      <c r="C9">
        <v>8</v>
      </c>
      <c r="D9" t="s">
        <v>8</v>
      </c>
      <c r="E9" t="s">
        <v>9</v>
      </c>
      <c r="F9">
        <v>50000000</v>
      </c>
      <c r="G9" t="s">
        <v>10</v>
      </c>
      <c r="H9">
        <v>102040</v>
      </c>
      <c r="I9" t="s">
        <v>11</v>
      </c>
      <c r="J9">
        <v>297.91000000000003</v>
      </c>
      <c r="K9" t="s">
        <v>12</v>
      </c>
      <c r="L9">
        <v>-46.9</v>
      </c>
    </row>
    <row r="10" spans="1:12">
      <c r="A10" t="s">
        <v>6</v>
      </c>
      <c r="B10" t="s">
        <v>7</v>
      </c>
      <c r="C10">
        <v>9</v>
      </c>
      <c r="D10" t="s">
        <v>8</v>
      </c>
      <c r="E10" t="s">
        <v>9</v>
      </c>
      <c r="F10">
        <v>50000000</v>
      </c>
      <c r="G10" t="s">
        <v>10</v>
      </c>
      <c r="H10">
        <v>102040</v>
      </c>
      <c r="I10" t="s">
        <v>11</v>
      </c>
      <c r="J10">
        <v>296.88</v>
      </c>
      <c r="K10" t="s">
        <v>12</v>
      </c>
      <c r="L10">
        <v>22</v>
      </c>
    </row>
    <row r="11" spans="1:12">
      <c r="A11" t="s">
        <v>6</v>
      </c>
      <c r="B11" t="s">
        <v>7</v>
      </c>
      <c r="C11">
        <v>10</v>
      </c>
      <c r="D11" t="s">
        <v>8</v>
      </c>
      <c r="E11" t="s">
        <v>13</v>
      </c>
      <c r="F11">
        <f xml:space="preserve"> 50000000</f>
        <v>50000000</v>
      </c>
      <c r="G11" t="s">
        <v>10</v>
      </c>
      <c r="H11">
        <v>102040</v>
      </c>
      <c r="I11" t="s">
        <v>11</v>
      </c>
      <c r="J11">
        <v>298.82</v>
      </c>
      <c r="K11" t="s">
        <v>12</v>
      </c>
      <c r="L11">
        <v>-226.5</v>
      </c>
    </row>
    <row r="12" spans="1:12">
      <c r="A12" t="s">
        <v>6</v>
      </c>
      <c r="B12" t="s">
        <v>7</v>
      </c>
      <c r="C12">
        <v>11</v>
      </c>
      <c r="D12" t="s">
        <v>8</v>
      </c>
      <c r="E12" t="s">
        <v>13</v>
      </c>
      <c r="F12">
        <f xml:space="preserve"> 50000000</f>
        <v>50000000</v>
      </c>
      <c r="G12" t="s">
        <v>10</v>
      </c>
      <c r="H12">
        <v>102040</v>
      </c>
      <c r="I12" t="s">
        <v>11</v>
      </c>
      <c r="J12">
        <v>300.72000000000003</v>
      </c>
      <c r="K12" t="s">
        <v>12</v>
      </c>
      <c r="L12">
        <v>6.8</v>
      </c>
    </row>
    <row r="13" spans="1:12">
      <c r="A13" t="s">
        <v>6</v>
      </c>
      <c r="B13" t="s">
        <v>7</v>
      </c>
      <c r="C13">
        <v>12</v>
      </c>
      <c r="D13" t="s">
        <v>8</v>
      </c>
      <c r="E13" t="s">
        <v>13</v>
      </c>
      <c r="F13">
        <f xml:space="preserve"> 50000000</f>
        <v>50000000</v>
      </c>
      <c r="G13" t="s">
        <v>10</v>
      </c>
      <c r="H13">
        <v>102040</v>
      </c>
      <c r="I13" t="s">
        <v>11</v>
      </c>
      <c r="J13">
        <v>294.52</v>
      </c>
      <c r="K13" t="s">
        <v>12</v>
      </c>
      <c r="L13">
        <v>-395.4</v>
      </c>
    </row>
    <row r="14" spans="1:12">
      <c r="A14" t="s">
        <v>6</v>
      </c>
      <c r="B14" t="s">
        <v>7</v>
      </c>
      <c r="C14">
        <v>13</v>
      </c>
      <c r="D14" t="s">
        <v>8</v>
      </c>
      <c r="E14" t="s">
        <v>13</v>
      </c>
      <c r="F14">
        <f xml:space="preserve"> 50000000</f>
        <v>50000000</v>
      </c>
      <c r="G14" t="s">
        <v>10</v>
      </c>
      <c r="H14">
        <v>102040</v>
      </c>
      <c r="I14" t="s">
        <v>11</v>
      </c>
      <c r="J14">
        <v>298.2</v>
      </c>
      <c r="K14" t="s">
        <v>12</v>
      </c>
      <c r="L14">
        <v>-67</v>
      </c>
    </row>
    <row r="15" spans="1:12">
      <c r="A15" t="s">
        <v>6</v>
      </c>
      <c r="B15" t="s">
        <v>7</v>
      </c>
      <c r="C15">
        <v>14</v>
      </c>
      <c r="D15" t="s">
        <v>8</v>
      </c>
      <c r="E15" t="s">
        <v>13</v>
      </c>
      <c r="F15">
        <f xml:space="preserve"> 50000000</f>
        <v>50000000</v>
      </c>
      <c r="G15" t="s">
        <v>10</v>
      </c>
      <c r="H15">
        <v>102040</v>
      </c>
      <c r="I15" t="s">
        <v>11</v>
      </c>
      <c r="J15">
        <v>299.48</v>
      </c>
      <c r="K15" t="s">
        <v>12</v>
      </c>
      <c r="L15">
        <v>3</v>
      </c>
    </row>
    <row r="16" spans="1:12">
      <c r="A16" t="s">
        <v>6</v>
      </c>
      <c r="B16" t="s">
        <v>7</v>
      </c>
      <c r="C16">
        <v>15</v>
      </c>
      <c r="D16" t="s">
        <v>8</v>
      </c>
      <c r="E16" t="s">
        <v>13</v>
      </c>
      <c r="F16">
        <f xml:space="preserve"> 50000000</f>
        <v>50000000</v>
      </c>
      <c r="G16" t="s">
        <v>10</v>
      </c>
      <c r="H16">
        <v>102040</v>
      </c>
      <c r="I16" t="s">
        <v>11</v>
      </c>
      <c r="J16">
        <v>301.2</v>
      </c>
      <c r="K16" t="s">
        <v>12</v>
      </c>
      <c r="L16">
        <v>136.69999999999999</v>
      </c>
    </row>
    <row r="17" spans="1:12">
      <c r="A17" t="s">
        <v>6</v>
      </c>
      <c r="B17" t="s">
        <v>7</v>
      </c>
      <c r="C17">
        <v>16</v>
      </c>
      <c r="D17" t="s">
        <v>8</v>
      </c>
      <c r="E17" t="s">
        <v>13</v>
      </c>
      <c r="F17">
        <f xml:space="preserve"> 50000000</f>
        <v>50000000</v>
      </c>
      <c r="G17" t="s">
        <v>10</v>
      </c>
      <c r="H17">
        <v>102040</v>
      </c>
      <c r="I17" t="s">
        <v>11</v>
      </c>
      <c r="J17">
        <v>298.79000000000002</v>
      </c>
      <c r="K17" t="s">
        <v>12</v>
      </c>
      <c r="L17">
        <v>183</v>
      </c>
    </row>
    <row r="18" spans="1:12">
      <c r="A18" t="s">
        <v>6</v>
      </c>
      <c r="B18" t="s">
        <v>7</v>
      </c>
      <c r="C18">
        <v>17</v>
      </c>
      <c r="D18" t="s">
        <v>8</v>
      </c>
      <c r="E18" t="s">
        <v>13</v>
      </c>
      <c r="F18">
        <f xml:space="preserve"> 50000000</f>
        <v>50000000</v>
      </c>
      <c r="G18" t="s">
        <v>10</v>
      </c>
      <c r="H18">
        <v>102040</v>
      </c>
      <c r="I18" t="s">
        <v>11</v>
      </c>
      <c r="J18">
        <v>299.82</v>
      </c>
      <c r="K18" t="s">
        <v>12</v>
      </c>
      <c r="L18">
        <v>165.9</v>
      </c>
    </row>
    <row r="19" spans="1:12">
      <c r="A19" t="s">
        <v>6</v>
      </c>
      <c r="B19" t="s">
        <v>7</v>
      </c>
      <c r="C19">
        <v>18</v>
      </c>
      <c r="D19" t="s">
        <v>8</v>
      </c>
      <c r="E19" t="s">
        <v>13</v>
      </c>
      <c r="F19">
        <f xml:space="preserve"> 50000000</f>
        <v>50000000</v>
      </c>
      <c r="G19" t="s">
        <v>10</v>
      </c>
      <c r="H19">
        <v>102040</v>
      </c>
      <c r="I19" t="s">
        <v>11</v>
      </c>
      <c r="J19">
        <v>296.82</v>
      </c>
      <c r="K19" t="s">
        <v>12</v>
      </c>
      <c r="L19">
        <v>-116.9</v>
      </c>
    </row>
    <row r="20" spans="1:12">
      <c r="A20" t="s">
        <v>6</v>
      </c>
      <c r="B20" t="s">
        <v>7</v>
      </c>
      <c r="C20">
        <v>19</v>
      </c>
      <c r="D20" t="s">
        <v>8</v>
      </c>
      <c r="E20" t="s">
        <v>13</v>
      </c>
      <c r="F20">
        <f xml:space="preserve"> 50000000</f>
        <v>50000000</v>
      </c>
      <c r="G20" t="s">
        <v>10</v>
      </c>
      <c r="H20">
        <v>102040</v>
      </c>
      <c r="I20" t="s">
        <v>11</v>
      </c>
      <c r="J20">
        <v>300.01</v>
      </c>
      <c r="K20" t="s">
        <v>12</v>
      </c>
      <c r="L20">
        <v>-271.2</v>
      </c>
    </row>
    <row r="21" spans="1:12">
      <c r="A21" t="s">
        <v>6</v>
      </c>
      <c r="B21" t="s">
        <v>7</v>
      </c>
      <c r="C21">
        <v>20</v>
      </c>
      <c r="D21" t="s">
        <v>8</v>
      </c>
      <c r="E21" t="s">
        <v>13</v>
      </c>
      <c r="F21">
        <f xml:space="preserve"> 50000000</f>
        <v>50000000</v>
      </c>
      <c r="G21" t="s">
        <v>10</v>
      </c>
      <c r="H21">
        <v>102040</v>
      </c>
      <c r="I21" t="s">
        <v>11</v>
      </c>
      <c r="J21">
        <v>307.82</v>
      </c>
      <c r="K21" t="s">
        <v>12</v>
      </c>
      <c r="L21">
        <v>130.30000000000001</v>
      </c>
    </row>
    <row r="22" spans="1:12">
      <c r="A22" t="s">
        <v>6</v>
      </c>
      <c r="B22" t="s">
        <v>7</v>
      </c>
      <c r="C22">
        <v>21</v>
      </c>
      <c r="D22" t="s">
        <v>8</v>
      </c>
      <c r="E22" t="s">
        <v>13</v>
      </c>
      <c r="F22">
        <f xml:space="preserve"> 50000000</f>
        <v>50000000</v>
      </c>
      <c r="G22" t="s">
        <v>10</v>
      </c>
      <c r="H22">
        <v>102040</v>
      </c>
      <c r="I22" t="s">
        <v>11</v>
      </c>
      <c r="J22">
        <v>294</v>
      </c>
      <c r="K22" t="s">
        <v>12</v>
      </c>
      <c r="L22">
        <v>-153.19999999999999</v>
      </c>
    </row>
    <row r="23" spans="1:12">
      <c r="A23" t="s">
        <v>6</v>
      </c>
      <c r="B23" t="s">
        <v>7</v>
      </c>
      <c r="C23">
        <v>22</v>
      </c>
      <c r="D23" t="s">
        <v>8</v>
      </c>
      <c r="E23" t="s">
        <v>13</v>
      </c>
      <c r="F23">
        <f xml:space="preserve"> 50000000</f>
        <v>50000000</v>
      </c>
      <c r="G23" t="s">
        <v>10</v>
      </c>
      <c r="H23">
        <v>102040</v>
      </c>
      <c r="I23" t="s">
        <v>11</v>
      </c>
      <c r="J23">
        <v>296.57</v>
      </c>
      <c r="K23" t="s">
        <v>12</v>
      </c>
      <c r="L23">
        <v>-241.7</v>
      </c>
    </row>
    <row r="24" spans="1:12">
      <c r="A24" t="s">
        <v>6</v>
      </c>
      <c r="B24" t="s">
        <v>7</v>
      </c>
      <c r="C24">
        <v>23</v>
      </c>
      <c r="D24" t="s">
        <v>8</v>
      </c>
      <c r="E24" t="s">
        <v>13</v>
      </c>
      <c r="F24">
        <f xml:space="preserve"> 50000000</f>
        <v>50000000</v>
      </c>
      <c r="G24" t="s">
        <v>10</v>
      </c>
      <c r="H24">
        <v>102040</v>
      </c>
      <c r="I24" t="s">
        <v>11</v>
      </c>
      <c r="J24">
        <v>297.31</v>
      </c>
      <c r="K24" t="s">
        <v>12</v>
      </c>
      <c r="L24">
        <v>-265.2</v>
      </c>
    </row>
    <row r="25" spans="1:12">
      <c r="A25" t="s">
        <v>6</v>
      </c>
      <c r="B25" t="s">
        <v>7</v>
      </c>
      <c r="C25">
        <v>24</v>
      </c>
      <c r="D25" t="s">
        <v>8</v>
      </c>
      <c r="E25" t="s">
        <v>13</v>
      </c>
      <c r="F25">
        <f xml:space="preserve"> 50000000</f>
        <v>50000000</v>
      </c>
      <c r="G25" t="s">
        <v>10</v>
      </c>
      <c r="H25">
        <v>102040</v>
      </c>
      <c r="I25" t="s">
        <v>11</v>
      </c>
      <c r="J25">
        <v>297.57</v>
      </c>
      <c r="K25" t="s">
        <v>12</v>
      </c>
      <c r="L25">
        <v>119.9</v>
      </c>
    </row>
    <row r="26" spans="1:12">
      <c r="A26" t="s">
        <v>6</v>
      </c>
      <c r="B26" t="s">
        <v>7</v>
      </c>
      <c r="C26">
        <v>25</v>
      </c>
      <c r="D26" t="s">
        <v>8</v>
      </c>
      <c r="E26" t="s">
        <v>13</v>
      </c>
      <c r="F26">
        <f xml:space="preserve"> 50000000</f>
        <v>50000000</v>
      </c>
      <c r="G26" t="s">
        <v>10</v>
      </c>
      <c r="H26">
        <v>102040</v>
      </c>
      <c r="I26" t="s">
        <v>11</v>
      </c>
      <c r="J26">
        <v>300.91000000000003</v>
      </c>
      <c r="K26" t="s">
        <v>12</v>
      </c>
      <c r="L26">
        <v>-147.19999999999999</v>
      </c>
    </row>
    <row r="27" spans="1:12">
      <c r="A27" t="s">
        <v>6</v>
      </c>
      <c r="B27" t="s">
        <v>7</v>
      </c>
      <c r="C27">
        <v>26</v>
      </c>
      <c r="D27" t="s">
        <v>8</v>
      </c>
      <c r="E27" t="s">
        <v>13</v>
      </c>
      <c r="F27">
        <f xml:space="preserve"> 50000000</f>
        <v>50000000</v>
      </c>
      <c r="G27" t="s">
        <v>10</v>
      </c>
      <c r="H27">
        <v>102040</v>
      </c>
      <c r="I27" t="s">
        <v>11</v>
      </c>
      <c r="J27">
        <v>298.52</v>
      </c>
      <c r="K27" t="s">
        <v>12</v>
      </c>
      <c r="L27">
        <v>391.8</v>
      </c>
    </row>
    <row r="28" spans="1:12">
      <c r="A28" t="s">
        <v>6</v>
      </c>
      <c r="B28" t="s">
        <v>7</v>
      </c>
      <c r="C28">
        <v>27</v>
      </c>
      <c r="D28" t="s">
        <v>8</v>
      </c>
      <c r="E28" t="s">
        <v>13</v>
      </c>
      <c r="F28">
        <f xml:space="preserve"> 50000000</f>
        <v>50000000</v>
      </c>
      <c r="G28" t="s">
        <v>10</v>
      </c>
      <c r="H28">
        <v>102040</v>
      </c>
      <c r="I28" t="s">
        <v>11</v>
      </c>
      <c r="J28">
        <v>298.99</v>
      </c>
      <c r="K28" t="s">
        <v>12</v>
      </c>
      <c r="L28">
        <v>36.200000000000003</v>
      </c>
    </row>
    <row r="29" spans="1:12">
      <c r="A29" t="s">
        <v>6</v>
      </c>
      <c r="B29" t="s">
        <v>7</v>
      </c>
      <c r="C29">
        <v>28</v>
      </c>
      <c r="D29" t="s">
        <v>8</v>
      </c>
      <c r="E29" t="s">
        <v>13</v>
      </c>
      <c r="F29">
        <f xml:space="preserve"> 50000000</f>
        <v>50000000</v>
      </c>
      <c r="G29" t="s">
        <v>10</v>
      </c>
      <c r="H29">
        <v>102040</v>
      </c>
      <c r="I29" t="s">
        <v>11</v>
      </c>
      <c r="J29">
        <v>299.73</v>
      </c>
      <c r="K29" t="s">
        <v>12</v>
      </c>
      <c r="L29">
        <v>-140.30000000000001</v>
      </c>
    </row>
    <row r="30" spans="1:12">
      <c r="A30" t="s">
        <v>6</v>
      </c>
      <c r="B30" t="s">
        <v>7</v>
      </c>
      <c r="C30">
        <v>29</v>
      </c>
      <c r="D30" t="s">
        <v>8</v>
      </c>
      <c r="E30" t="s">
        <v>13</v>
      </c>
      <c r="F30">
        <f xml:space="preserve"> 50000000</f>
        <v>50000000</v>
      </c>
      <c r="G30" t="s">
        <v>10</v>
      </c>
      <c r="H30">
        <v>102040</v>
      </c>
      <c r="I30" t="s">
        <v>11</v>
      </c>
      <c r="J30">
        <v>295.85000000000002</v>
      </c>
      <c r="K30" t="s">
        <v>12</v>
      </c>
      <c r="L30">
        <v>-266.7</v>
      </c>
    </row>
    <row r="31" spans="1:12">
      <c r="A31" t="s">
        <v>6</v>
      </c>
      <c r="B31" t="s">
        <v>7</v>
      </c>
      <c r="C31">
        <v>30</v>
      </c>
      <c r="D31" t="s">
        <v>8</v>
      </c>
      <c r="E31" t="s">
        <v>13</v>
      </c>
      <c r="F31">
        <f xml:space="preserve"> 50000000</f>
        <v>50000000</v>
      </c>
      <c r="G31" t="s">
        <v>10</v>
      </c>
      <c r="H31">
        <v>102040</v>
      </c>
      <c r="I31" t="s">
        <v>11</v>
      </c>
      <c r="J31">
        <v>301.01</v>
      </c>
      <c r="K31" t="s">
        <v>12</v>
      </c>
      <c r="L31">
        <v>-73.400000000000006</v>
      </c>
    </row>
    <row r="32" spans="1:12">
      <c r="A32" t="s">
        <v>6</v>
      </c>
      <c r="B32" t="s">
        <v>7</v>
      </c>
      <c r="C32">
        <v>31</v>
      </c>
      <c r="D32" t="s">
        <v>8</v>
      </c>
      <c r="E32" t="s">
        <v>13</v>
      </c>
      <c r="F32">
        <f xml:space="preserve"> 50000000</f>
        <v>50000000</v>
      </c>
      <c r="G32" t="s">
        <v>10</v>
      </c>
      <c r="H32">
        <v>102040</v>
      </c>
      <c r="I32" t="s">
        <v>11</v>
      </c>
      <c r="J32">
        <v>302.64</v>
      </c>
      <c r="K32" t="s">
        <v>12</v>
      </c>
      <c r="L32">
        <v>48.5</v>
      </c>
    </row>
    <row r="33" spans="1:12">
      <c r="A33" t="s">
        <v>6</v>
      </c>
      <c r="B33" t="s">
        <v>7</v>
      </c>
      <c r="C33">
        <v>32</v>
      </c>
      <c r="D33" t="s">
        <v>8</v>
      </c>
      <c r="E33" t="s">
        <v>13</v>
      </c>
      <c r="F33">
        <f xml:space="preserve"> 50000000</f>
        <v>50000000</v>
      </c>
      <c r="G33" t="s">
        <v>10</v>
      </c>
      <c r="H33">
        <v>102040</v>
      </c>
      <c r="I33" t="s">
        <v>11</v>
      </c>
      <c r="J33">
        <v>300.18</v>
      </c>
      <c r="K33" t="s">
        <v>12</v>
      </c>
      <c r="L33">
        <v>96.8</v>
      </c>
    </row>
    <row r="34" spans="1:12">
      <c r="A34" t="s">
        <v>6</v>
      </c>
      <c r="B34" t="s">
        <v>7</v>
      </c>
      <c r="C34">
        <v>33</v>
      </c>
      <c r="D34" t="s">
        <v>8</v>
      </c>
      <c r="E34" t="s">
        <v>13</v>
      </c>
      <c r="F34">
        <f xml:space="preserve"> 19211000</f>
        <v>19211000</v>
      </c>
      <c r="G34" t="s">
        <v>10</v>
      </c>
      <c r="H34">
        <v>52481</v>
      </c>
      <c r="I34" t="s">
        <v>11</v>
      </c>
      <c r="J34">
        <v>294.70999999999998</v>
      </c>
      <c r="K34" t="s">
        <v>12</v>
      </c>
      <c r="L34">
        <v>-9.8000000000000007</v>
      </c>
    </row>
    <row r="35" spans="1:12">
      <c r="A35" t="s">
        <v>6</v>
      </c>
      <c r="B35" t="s">
        <v>7</v>
      </c>
      <c r="C35">
        <v>34</v>
      </c>
      <c r="D35" t="s">
        <v>8</v>
      </c>
      <c r="E35" t="s">
        <v>13</v>
      </c>
      <c r="F35">
        <f xml:space="preserve"> 33115000</f>
        <v>33115000</v>
      </c>
      <c r="G35" t="s">
        <v>10</v>
      </c>
      <c r="H35">
        <v>89640</v>
      </c>
      <c r="I35" t="s">
        <v>11</v>
      </c>
      <c r="J35">
        <v>299.86</v>
      </c>
      <c r="K35" t="s">
        <v>12</v>
      </c>
      <c r="L35">
        <v>-149.9</v>
      </c>
    </row>
    <row r="36" spans="1:12">
      <c r="A36" t="s">
        <v>6</v>
      </c>
      <c r="B36" t="s">
        <v>7</v>
      </c>
      <c r="C36">
        <v>35</v>
      </c>
      <c r="D36" t="s">
        <v>8</v>
      </c>
      <c r="E36" t="s">
        <v>13</v>
      </c>
      <c r="F36">
        <f xml:space="preserve"> 22291000</f>
        <v>22291000</v>
      </c>
      <c r="G36" t="s">
        <v>10</v>
      </c>
      <c r="H36">
        <v>60707</v>
      </c>
      <c r="I36" t="s">
        <v>11</v>
      </c>
      <c r="J36">
        <v>295.75</v>
      </c>
      <c r="K36" t="s">
        <v>12</v>
      </c>
      <c r="L36">
        <v>191.3</v>
      </c>
    </row>
    <row r="37" spans="1:12">
      <c r="A37" t="s">
        <v>6</v>
      </c>
      <c r="B37" t="s">
        <v>7</v>
      </c>
      <c r="C37">
        <v>36</v>
      </c>
      <c r="D37" t="s">
        <v>8</v>
      </c>
      <c r="E37" t="s">
        <v>13</v>
      </c>
      <c r="F37">
        <f xml:space="preserve"> 28220000</f>
        <v>28220000</v>
      </c>
      <c r="G37" t="s">
        <v>10</v>
      </c>
      <c r="H37">
        <v>77085</v>
      </c>
      <c r="I37" t="s">
        <v>11</v>
      </c>
      <c r="J37">
        <v>302.13</v>
      </c>
      <c r="K37" t="s">
        <v>12</v>
      </c>
      <c r="L37">
        <v>-145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9"/>
  <sheetViews>
    <sheetView topLeftCell="A22" workbookViewId="0">
      <selection activeCell="E28" sqref="E2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>
        <v>1</v>
      </c>
      <c r="D2" t="s">
        <v>8</v>
      </c>
      <c r="E2" t="s">
        <v>9</v>
      </c>
      <c r="F2">
        <v>16713000</v>
      </c>
      <c r="G2" t="s">
        <v>10</v>
      </c>
      <c r="H2">
        <v>48681</v>
      </c>
      <c r="I2" t="s">
        <v>11</v>
      </c>
      <c r="J2">
        <v>301.43</v>
      </c>
      <c r="K2" t="s">
        <v>12</v>
      </c>
      <c r="L2">
        <v>-126.9</v>
      </c>
    </row>
    <row r="3" spans="1:12">
      <c r="A3" t="s">
        <v>6</v>
      </c>
      <c r="B3" t="s">
        <v>7</v>
      </c>
      <c r="C3">
        <v>2</v>
      </c>
      <c r="D3" t="s">
        <v>8</v>
      </c>
      <c r="E3" t="s">
        <v>9</v>
      </c>
      <c r="F3">
        <v>26740000</v>
      </c>
      <c r="G3" t="s">
        <v>10</v>
      </c>
      <c r="H3">
        <v>77391</v>
      </c>
      <c r="I3" t="s">
        <v>11</v>
      </c>
      <c r="J3">
        <v>294.11</v>
      </c>
      <c r="K3" t="s">
        <v>12</v>
      </c>
      <c r="L3">
        <v>147.6</v>
      </c>
    </row>
    <row r="4" spans="1:12">
      <c r="A4" t="s">
        <v>6</v>
      </c>
      <c r="B4" t="s">
        <v>7</v>
      </c>
      <c r="C4">
        <v>3</v>
      </c>
      <c r="D4" t="s">
        <v>8</v>
      </c>
      <c r="E4" t="s">
        <v>9</v>
      </c>
      <c r="F4">
        <v>26014000</v>
      </c>
      <c r="G4" t="s">
        <v>10</v>
      </c>
      <c r="H4">
        <v>75644</v>
      </c>
      <c r="I4" t="s">
        <v>11</v>
      </c>
      <c r="J4">
        <v>302.81</v>
      </c>
      <c r="K4" t="s">
        <v>12</v>
      </c>
      <c r="L4">
        <v>18.8</v>
      </c>
    </row>
    <row r="5" spans="1:12">
      <c r="A5" t="s">
        <v>6</v>
      </c>
      <c r="B5" t="s">
        <v>7</v>
      </c>
      <c r="C5">
        <v>4</v>
      </c>
      <c r="D5" t="s">
        <v>8</v>
      </c>
      <c r="E5" t="s">
        <v>9</v>
      </c>
      <c r="F5">
        <v>27426000</v>
      </c>
      <c r="G5" t="s">
        <v>10</v>
      </c>
      <c r="H5">
        <v>79562</v>
      </c>
      <c r="I5" t="s">
        <v>11</v>
      </c>
      <c r="J5">
        <v>300.10000000000002</v>
      </c>
      <c r="K5" t="s">
        <v>12</v>
      </c>
      <c r="L5">
        <v>21.9</v>
      </c>
    </row>
    <row r="6" spans="1:12">
      <c r="A6" t="s">
        <v>6</v>
      </c>
      <c r="B6" t="s">
        <v>7</v>
      </c>
      <c r="C6">
        <v>5</v>
      </c>
      <c r="D6" t="s">
        <v>8</v>
      </c>
      <c r="E6" t="s">
        <v>9</v>
      </c>
      <c r="F6">
        <v>27289000</v>
      </c>
      <c r="G6" t="s">
        <v>10</v>
      </c>
      <c r="H6">
        <v>79230</v>
      </c>
      <c r="I6" t="s">
        <v>11</v>
      </c>
      <c r="J6">
        <v>299.14</v>
      </c>
      <c r="K6" t="s">
        <v>12</v>
      </c>
      <c r="L6">
        <v>-73.7</v>
      </c>
    </row>
    <row r="7" spans="1:12">
      <c r="A7" t="s">
        <v>6</v>
      </c>
      <c r="B7" t="s">
        <v>7</v>
      </c>
      <c r="C7">
        <v>6</v>
      </c>
      <c r="D7" t="s">
        <v>8</v>
      </c>
      <c r="E7" t="s">
        <v>9</v>
      </c>
      <c r="F7">
        <v>30857000</v>
      </c>
      <c r="G7" t="s">
        <v>10</v>
      </c>
      <c r="H7">
        <v>89384</v>
      </c>
      <c r="I7" t="s">
        <v>11</v>
      </c>
      <c r="J7">
        <v>293.48</v>
      </c>
      <c r="K7" t="s">
        <v>12</v>
      </c>
      <c r="L7">
        <v>336.2</v>
      </c>
    </row>
    <row r="8" spans="1:12">
      <c r="A8" t="s">
        <v>6</v>
      </c>
      <c r="B8" t="s">
        <v>7</v>
      </c>
      <c r="C8">
        <v>7</v>
      </c>
      <c r="D8" t="s">
        <v>8</v>
      </c>
      <c r="E8" t="s">
        <v>9</v>
      </c>
      <c r="F8">
        <v>22213000</v>
      </c>
      <c r="G8" t="s">
        <v>10</v>
      </c>
      <c r="H8">
        <v>64589</v>
      </c>
      <c r="I8" t="s">
        <v>11</v>
      </c>
      <c r="J8">
        <v>301.20999999999998</v>
      </c>
      <c r="K8" t="s">
        <v>12</v>
      </c>
      <c r="L8">
        <v>-325.7</v>
      </c>
    </row>
    <row r="9" spans="1:12">
      <c r="A9" t="s">
        <v>6</v>
      </c>
      <c r="B9" t="s">
        <v>7</v>
      </c>
      <c r="C9">
        <v>8</v>
      </c>
      <c r="D9" t="s">
        <v>8</v>
      </c>
      <c r="E9" t="s">
        <v>9</v>
      </c>
      <c r="F9">
        <v>28381000</v>
      </c>
      <c r="G9" t="s">
        <v>10</v>
      </c>
      <c r="H9">
        <v>82092</v>
      </c>
      <c r="I9" t="s">
        <v>11</v>
      </c>
      <c r="J9">
        <v>297.61</v>
      </c>
      <c r="K9" t="s">
        <v>12</v>
      </c>
      <c r="L9">
        <v>-299.7</v>
      </c>
    </row>
    <row r="10" spans="1:12">
      <c r="A10" t="s">
        <v>6</v>
      </c>
      <c r="B10" t="s">
        <v>7</v>
      </c>
      <c r="C10">
        <v>9</v>
      </c>
      <c r="D10" t="s">
        <v>8</v>
      </c>
      <c r="E10" t="s">
        <v>9</v>
      </c>
      <c r="F10">
        <v>30600000</v>
      </c>
      <c r="G10" t="s">
        <v>10</v>
      </c>
      <c r="H10">
        <v>88658</v>
      </c>
      <c r="I10" t="s">
        <v>11</v>
      </c>
      <c r="J10">
        <v>295.54000000000002</v>
      </c>
      <c r="K10" t="s">
        <v>12</v>
      </c>
      <c r="L10">
        <v>-421.8</v>
      </c>
    </row>
    <row r="11" spans="1:12">
      <c r="A11" t="s">
        <v>6</v>
      </c>
      <c r="B11" t="s">
        <v>7</v>
      </c>
      <c r="C11">
        <v>10</v>
      </c>
      <c r="D11" t="s">
        <v>8</v>
      </c>
      <c r="E11" t="s">
        <v>13</v>
      </c>
      <c r="F11">
        <f xml:space="preserve"> 29847000</f>
        <v>29847000</v>
      </c>
      <c r="G11" t="s">
        <v>10</v>
      </c>
      <c r="H11">
        <v>86467</v>
      </c>
      <c r="I11" t="s">
        <v>11</v>
      </c>
      <c r="J11">
        <v>298.56</v>
      </c>
      <c r="K11" t="s">
        <v>12</v>
      </c>
      <c r="L11">
        <v>-65.900000000000006</v>
      </c>
    </row>
    <row r="12" spans="1:12">
      <c r="A12" t="s">
        <v>6</v>
      </c>
      <c r="B12" t="s">
        <v>7</v>
      </c>
      <c r="C12">
        <v>11</v>
      </c>
      <c r="D12" t="s">
        <v>8</v>
      </c>
      <c r="E12" t="s">
        <v>13</v>
      </c>
      <c r="F12">
        <f xml:space="preserve"> 23466000</f>
        <v>23466000</v>
      </c>
      <c r="G12" t="s">
        <v>10</v>
      </c>
      <c r="H12">
        <v>68193</v>
      </c>
      <c r="I12" t="s">
        <v>11</v>
      </c>
      <c r="J12">
        <v>299.33999999999997</v>
      </c>
      <c r="K12" t="s">
        <v>12</v>
      </c>
      <c r="L12">
        <v>-173.6</v>
      </c>
    </row>
    <row r="13" spans="1:12">
      <c r="A13" t="s">
        <v>6</v>
      </c>
      <c r="B13" t="s">
        <v>7</v>
      </c>
      <c r="C13">
        <v>12</v>
      </c>
      <c r="D13" t="s">
        <v>8</v>
      </c>
      <c r="E13" t="s">
        <v>13</v>
      </c>
      <c r="F13">
        <f xml:space="preserve"> 27034000</f>
        <v>27034000</v>
      </c>
      <c r="G13" t="s">
        <v>10</v>
      </c>
      <c r="H13">
        <v>78328</v>
      </c>
      <c r="I13" t="s">
        <v>11</v>
      </c>
      <c r="J13">
        <v>301.11</v>
      </c>
      <c r="K13" t="s">
        <v>12</v>
      </c>
      <c r="L13">
        <v>108.1</v>
      </c>
    </row>
    <row r="14" spans="1:12">
      <c r="A14" t="s">
        <v>6</v>
      </c>
      <c r="B14" t="s">
        <v>7</v>
      </c>
      <c r="C14">
        <v>13</v>
      </c>
      <c r="D14" t="s">
        <v>8</v>
      </c>
      <c r="E14" t="s">
        <v>13</v>
      </c>
      <c r="F14">
        <f xml:space="preserve"> 22753000</f>
        <v>22753000</v>
      </c>
      <c r="G14" t="s">
        <v>10</v>
      </c>
      <c r="H14">
        <v>66055</v>
      </c>
      <c r="I14" t="s">
        <v>11</v>
      </c>
      <c r="J14">
        <v>302.08999999999997</v>
      </c>
      <c r="K14" t="s">
        <v>12</v>
      </c>
      <c r="L14">
        <v>-90.9</v>
      </c>
    </row>
    <row r="15" spans="1:12">
      <c r="A15" t="s">
        <v>6</v>
      </c>
      <c r="B15" t="s">
        <v>7</v>
      </c>
      <c r="C15">
        <v>14</v>
      </c>
      <c r="D15" t="s">
        <v>8</v>
      </c>
      <c r="E15" t="s">
        <v>13</v>
      </c>
      <c r="F15">
        <f xml:space="preserve"> 30975000</f>
        <v>30975000</v>
      </c>
      <c r="G15" t="s">
        <v>10</v>
      </c>
      <c r="H15">
        <v>89871</v>
      </c>
      <c r="I15" t="s">
        <v>11</v>
      </c>
      <c r="J15">
        <v>294.77</v>
      </c>
      <c r="K15" t="s">
        <v>12</v>
      </c>
      <c r="L15">
        <v>-102.5</v>
      </c>
    </row>
    <row r="16" spans="1:12">
      <c r="A16" t="s">
        <v>6</v>
      </c>
      <c r="B16" t="s">
        <v>7</v>
      </c>
      <c r="C16">
        <v>15</v>
      </c>
      <c r="D16" t="s">
        <v>8</v>
      </c>
      <c r="E16" t="s">
        <v>13</v>
      </c>
      <c r="F16">
        <f xml:space="preserve"> 22947000</f>
        <v>22947000</v>
      </c>
      <c r="G16" t="s">
        <v>10</v>
      </c>
      <c r="H16">
        <v>66628</v>
      </c>
      <c r="I16" t="s">
        <v>11</v>
      </c>
      <c r="J16">
        <v>294.52</v>
      </c>
      <c r="K16" t="s">
        <v>12</v>
      </c>
      <c r="L16">
        <v>33.200000000000003</v>
      </c>
    </row>
    <row r="17" spans="1:12">
      <c r="A17" t="s">
        <v>6</v>
      </c>
      <c r="B17" t="s">
        <v>7</v>
      </c>
      <c r="C17">
        <v>16</v>
      </c>
      <c r="D17" t="s">
        <v>8</v>
      </c>
      <c r="E17" t="s">
        <v>13</v>
      </c>
      <c r="F17">
        <f xml:space="preserve"> 25713000</f>
        <v>25713000</v>
      </c>
      <c r="G17" t="s">
        <v>10</v>
      </c>
      <c r="H17">
        <v>74704</v>
      </c>
      <c r="I17" t="s">
        <v>11</v>
      </c>
      <c r="J17">
        <v>296.79000000000002</v>
      </c>
      <c r="K17" t="s">
        <v>12</v>
      </c>
      <c r="L17">
        <v>-10.3</v>
      </c>
    </row>
    <row r="18" spans="1:12">
      <c r="A18" t="s">
        <v>6</v>
      </c>
      <c r="B18" t="s">
        <v>7</v>
      </c>
      <c r="C18">
        <v>17</v>
      </c>
      <c r="D18" t="s">
        <v>8</v>
      </c>
      <c r="E18" t="s">
        <v>13</v>
      </c>
      <c r="F18">
        <f xml:space="preserve"> 24041000</f>
        <v>24041000</v>
      </c>
      <c r="G18" t="s">
        <v>10</v>
      </c>
      <c r="H18">
        <v>69724</v>
      </c>
      <c r="I18" t="s">
        <v>11</v>
      </c>
      <c r="J18">
        <v>299.51</v>
      </c>
      <c r="K18" t="s">
        <v>12</v>
      </c>
      <c r="L18">
        <v>-185.4</v>
      </c>
    </row>
    <row r="19" spans="1:12">
      <c r="A19" t="s">
        <v>6</v>
      </c>
      <c r="B19" t="s">
        <v>7</v>
      </c>
      <c r="C19">
        <v>18</v>
      </c>
      <c r="D19" t="s">
        <v>8</v>
      </c>
      <c r="E19" t="s">
        <v>13</v>
      </c>
      <c r="F19">
        <f xml:space="preserve"> 20796000</f>
        <v>20796000</v>
      </c>
      <c r="G19" t="s">
        <v>10</v>
      </c>
      <c r="H19">
        <v>60504</v>
      </c>
      <c r="I19" t="s">
        <v>11</v>
      </c>
      <c r="J19">
        <v>297.73</v>
      </c>
      <c r="K19" t="s">
        <v>12</v>
      </c>
      <c r="L19">
        <v>-77.900000000000006</v>
      </c>
    </row>
    <row r="20" spans="1:12">
      <c r="A20" t="s">
        <v>6</v>
      </c>
      <c r="B20" t="s">
        <v>7</v>
      </c>
      <c r="C20">
        <v>19</v>
      </c>
      <c r="D20" t="s">
        <v>8</v>
      </c>
      <c r="E20" t="s">
        <v>13</v>
      </c>
      <c r="F20">
        <f xml:space="preserve"> 25320000</f>
        <v>25320000</v>
      </c>
      <c r="G20" t="s">
        <v>10</v>
      </c>
      <c r="H20">
        <v>73654</v>
      </c>
      <c r="I20" t="s">
        <v>11</v>
      </c>
      <c r="J20">
        <v>301.22000000000003</v>
      </c>
      <c r="K20" t="s">
        <v>12</v>
      </c>
      <c r="L20">
        <v>126.8</v>
      </c>
    </row>
    <row r="21" spans="1:12">
      <c r="A21" t="s">
        <v>6</v>
      </c>
      <c r="B21" t="s">
        <v>7</v>
      </c>
      <c r="C21">
        <v>20</v>
      </c>
      <c r="D21" t="s">
        <v>8</v>
      </c>
      <c r="E21" t="s">
        <v>13</v>
      </c>
      <c r="F21">
        <f xml:space="preserve"> 31400000</f>
        <v>31400000</v>
      </c>
      <c r="G21" t="s">
        <v>10</v>
      </c>
      <c r="H21">
        <v>91061</v>
      </c>
      <c r="I21" t="s">
        <v>11</v>
      </c>
      <c r="J21">
        <v>307.83</v>
      </c>
      <c r="K21" t="s">
        <v>12</v>
      </c>
      <c r="L21">
        <v>70.400000000000006</v>
      </c>
    </row>
    <row r="22" spans="1:12">
      <c r="A22" t="s">
        <v>6</v>
      </c>
      <c r="B22" t="s">
        <v>7</v>
      </c>
      <c r="C22">
        <v>21</v>
      </c>
      <c r="D22" t="s">
        <v>8</v>
      </c>
      <c r="E22" t="s">
        <v>13</v>
      </c>
      <c r="F22">
        <f xml:space="preserve"> 30175000</f>
        <v>30175000</v>
      </c>
      <c r="G22" t="s">
        <v>10</v>
      </c>
      <c r="H22">
        <v>87299</v>
      </c>
      <c r="I22" t="s">
        <v>11</v>
      </c>
      <c r="J22">
        <v>305.87</v>
      </c>
      <c r="K22" t="s">
        <v>12</v>
      </c>
      <c r="L22">
        <v>331.6</v>
      </c>
    </row>
    <row r="23" spans="1:12">
      <c r="A23" t="s">
        <v>6</v>
      </c>
      <c r="B23" t="s">
        <v>7</v>
      </c>
      <c r="C23">
        <v>22</v>
      </c>
      <c r="D23" t="s">
        <v>8</v>
      </c>
      <c r="E23" t="s">
        <v>13</v>
      </c>
      <c r="F23">
        <f xml:space="preserve"> 23578000</f>
        <v>23578000</v>
      </c>
      <c r="G23" t="s">
        <v>10</v>
      </c>
      <c r="H23">
        <v>68678</v>
      </c>
      <c r="I23" t="s">
        <v>11</v>
      </c>
      <c r="J23">
        <v>298.69</v>
      </c>
      <c r="K23" t="s">
        <v>12</v>
      </c>
      <c r="L23">
        <v>177.2</v>
      </c>
    </row>
    <row r="24" spans="1:12">
      <c r="A24" t="s">
        <v>6</v>
      </c>
      <c r="B24" t="s">
        <v>7</v>
      </c>
      <c r="C24">
        <v>23</v>
      </c>
      <c r="D24" t="s">
        <v>8</v>
      </c>
      <c r="E24" t="s">
        <v>13</v>
      </c>
      <c r="F24">
        <f xml:space="preserve"> 29004000</f>
        <v>29004000</v>
      </c>
      <c r="G24" t="s">
        <v>10</v>
      </c>
      <c r="H24">
        <v>84150</v>
      </c>
      <c r="I24" t="s">
        <v>11</v>
      </c>
      <c r="J24">
        <v>298.26</v>
      </c>
      <c r="K24" t="s">
        <v>12</v>
      </c>
      <c r="L24">
        <v>349.2</v>
      </c>
    </row>
    <row r="25" spans="1:12">
      <c r="A25" t="s">
        <v>6</v>
      </c>
      <c r="B25" t="s">
        <v>7</v>
      </c>
      <c r="C25">
        <v>24</v>
      </c>
      <c r="D25" t="s">
        <v>8</v>
      </c>
      <c r="E25" t="s">
        <v>13</v>
      </c>
      <c r="F25">
        <f xml:space="preserve"> 22276000</f>
        <v>22276000</v>
      </c>
      <c r="G25" t="s">
        <v>10</v>
      </c>
      <c r="H25">
        <v>64743</v>
      </c>
      <c r="I25" t="s">
        <v>11</v>
      </c>
      <c r="J25">
        <v>303.29000000000002</v>
      </c>
      <c r="K25" t="s">
        <v>12</v>
      </c>
      <c r="L25">
        <v>62.1</v>
      </c>
    </row>
    <row r="26" spans="1:12">
      <c r="A26" t="s">
        <v>6</v>
      </c>
      <c r="B26" t="s">
        <v>7</v>
      </c>
      <c r="C26">
        <v>25</v>
      </c>
      <c r="D26" t="s">
        <v>8</v>
      </c>
      <c r="E26" t="s">
        <v>13</v>
      </c>
      <c r="F26">
        <f xml:space="preserve"> 26385000</f>
        <v>26385000</v>
      </c>
      <c r="G26" t="s">
        <v>10</v>
      </c>
      <c r="H26">
        <v>76513</v>
      </c>
      <c r="I26" t="s">
        <v>11</v>
      </c>
      <c r="J26">
        <v>302.02</v>
      </c>
      <c r="K26" t="s">
        <v>12</v>
      </c>
      <c r="L26">
        <v>-45.3</v>
      </c>
    </row>
    <row r="27" spans="1:12">
      <c r="A27" t="s">
        <v>6</v>
      </c>
      <c r="B27" t="s">
        <v>7</v>
      </c>
      <c r="C27">
        <v>26</v>
      </c>
      <c r="D27" t="s">
        <v>8</v>
      </c>
      <c r="E27" t="s">
        <v>13</v>
      </c>
      <c r="F27">
        <f xml:space="preserve"> 18537000</f>
        <v>18537000</v>
      </c>
      <c r="G27" t="s">
        <v>10</v>
      </c>
      <c r="H27">
        <v>53978</v>
      </c>
      <c r="I27" t="s">
        <v>11</v>
      </c>
      <c r="J27">
        <v>304.02</v>
      </c>
      <c r="K27" t="s">
        <v>12</v>
      </c>
      <c r="L27">
        <v>104.4</v>
      </c>
    </row>
    <row r="28" spans="1:12">
      <c r="A28" t="s">
        <v>6</v>
      </c>
      <c r="B28" t="s">
        <v>7</v>
      </c>
      <c r="C28">
        <v>27</v>
      </c>
      <c r="D28" t="s">
        <v>8</v>
      </c>
      <c r="E28" t="s">
        <v>13</v>
      </c>
      <c r="F28">
        <f xml:space="preserve"> 25669000</f>
        <v>25669000</v>
      </c>
      <c r="G28" t="s">
        <v>10</v>
      </c>
      <c r="H28">
        <v>74522</v>
      </c>
      <c r="I28" t="s">
        <v>11</v>
      </c>
      <c r="J28">
        <v>306.16000000000003</v>
      </c>
      <c r="K28" t="s">
        <v>12</v>
      </c>
      <c r="L28">
        <v>287.39999999999998</v>
      </c>
    </row>
    <row r="29" spans="1:12">
      <c r="A29" t="s">
        <v>6</v>
      </c>
      <c r="B29" t="s">
        <v>7</v>
      </c>
      <c r="C29">
        <v>28</v>
      </c>
      <c r="D29" t="s">
        <v>8</v>
      </c>
      <c r="E29" t="s">
        <v>13</v>
      </c>
      <c r="F29">
        <f xml:space="preserve"> 32668000</f>
        <v>32668000</v>
      </c>
      <c r="G29" t="s">
        <v>10</v>
      </c>
      <c r="H29">
        <v>94892</v>
      </c>
      <c r="I29" t="s">
        <v>11</v>
      </c>
      <c r="J29">
        <v>302.68</v>
      </c>
      <c r="K29" t="s">
        <v>12</v>
      </c>
      <c r="L29">
        <v>-109</v>
      </c>
    </row>
    <row r="30" spans="1:12">
      <c r="A30" t="s">
        <v>6</v>
      </c>
      <c r="B30" t="s">
        <v>7</v>
      </c>
      <c r="C30">
        <v>29</v>
      </c>
      <c r="D30" t="s">
        <v>8</v>
      </c>
      <c r="E30" t="s">
        <v>13</v>
      </c>
      <c r="F30">
        <f xml:space="preserve"> 25591000</f>
        <v>25591000</v>
      </c>
      <c r="G30" t="s">
        <v>10</v>
      </c>
      <c r="H30">
        <v>74324</v>
      </c>
      <c r="I30" t="s">
        <v>11</v>
      </c>
      <c r="J30">
        <v>301.43</v>
      </c>
      <c r="K30" t="s">
        <v>12</v>
      </c>
      <c r="L30">
        <v>78.5</v>
      </c>
    </row>
    <row r="31" spans="1:12">
      <c r="A31" t="s">
        <v>6</v>
      </c>
      <c r="B31" t="s">
        <v>7</v>
      </c>
      <c r="C31">
        <v>30</v>
      </c>
      <c r="D31" t="s">
        <v>8</v>
      </c>
      <c r="E31" t="s">
        <v>13</v>
      </c>
      <c r="F31">
        <f xml:space="preserve"> 24931000</f>
        <v>24931000</v>
      </c>
      <c r="G31" t="s">
        <v>10</v>
      </c>
      <c r="H31">
        <v>72418</v>
      </c>
      <c r="I31" t="s">
        <v>11</v>
      </c>
      <c r="J31">
        <v>298.89</v>
      </c>
      <c r="K31" t="s">
        <v>12</v>
      </c>
      <c r="L31">
        <v>463.1</v>
      </c>
    </row>
    <row r="32" spans="1:12">
      <c r="A32" t="s">
        <v>6</v>
      </c>
      <c r="B32" t="s">
        <v>7</v>
      </c>
      <c r="C32">
        <v>31</v>
      </c>
      <c r="D32" t="s">
        <v>8</v>
      </c>
      <c r="E32" t="s">
        <v>13</v>
      </c>
      <c r="F32">
        <f xml:space="preserve"> 22558000</f>
        <v>22558000</v>
      </c>
      <c r="G32" t="s">
        <v>10</v>
      </c>
      <c r="H32">
        <v>65224</v>
      </c>
      <c r="I32" t="s">
        <v>11</v>
      </c>
      <c r="J32">
        <v>301.42</v>
      </c>
      <c r="K32" t="s">
        <v>12</v>
      </c>
      <c r="L32">
        <v>-33.4</v>
      </c>
    </row>
    <row r="33" spans="1:12">
      <c r="A33" t="s">
        <v>6</v>
      </c>
      <c r="B33" t="s">
        <v>7</v>
      </c>
      <c r="C33">
        <v>32</v>
      </c>
      <c r="D33" t="s">
        <v>8</v>
      </c>
      <c r="E33" t="s">
        <v>13</v>
      </c>
      <c r="F33">
        <f xml:space="preserve"> 19808000</f>
        <v>19808000</v>
      </c>
      <c r="G33" t="s">
        <v>10</v>
      </c>
      <c r="H33">
        <v>57517</v>
      </c>
      <c r="I33" t="s">
        <v>11</v>
      </c>
      <c r="J33">
        <v>298.64999999999998</v>
      </c>
      <c r="K33" t="s">
        <v>12</v>
      </c>
      <c r="L33">
        <v>-4.5</v>
      </c>
    </row>
    <row r="34" spans="1:12">
      <c r="A34" t="s">
        <v>6</v>
      </c>
      <c r="B34" t="s">
        <v>7</v>
      </c>
      <c r="C34">
        <v>33</v>
      </c>
      <c r="D34" t="s">
        <v>8</v>
      </c>
      <c r="E34" t="s">
        <v>13</v>
      </c>
      <c r="F34">
        <f xml:space="preserve"> 27124000</f>
        <v>27124000</v>
      </c>
      <c r="G34" t="s">
        <v>10</v>
      </c>
      <c r="H34">
        <v>78128</v>
      </c>
      <c r="I34" t="s">
        <v>11</v>
      </c>
      <c r="J34">
        <v>294.38</v>
      </c>
      <c r="K34" t="s">
        <v>12</v>
      </c>
      <c r="L34">
        <v>499.3</v>
      </c>
    </row>
    <row r="35" spans="1:12">
      <c r="A35" t="s">
        <v>6</v>
      </c>
      <c r="B35" t="s">
        <v>7</v>
      </c>
      <c r="C35">
        <v>34</v>
      </c>
      <c r="D35" t="s">
        <v>8</v>
      </c>
      <c r="E35" t="s">
        <v>13</v>
      </c>
      <c r="F35">
        <f xml:space="preserve"> 27095000</f>
        <v>27095000</v>
      </c>
      <c r="G35" t="s">
        <v>10</v>
      </c>
      <c r="H35">
        <v>78705</v>
      </c>
      <c r="I35" t="s">
        <v>11</v>
      </c>
      <c r="J35">
        <v>303.13</v>
      </c>
      <c r="K35" t="s">
        <v>12</v>
      </c>
      <c r="L35">
        <v>259.89999999999998</v>
      </c>
    </row>
    <row r="36" spans="1:12">
      <c r="A36" t="s">
        <v>6</v>
      </c>
      <c r="B36" t="s">
        <v>7</v>
      </c>
      <c r="C36">
        <v>35</v>
      </c>
      <c r="D36" t="s">
        <v>8</v>
      </c>
      <c r="E36" t="s">
        <v>13</v>
      </c>
      <c r="F36">
        <f xml:space="preserve"> 32990000</f>
        <v>32990000</v>
      </c>
      <c r="G36" t="s">
        <v>10</v>
      </c>
      <c r="H36">
        <v>95877</v>
      </c>
      <c r="I36" t="s">
        <v>11</v>
      </c>
      <c r="J36">
        <v>297.58999999999997</v>
      </c>
      <c r="K36" t="s">
        <v>12</v>
      </c>
      <c r="L36">
        <v>-12.8</v>
      </c>
    </row>
    <row r="37" spans="1:12">
      <c r="A37" t="s">
        <v>6</v>
      </c>
      <c r="B37" t="s">
        <v>7</v>
      </c>
      <c r="C37">
        <v>36</v>
      </c>
      <c r="D37" t="s">
        <v>8</v>
      </c>
      <c r="E37" t="s">
        <v>13</v>
      </c>
      <c r="F37">
        <f xml:space="preserve"> 25667000</f>
        <v>25667000</v>
      </c>
      <c r="G37" t="s">
        <v>10</v>
      </c>
      <c r="H37">
        <v>74358</v>
      </c>
      <c r="I37" t="s">
        <v>11</v>
      </c>
      <c r="J37">
        <v>302.75</v>
      </c>
      <c r="K37" t="s">
        <v>12</v>
      </c>
      <c r="L37">
        <v>-300.2</v>
      </c>
    </row>
    <row r="38" spans="1:12">
      <c r="A38" t="s">
        <v>6</v>
      </c>
      <c r="B38" t="s">
        <v>7</v>
      </c>
      <c r="C38">
        <v>37</v>
      </c>
      <c r="D38" t="s">
        <v>8</v>
      </c>
      <c r="E38" t="s">
        <v>13</v>
      </c>
      <c r="F38">
        <f xml:space="preserve"> 21713000</f>
        <v>21713000</v>
      </c>
      <c r="G38" t="s">
        <v>10</v>
      </c>
      <c r="H38">
        <v>63266</v>
      </c>
      <c r="I38" t="s">
        <v>11</v>
      </c>
      <c r="J38">
        <v>301.97000000000003</v>
      </c>
      <c r="K38" t="s">
        <v>12</v>
      </c>
      <c r="L38">
        <v>-141.6</v>
      </c>
    </row>
    <row r="39" spans="1:12">
      <c r="A39" t="s">
        <v>6</v>
      </c>
      <c r="B39" t="s">
        <v>7</v>
      </c>
      <c r="C39">
        <v>38</v>
      </c>
      <c r="D39" t="s">
        <v>8</v>
      </c>
      <c r="E39" t="s">
        <v>13</v>
      </c>
      <c r="F39">
        <f xml:space="preserve"> 24392000</f>
        <v>24392000</v>
      </c>
      <c r="G39" t="s">
        <v>10</v>
      </c>
      <c r="H39">
        <v>70640</v>
      </c>
      <c r="I39" t="s">
        <v>11</v>
      </c>
      <c r="J39">
        <v>298</v>
      </c>
      <c r="K39" t="s">
        <v>12</v>
      </c>
      <c r="L39">
        <v>-21.3</v>
      </c>
    </row>
    <row r="40" spans="1:12">
      <c r="A40" t="s">
        <v>6</v>
      </c>
      <c r="B40" t="s">
        <v>7</v>
      </c>
      <c r="C40">
        <v>39</v>
      </c>
      <c r="D40" t="s">
        <v>8</v>
      </c>
      <c r="E40" t="s">
        <v>13</v>
      </c>
      <c r="F40">
        <f xml:space="preserve"> 29362000</f>
        <v>29362000</v>
      </c>
      <c r="G40" t="s">
        <v>10</v>
      </c>
      <c r="H40">
        <v>84945</v>
      </c>
      <c r="I40" t="s">
        <v>11</v>
      </c>
      <c r="J40">
        <v>303</v>
      </c>
      <c r="K40" t="s">
        <v>12</v>
      </c>
      <c r="L40">
        <v>68.5</v>
      </c>
    </row>
    <row r="41" spans="1:12">
      <c r="A41" t="s">
        <v>6</v>
      </c>
      <c r="B41" t="s">
        <v>7</v>
      </c>
      <c r="C41">
        <v>40</v>
      </c>
      <c r="D41" t="s">
        <v>8</v>
      </c>
      <c r="E41" t="s">
        <v>13</v>
      </c>
      <c r="F41">
        <f xml:space="preserve"> 24249000</f>
        <v>24249000</v>
      </c>
      <c r="G41" t="s">
        <v>10</v>
      </c>
      <c r="H41">
        <v>70560</v>
      </c>
      <c r="I41" t="s">
        <v>11</v>
      </c>
      <c r="J41">
        <v>299.95</v>
      </c>
      <c r="K41" t="s">
        <v>12</v>
      </c>
      <c r="L41">
        <v>-237.5</v>
      </c>
    </row>
    <row r="42" spans="1:12">
      <c r="A42" t="s">
        <v>6</v>
      </c>
      <c r="B42" t="s">
        <v>7</v>
      </c>
      <c r="C42">
        <v>41</v>
      </c>
      <c r="D42" t="s">
        <v>8</v>
      </c>
      <c r="E42" t="s">
        <v>13</v>
      </c>
      <c r="F42">
        <f xml:space="preserve"> 37373000</f>
        <v>37373000</v>
      </c>
      <c r="G42" t="s">
        <v>10</v>
      </c>
      <c r="H42">
        <v>108833</v>
      </c>
      <c r="I42" t="s">
        <v>11</v>
      </c>
      <c r="J42">
        <v>302.93</v>
      </c>
      <c r="K42" t="s">
        <v>12</v>
      </c>
      <c r="L42">
        <v>-43</v>
      </c>
    </row>
    <row r="43" spans="1:12">
      <c r="A43" t="s">
        <v>6</v>
      </c>
      <c r="B43" t="s">
        <v>7</v>
      </c>
      <c r="C43">
        <v>42</v>
      </c>
      <c r="D43" t="s">
        <v>8</v>
      </c>
      <c r="E43" t="s">
        <v>13</v>
      </c>
      <c r="F43">
        <f xml:space="preserve"> 29731000</f>
        <v>29731000</v>
      </c>
      <c r="G43" t="s">
        <v>10</v>
      </c>
      <c r="H43">
        <v>86207</v>
      </c>
      <c r="I43" t="s">
        <v>11</v>
      </c>
      <c r="J43">
        <v>300.32</v>
      </c>
      <c r="K43" t="s">
        <v>12</v>
      </c>
      <c r="L43">
        <v>-242.3</v>
      </c>
    </row>
    <row r="44" spans="1:12">
      <c r="A44" t="s">
        <v>6</v>
      </c>
      <c r="B44" t="s">
        <v>7</v>
      </c>
      <c r="C44">
        <v>43</v>
      </c>
      <c r="D44" t="s">
        <v>8</v>
      </c>
      <c r="E44" t="s">
        <v>13</v>
      </c>
      <c r="F44">
        <f xml:space="preserve"> 31262000</f>
        <v>31262000</v>
      </c>
      <c r="G44" t="s">
        <v>10</v>
      </c>
      <c r="H44">
        <v>90959</v>
      </c>
      <c r="I44" t="s">
        <v>11</v>
      </c>
      <c r="J44">
        <v>296.89999999999998</v>
      </c>
      <c r="K44" t="s">
        <v>12</v>
      </c>
      <c r="L44">
        <v>-381</v>
      </c>
    </row>
    <row r="45" spans="1:12">
      <c r="A45" t="s">
        <v>6</v>
      </c>
      <c r="B45" t="s">
        <v>7</v>
      </c>
      <c r="C45">
        <v>44</v>
      </c>
      <c r="D45" t="s">
        <v>8</v>
      </c>
      <c r="E45" t="s">
        <v>13</v>
      </c>
      <c r="F45">
        <f xml:space="preserve"> 27105000</f>
        <v>27105000</v>
      </c>
      <c r="G45" t="s">
        <v>10</v>
      </c>
      <c r="H45">
        <v>78930</v>
      </c>
      <c r="I45" t="s">
        <v>11</v>
      </c>
      <c r="J45">
        <v>304.94</v>
      </c>
      <c r="K45" t="s">
        <v>12</v>
      </c>
      <c r="L45">
        <v>21.7</v>
      </c>
    </row>
    <row r="46" spans="1:12">
      <c r="A46" t="s">
        <v>6</v>
      </c>
      <c r="B46" t="s">
        <v>7</v>
      </c>
      <c r="C46">
        <v>45</v>
      </c>
      <c r="D46" t="s">
        <v>8</v>
      </c>
      <c r="E46" t="s">
        <v>13</v>
      </c>
      <c r="F46">
        <f xml:space="preserve"> 31420000</f>
        <v>31420000</v>
      </c>
      <c r="G46" t="s">
        <v>10</v>
      </c>
      <c r="H46">
        <v>91457</v>
      </c>
      <c r="I46" t="s">
        <v>11</v>
      </c>
      <c r="J46">
        <v>296.39999999999998</v>
      </c>
      <c r="K46" t="s">
        <v>12</v>
      </c>
      <c r="L46">
        <v>-47.4</v>
      </c>
    </row>
    <row r="47" spans="1:12">
      <c r="A47" t="s">
        <v>6</v>
      </c>
      <c r="B47" t="s">
        <v>7</v>
      </c>
      <c r="C47">
        <v>46</v>
      </c>
      <c r="D47" t="s">
        <v>8</v>
      </c>
      <c r="E47" t="s">
        <v>13</v>
      </c>
      <c r="F47">
        <f xml:space="preserve"> 26276000</f>
        <v>26276000</v>
      </c>
      <c r="G47" t="s">
        <v>10</v>
      </c>
      <c r="H47">
        <v>76651</v>
      </c>
      <c r="I47" t="s">
        <v>11</v>
      </c>
      <c r="J47">
        <v>299.45</v>
      </c>
      <c r="K47" t="s">
        <v>12</v>
      </c>
      <c r="L47">
        <v>-43.6</v>
      </c>
    </row>
    <row r="48" spans="1:12">
      <c r="A48" t="s">
        <v>6</v>
      </c>
      <c r="B48" t="s">
        <v>7</v>
      </c>
      <c r="C48">
        <v>47</v>
      </c>
      <c r="D48" t="s">
        <v>8</v>
      </c>
      <c r="E48" t="s">
        <v>13</v>
      </c>
      <c r="F48">
        <f xml:space="preserve"> 24141000</f>
        <v>24141000</v>
      </c>
      <c r="G48" t="s">
        <v>10</v>
      </c>
      <c r="H48">
        <v>70393</v>
      </c>
      <c r="I48" t="s">
        <v>11</v>
      </c>
      <c r="J48">
        <v>298.89</v>
      </c>
      <c r="K48" t="s">
        <v>12</v>
      </c>
      <c r="L48">
        <v>122.1</v>
      </c>
    </row>
    <row r="49" spans="1:12">
      <c r="A49" t="s">
        <v>6</v>
      </c>
      <c r="B49" t="s">
        <v>7</v>
      </c>
      <c r="C49">
        <v>48</v>
      </c>
      <c r="D49" t="s">
        <v>8</v>
      </c>
      <c r="E49" t="s">
        <v>13</v>
      </c>
      <c r="F49">
        <f xml:space="preserve"> 16501000</f>
        <v>16501000</v>
      </c>
      <c r="G49" t="s">
        <v>10</v>
      </c>
      <c r="H49">
        <v>48345</v>
      </c>
      <c r="I49" t="s">
        <v>11</v>
      </c>
      <c r="J49">
        <v>301.43</v>
      </c>
      <c r="K49" t="s">
        <v>12</v>
      </c>
      <c r="L49">
        <v>23.8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d4g Run_Info</vt:lpstr>
      <vt:lpstr>d4m_Run_Info</vt:lpstr>
      <vt:lpstr>prot_Run_Info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Lachele</dc:creator>
  <cp:lastModifiedBy>B. Lachele Foley</cp:lastModifiedBy>
  <dcterms:created xsi:type="dcterms:W3CDTF">2013-01-04T04:05:15Z</dcterms:created>
  <dcterms:modified xsi:type="dcterms:W3CDTF">2013-01-04T07:14:22Z</dcterms:modified>
</cp:coreProperties>
</file>