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lachlanphillips/Dropbox/PhD/Data/Penguin_data/Oct-2017/"/>
    </mc:Choice>
  </mc:AlternateContent>
  <xr:revisionPtr revIDLastSave="0" documentId="13_ncr:1_{309A63C3-E868-694C-BAC7-D6BDFB3C028A}" xr6:coauthVersionLast="43" xr6:coauthVersionMax="43" xr10:uidLastSave="{00000000-0000-0000-0000-000000000000}"/>
  <bookViews>
    <workbookView xWindow="4800" yWindow="520" windowWidth="28800" windowHeight="17620" tabRatio="500" xr2:uid="{00000000-000D-0000-FFFF-FFFF00000000}"/>
  </bookViews>
  <sheets>
    <sheet name="Penguin Data" sheetId="1" r:id="rId1"/>
    <sheet name="Tags Ou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1" l="1"/>
  <c r="O26" i="1"/>
  <c r="M26" i="1"/>
  <c r="O25" i="1"/>
  <c r="M25" i="1"/>
  <c r="O24" i="1"/>
  <c r="M24" i="1"/>
  <c r="O23" i="1"/>
  <c r="M23" i="1"/>
  <c r="O22" i="1"/>
  <c r="M22" i="1"/>
  <c r="O20" i="1"/>
  <c r="O21" i="1"/>
  <c r="AE4" i="1"/>
  <c r="AD4" i="1"/>
  <c r="M21" i="1"/>
  <c r="M20" i="1"/>
  <c r="O18" i="1"/>
  <c r="O19" i="1"/>
  <c r="O17" i="1"/>
  <c r="M19" i="1"/>
  <c r="M18" i="1"/>
  <c r="M17" i="1"/>
  <c r="O13" i="1"/>
  <c r="O14" i="1"/>
  <c r="O15" i="1"/>
  <c r="O12" i="1"/>
  <c r="O11" i="1"/>
  <c r="M16" i="1"/>
  <c r="M15" i="1"/>
  <c r="M14" i="1"/>
  <c r="M13" i="1"/>
  <c r="M12" i="1"/>
  <c r="M11" i="1"/>
  <c r="O9" i="1"/>
  <c r="O8" i="1"/>
  <c r="O7" i="1"/>
  <c r="O5" i="1"/>
  <c r="O6" i="1"/>
  <c r="O4" i="1"/>
  <c r="M5" i="1"/>
  <c r="M6" i="1"/>
  <c r="M7" i="1"/>
  <c r="M8" i="1"/>
  <c r="M9" i="1"/>
  <c r="M10" i="1"/>
  <c r="M4" i="1"/>
  <c r="B1" i="2"/>
</calcChain>
</file>

<file path=xl/sharedStrings.xml><?xml version="1.0" encoding="utf-8"?>
<sst xmlns="http://schemas.openxmlformats.org/spreadsheetml/2006/main" count="273" uniqueCount="152">
  <si>
    <t>Penguin tagging data sheet - Montague, Oct-2017</t>
  </si>
  <si>
    <t>Box ID</t>
  </si>
  <si>
    <t>Penguin ID</t>
  </si>
  <si>
    <t>Sex</t>
  </si>
  <si>
    <t>Penguin</t>
  </si>
  <si>
    <t>Weight before</t>
  </si>
  <si>
    <t>Weight after</t>
  </si>
  <si>
    <t>Deployment</t>
  </si>
  <si>
    <t>Deploy date</t>
  </si>
  <si>
    <t>Deploy time</t>
  </si>
  <si>
    <t>Removal date</t>
  </si>
  <si>
    <t>Removal time</t>
  </si>
  <si>
    <t>Chick no.</t>
  </si>
  <si>
    <t>Samples</t>
  </si>
  <si>
    <t>Deployment no.</t>
  </si>
  <si>
    <t>Deployment code</t>
  </si>
  <si>
    <t>U2</t>
  </si>
  <si>
    <t>f</t>
  </si>
  <si>
    <t>Weight Raw (g)</t>
  </si>
  <si>
    <t>Weight corrected (g)</t>
  </si>
  <si>
    <t>Removal</t>
  </si>
  <si>
    <t>chick #1 weight (g)</t>
  </si>
  <si>
    <t>chick #2 weight (g)</t>
  </si>
  <si>
    <t>Notes</t>
  </si>
  <si>
    <t>Deployment Notes</t>
  </si>
  <si>
    <t>Removal Notes</t>
  </si>
  <si>
    <t>Survey Notes</t>
  </si>
  <si>
    <t>Other Notes</t>
  </si>
  <si>
    <t>Track obtained (y/n)</t>
  </si>
  <si>
    <t>feathers (y/n)</t>
  </si>
  <si>
    <t>Went to sea; no microchip</t>
  </si>
  <si>
    <t>07-02</t>
  </si>
  <si>
    <t>07-04</t>
  </si>
  <si>
    <t>Tags Out</t>
  </si>
  <si>
    <t>Box_ID</t>
  </si>
  <si>
    <t>y</t>
  </si>
  <si>
    <t>Reason for failure</t>
  </si>
  <si>
    <t>SB5</t>
  </si>
  <si>
    <t>05-18</t>
  </si>
  <si>
    <t>123</t>
  </si>
  <si>
    <t>Axy</t>
  </si>
  <si>
    <t>CEFAS</t>
  </si>
  <si>
    <t>08-14</t>
  </si>
  <si>
    <t xml:space="preserve">Tape wouldn't stick for some reason so first attempt abandoned. Washed tags and everything is fine again so hopefully no more issues; </t>
  </si>
  <si>
    <t xml:space="preserve">no microchip detected </t>
  </si>
  <si>
    <t>tag hanging off, could affect accel data</t>
  </si>
  <si>
    <t>CEFAS logger</t>
  </si>
  <si>
    <t>m</t>
  </si>
  <si>
    <t>no microchip</t>
  </si>
  <si>
    <t>A11665</t>
  </si>
  <si>
    <t>no microchip; took a while to deploy both loggers (20 mins)</t>
  </si>
  <si>
    <t>A11652</t>
  </si>
  <si>
    <t>Axy logger no.</t>
  </si>
  <si>
    <t xml:space="preserve">went back to burrow but was missed so have two days worth of tracks. Battery died on second journey out. One appears to be north and the other south. </t>
  </si>
  <si>
    <t>Did not go to sea first night, left tags on to obtain half track next day for accel comparison</t>
  </si>
  <si>
    <t>did not come home on 6/10/17</t>
  </si>
  <si>
    <t>Axy GPS fix rate (s)</t>
  </si>
  <si>
    <t>NOTES:</t>
  </si>
  <si>
    <t>Tag 9 not turning on?</t>
  </si>
  <si>
    <t>001f</t>
  </si>
  <si>
    <t>002f</t>
  </si>
  <si>
    <t>003f</t>
  </si>
  <si>
    <t>004f</t>
  </si>
  <si>
    <t>005m</t>
  </si>
  <si>
    <t>006m</t>
  </si>
  <si>
    <t>007f</t>
  </si>
  <si>
    <t>001f01</t>
  </si>
  <si>
    <t>002f01</t>
  </si>
  <si>
    <t>003f01</t>
  </si>
  <si>
    <t>004f01</t>
  </si>
  <si>
    <t>006m01</t>
  </si>
  <si>
    <t>005m01</t>
  </si>
  <si>
    <t>007f01</t>
  </si>
  <si>
    <t>002m</t>
  </si>
  <si>
    <t>002m01</t>
  </si>
  <si>
    <t>A11647</t>
  </si>
  <si>
    <t>no microchip, Axy placed aboce CEFAS on back</t>
  </si>
  <si>
    <t>13</t>
  </si>
  <si>
    <t>008m</t>
  </si>
  <si>
    <t>008m01</t>
  </si>
  <si>
    <t>A11650</t>
  </si>
  <si>
    <t>Axy placed aboce CEFAS on back</t>
  </si>
  <si>
    <t>microchip</t>
  </si>
  <si>
    <t>n</t>
  </si>
  <si>
    <t>none</t>
  </si>
  <si>
    <t>001m</t>
  </si>
  <si>
    <t>001m01</t>
  </si>
  <si>
    <t>Chicks (weight is uncorrected)</t>
  </si>
  <si>
    <t>very aggressive strong male in good condition, chicks also doing well</t>
  </si>
  <si>
    <t>003m</t>
  </si>
  <si>
    <t>003m01</t>
  </si>
  <si>
    <t>A11653</t>
  </si>
  <si>
    <t>Small very placid male (no fight), hid under his chicks</t>
  </si>
  <si>
    <t>35</t>
  </si>
  <si>
    <t>009m</t>
  </si>
  <si>
    <t>009m01</t>
  </si>
  <si>
    <t>A11660</t>
  </si>
  <si>
    <t>Another strong, agro male</t>
  </si>
  <si>
    <t>23</t>
  </si>
  <si>
    <t>010f</t>
  </si>
  <si>
    <t>010f01</t>
  </si>
  <si>
    <t>Chicks weighed when doing Y-maze work</t>
  </si>
  <si>
    <t>didn’t scan, whoops…</t>
  </si>
  <si>
    <t>Found in neighbouring box (07-03), called him "Jerry"</t>
  </si>
  <si>
    <t>was weighed before feeding chicks</t>
  </si>
  <si>
    <t xml:space="preserve">Tag was switched off to save battery but then penguin took off. Tag was removed. </t>
  </si>
  <si>
    <t>Tag was removed as deployment failed</t>
  </si>
  <si>
    <t>Deployment details</t>
  </si>
  <si>
    <t>8</t>
  </si>
  <si>
    <t>011f</t>
  </si>
  <si>
    <t>011f01</t>
  </si>
  <si>
    <t>NA</t>
  </si>
  <si>
    <t xml:space="preserve">Chick that hatched late had died. Did not weigh chicks as &lt;1 week old. </t>
  </si>
  <si>
    <t>Never came back, logger lost</t>
  </si>
  <si>
    <t>3</t>
  </si>
  <si>
    <t>012f</t>
  </si>
  <si>
    <t>012f01</t>
  </si>
  <si>
    <t>Chicks to younf to weigh &lt;1 week</t>
  </si>
  <si>
    <t>Nat2</t>
  </si>
  <si>
    <t>Chicks too hard to weigh. Maybe 3-4 weeks old</t>
  </si>
  <si>
    <t>Remaining chick appeared healthy</t>
  </si>
  <si>
    <t>tag was hanging</t>
  </si>
  <si>
    <t>014m</t>
  </si>
  <si>
    <t>014m01</t>
  </si>
  <si>
    <t>001f02</t>
  </si>
  <si>
    <t>12</t>
  </si>
  <si>
    <t>012m01</t>
  </si>
  <si>
    <t>013m</t>
  </si>
  <si>
    <t>013m01</t>
  </si>
  <si>
    <t>no. Individuals</t>
  </si>
  <si>
    <t>.</t>
  </si>
  <si>
    <t>no. tracks</t>
  </si>
  <si>
    <t>Total Stats</t>
  </si>
  <si>
    <t>Caught on rocks at same time as 014m01, before feeding chicks</t>
  </si>
  <si>
    <t>012m</t>
  </si>
  <si>
    <t>011m</t>
  </si>
  <si>
    <t>011m01</t>
  </si>
  <si>
    <t>Double check removal time then delete this note</t>
  </si>
  <si>
    <t>013f</t>
  </si>
  <si>
    <t>013f01</t>
  </si>
  <si>
    <t>U7</t>
  </si>
  <si>
    <t>015m</t>
  </si>
  <si>
    <t>015m01</t>
  </si>
  <si>
    <t>chicks not weighed due to minimising disturbance</t>
  </si>
  <si>
    <t>29</t>
  </si>
  <si>
    <t>016f</t>
  </si>
  <si>
    <t>016f01</t>
  </si>
  <si>
    <t>chicks too young to weigh</t>
  </si>
  <si>
    <t>Did not get track :(</t>
  </si>
  <si>
    <t>Battery died</t>
  </si>
  <si>
    <t>male dplys</t>
  </si>
  <si>
    <t>female dplys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</si>
</sst>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ourier"/>
    </font>
    <font>
      <sz val="12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83CAD"/>
        <bgColor indexed="64"/>
      </patternFill>
    </fill>
    <fill>
      <patternFill patternType="solid">
        <fgColor rgb="FFC36CF8"/>
        <bgColor indexed="64"/>
      </patternFill>
    </fill>
    <fill>
      <patternFill patternType="solid">
        <fgColor rgb="FFF0AFFF"/>
        <bgColor indexed="64"/>
      </patternFill>
    </fill>
    <fill>
      <patternFill patternType="solid">
        <fgColor rgb="FFFFC4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7" borderId="5" xfId="0" applyFill="1" applyBorder="1"/>
    <xf numFmtId="0" fontId="0" fillId="9" borderId="5" xfId="0" applyFill="1" applyBorder="1"/>
    <xf numFmtId="0" fontId="0" fillId="10" borderId="6" xfId="0" applyFill="1" applyBorder="1"/>
    <xf numFmtId="0" fontId="0" fillId="0" borderId="7" xfId="0" applyBorder="1"/>
    <xf numFmtId="0" fontId="0" fillId="8" borderId="8" xfId="0" applyFill="1" applyBorder="1"/>
    <xf numFmtId="0" fontId="1" fillId="5" borderId="1" xfId="0" applyFont="1" applyFill="1" applyBorder="1"/>
    <xf numFmtId="0" fontId="1" fillId="5" borderId="9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11" borderId="1" xfId="0" applyFont="1" applyFill="1" applyBorder="1"/>
    <xf numFmtId="0" fontId="0" fillId="12" borderId="5" xfId="0" applyFill="1" applyBorder="1"/>
    <xf numFmtId="0" fontId="1" fillId="11" borderId="9" xfId="0" applyFont="1" applyFill="1" applyBorder="1"/>
    <xf numFmtId="0" fontId="0" fillId="13" borderId="8" xfId="0" applyFill="1" applyBorder="1"/>
    <xf numFmtId="0" fontId="1" fillId="14" borderId="1" xfId="0" applyFont="1" applyFill="1" applyBorder="1"/>
    <xf numFmtId="0" fontId="1" fillId="14" borderId="3" xfId="0" applyFont="1" applyFill="1" applyBorder="1"/>
    <xf numFmtId="0" fontId="0" fillId="13" borderId="6" xfId="0" applyFill="1" applyBorder="1"/>
    <xf numFmtId="14" fontId="0" fillId="0" borderId="0" xfId="0" applyNumberFormat="1"/>
    <xf numFmtId="20" fontId="0" fillId="0" borderId="7" xfId="0" applyNumberFormat="1" applyBorder="1"/>
    <xf numFmtId="0" fontId="1" fillId="15" borderId="1" xfId="0" applyFont="1" applyFill="1" applyBorder="1"/>
    <xf numFmtId="0" fontId="1" fillId="15" borderId="3" xfId="0" applyFont="1" applyFill="1" applyBorder="1"/>
    <xf numFmtId="0" fontId="0" fillId="16" borderId="5" xfId="0" applyFill="1" applyBorder="1"/>
    <xf numFmtId="0" fontId="0" fillId="17" borderId="5" xfId="0" applyFill="1" applyBorder="1"/>
    <xf numFmtId="0" fontId="0" fillId="18" borderId="6" xfId="0" applyFill="1" applyBorder="1"/>
    <xf numFmtId="0" fontId="1" fillId="5" borderId="3" xfId="0" applyFont="1" applyFill="1" applyBorder="1"/>
    <xf numFmtId="0" fontId="0" fillId="7" borderId="6" xfId="0" applyFill="1" applyBorder="1"/>
    <xf numFmtId="0" fontId="0" fillId="19" borderId="1" xfId="0" applyFill="1" applyBorder="1"/>
    <xf numFmtId="0" fontId="1" fillId="19" borderId="1" xfId="0" applyFont="1" applyFill="1" applyBorder="1"/>
    <xf numFmtId="0" fontId="0" fillId="20" borderId="5" xfId="0" applyFill="1" applyBorder="1"/>
    <xf numFmtId="0" fontId="0" fillId="21" borderId="5" xfId="0" applyFill="1" applyBorder="1"/>
    <xf numFmtId="0" fontId="0" fillId="22" borderId="5" xfId="0" applyFill="1" applyBorder="1"/>
    <xf numFmtId="0" fontId="0" fillId="19" borderId="3" xfId="0" applyFill="1" applyBorder="1"/>
    <xf numFmtId="0" fontId="0" fillId="22" borderId="6" xfId="0" applyFill="1" applyBorder="1"/>
    <xf numFmtId="0" fontId="0" fillId="0" borderId="10" xfId="0" applyBorder="1"/>
    <xf numFmtId="49" fontId="3" fillId="0" borderId="1" xfId="0" applyNumberFormat="1" applyFont="1" applyBorder="1"/>
    <xf numFmtId="49" fontId="1" fillId="2" borderId="1" xfId="0" applyNumberFormat="1" applyFont="1" applyFill="1" applyBorder="1"/>
    <xf numFmtId="49" fontId="0" fillId="3" borderId="5" xfId="0" applyNumberFormat="1" applyFill="1" applyBorder="1"/>
    <xf numFmtId="49" fontId="0" fillId="0" borderId="0" xfId="0" applyNumberFormat="1"/>
    <xf numFmtId="0" fontId="0" fillId="0" borderId="11" xfId="0" applyBorder="1"/>
    <xf numFmtId="0" fontId="1" fillId="19" borderId="10" xfId="0" applyFont="1" applyFill="1" applyBorder="1"/>
    <xf numFmtId="0" fontId="0" fillId="21" borderId="12" xfId="0" applyFill="1" applyBorder="1"/>
    <xf numFmtId="0" fontId="1" fillId="19" borderId="0" xfId="0" applyFont="1" applyFill="1" applyBorder="1"/>
    <xf numFmtId="0" fontId="1" fillId="19" borderId="13" xfId="0" applyFont="1" applyFill="1" applyBorder="1"/>
    <xf numFmtId="0" fontId="0" fillId="21" borderId="6" xfId="0" applyFill="1" applyBorder="1"/>
    <xf numFmtId="49" fontId="1" fillId="23" borderId="14" xfId="0" applyNumberFormat="1" applyFont="1" applyFill="1" applyBorder="1"/>
    <xf numFmtId="0" fontId="1" fillId="23" borderId="4" xfId="0" applyFont="1" applyFill="1" applyBorder="1"/>
    <xf numFmtId="49" fontId="3" fillId="12" borderId="0" xfId="0" applyNumberFormat="1" applyFont="1" applyFill="1"/>
    <xf numFmtId="0" fontId="3" fillId="3" borderId="1" xfId="0" applyFont="1" applyFill="1" applyBorder="1"/>
    <xf numFmtId="20" fontId="0" fillId="0" borderId="2" xfId="0" applyNumberFormat="1" applyBorder="1"/>
    <xf numFmtId="0" fontId="0" fillId="0" borderId="0" xfId="0" applyFill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/>
    <xf numFmtId="49" fontId="0" fillId="0" borderId="2" xfId="0" applyNumberFormat="1" applyBorder="1" applyAlignment="1"/>
    <xf numFmtId="49" fontId="0" fillId="0" borderId="0" xfId="0" applyNumberFormat="1" applyAlignment="1">
      <alignment horizontal="fill"/>
    </xf>
    <xf numFmtId="49" fontId="0" fillId="0" borderId="2" xfId="0" applyNumberFormat="1" applyBorder="1" applyAlignment="1">
      <alignment horizontal="fill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49" fontId="0" fillId="0" borderId="0" xfId="0" applyNumberFormat="1" applyFill="1" applyBorder="1" applyAlignment="1"/>
    <xf numFmtId="0" fontId="5" fillId="2" borderId="1" xfId="0" applyFont="1" applyFill="1" applyBorder="1"/>
    <xf numFmtId="0" fontId="1" fillId="2" borderId="1" xfId="0" applyFont="1" applyFill="1" applyBorder="1"/>
    <xf numFmtId="0" fontId="1" fillId="2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C4FF"/>
      <color rgb="FFF0AFFF"/>
      <color rgb="FFC36CF8"/>
      <color rgb="FFAF61DC"/>
      <color rgb="FFAB4ADC"/>
      <color rgb="FF883CAD"/>
      <color rgb="FF9E4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showRuler="0"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F23" sqref="F23"/>
    </sheetView>
  </sheetViews>
  <sheetFormatPr baseColWidth="10" defaultRowHeight="16" x14ac:dyDescent="0.2"/>
  <cols>
    <col min="1" max="1" width="10.83203125" style="47"/>
    <col min="2" max="2" width="10.83203125" customWidth="1"/>
    <col min="3" max="3" width="14.33203125" customWidth="1"/>
    <col min="4" max="4" width="16.5" customWidth="1"/>
    <col min="5" max="5" width="10.6640625" customWidth="1"/>
    <col min="6" max="6" width="10.83203125" style="5" customWidth="1"/>
    <col min="7" max="7" width="19" style="48" customWidth="1"/>
    <col min="8" max="9" width="18" style="4" customWidth="1"/>
    <col min="10" max="10" width="16.6640625" style="4" customWidth="1"/>
    <col min="11" max="11" width="18" style="5" customWidth="1"/>
    <col min="12" max="12" width="13.83203125" style="4" customWidth="1"/>
    <col min="13" max="13" width="18.1640625" style="14" customWidth="1"/>
    <col min="14" max="14" width="14.6640625" customWidth="1"/>
    <col min="15" max="15" width="19" style="5" customWidth="1"/>
    <col min="16" max="16" width="12" customWidth="1"/>
    <col min="17" max="17" width="12.33203125" style="14" customWidth="1"/>
    <col min="18" max="18" width="13.33203125" customWidth="1"/>
    <col min="19" max="19" width="13.33203125" style="5" customWidth="1"/>
    <col min="21" max="21" width="16.6640625" customWidth="1"/>
    <col min="22" max="22" width="16.5" style="5" customWidth="1"/>
    <col min="23" max="23" width="12.83203125" style="5" customWidth="1"/>
    <col min="24" max="24" width="19.5" customWidth="1"/>
    <col min="25" max="25" width="22.83203125" customWidth="1"/>
    <col min="26" max="26" width="20.5" customWidth="1"/>
    <col min="27" max="27" width="22.1640625" style="5" customWidth="1"/>
    <col min="28" max="28" width="14.33203125" customWidth="1"/>
    <col min="30" max="30" width="11.33203125" customWidth="1"/>
    <col min="31" max="31" width="12.1640625" customWidth="1"/>
  </cols>
  <sheetData>
    <row r="1" spans="1:31" s="3" customFormat="1" ht="21" x14ac:dyDescent="0.25">
      <c r="A1" s="44" t="s">
        <v>0</v>
      </c>
      <c r="F1" s="7"/>
      <c r="G1" s="43"/>
      <c r="H1" s="4"/>
      <c r="I1" s="4"/>
      <c r="J1" s="4"/>
      <c r="K1" s="4"/>
    </row>
    <row r="2" spans="1:31" s="3" customFormat="1" x14ac:dyDescent="0.2">
      <c r="A2" s="45" t="s">
        <v>4</v>
      </c>
      <c r="B2" s="2"/>
      <c r="C2" s="2"/>
      <c r="D2" s="2"/>
      <c r="E2" s="2"/>
      <c r="F2" s="6"/>
      <c r="G2" s="49" t="s">
        <v>107</v>
      </c>
      <c r="H2" s="51"/>
      <c r="I2" s="51"/>
      <c r="J2" s="51"/>
      <c r="K2" s="52"/>
      <c r="L2" s="16" t="s">
        <v>5</v>
      </c>
      <c r="M2" s="17"/>
      <c r="N2" s="18" t="s">
        <v>6</v>
      </c>
      <c r="O2" s="19"/>
      <c r="P2" s="20" t="s">
        <v>7</v>
      </c>
      <c r="Q2" s="22"/>
      <c r="R2" s="24" t="s">
        <v>20</v>
      </c>
      <c r="S2" s="25"/>
      <c r="T2" s="29" t="s">
        <v>87</v>
      </c>
      <c r="U2" s="29"/>
      <c r="V2" s="30"/>
      <c r="W2" s="34" t="s">
        <v>13</v>
      </c>
      <c r="X2" s="37" t="s">
        <v>23</v>
      </c>
      <c r="Y2" s="36"/>
      <c r="Z2" s="36"/>
      <c r="AA2" s="41"/>
      <c r="AB2" s="74" t="s">
        <v>132</v>
      </c>
      <c r="AC2" s="73"/>
      <c r="AD2" s="73"/>
      <c r="AE2" s="73"/>
    </row>
    <row r="3" spans="1:31" s="8" customFormat="1" ht="17" thickBot="1" x14ac:dyDescent="0.25">
      <c r="A3" s="46" t="s">
        <v>1</v>
      </c>
      <c r="B3" s="10" t="s">
        <v>2</v>
      </c>
      <c r="C3" s="9" t="s">
        <v>14</v>
      </c>
      <c r="D3" s="10" t="s">
        <v>15</v>
      </c>
      <c r="E3" s="9" t="s">
        <v>82</v>
      </c>
      <c r="F3" s="68" t="s">
        <v>3</v>
      </c>
      <c r="G3" s="50" t="s">
        <v>28</v>
      </c>
      <c r="H3" s="39" t="s">
        <v>36</v>
      </c>
      <c r="I3" s="39" t="s">
        <v>52</v>
      </c>
      <c r="J3" s="39" t="s">
        <v>56</v>
      </c>
      <c r="K3" s="53" t="s">
        <v>46</v>
      </c>
      <c r="L3" s="11" t="s">
        <v>18</v>
      </c>
      <c r="M3" s="15" t="s">
        <v>19</v>
      </c>
      <c r="N3" s="12" t="s">
        <v>18</v>
      </c>
      <c r="O3" s="13" t="s">
        <v>19</v>
      </c>
      <c r="P3" s="21" t="s">
        <v>8</v>
      </c>
      <c r="Q3" s="23" t="s">
        <v>9</v>
      </c>
      <c r="R3" s="21" t="s">
        <v>10</v>
      </c>
      <c r="S3" s="26" t="s">
        <v>11</v>
      </c>
      <c r="T3" s="31" t="s">
        <v>12</v>
      </c>
      <c r="U3" s="32" t="s">
        <v>21</v>
      </c>
      <c r="V3" s="33" t="s">
        <v>22</v>
      </c>
      <c r="W3" s="35" t="s">
        <v>29</v>
      </c>
      <c r="X3" s="38" t="s">
        <v>26</v>
      </c>
      <c r="Y3" s="40" t="s">
        <v>24</v>
      </c>
      <c r="Z3" s="38" t="s">
        <v>25</v>
      </c>
      <c r="AA3" s="42" t="s">
        <v>27</v>
      </c>
      <c r="AB3" s="9" t="s">
        <v>129</v>
      </c>
      <c r="AC3" s="10" t="s">
        <v>131</v>
      </c>
      <c r="AD3" s="9" t="s">
        <v>150</v>
      </c>
      <c r="AE3" s="10" t="s">
        <v>151</v>
      </c>
    </row>
    <row r="4" spans="1:31" x14ac:dyDescent="0.2">
      <c r="A4" s="47" t="s">
        <v>16</v>
      </c>
      <c r="B4" s="71" t="s">
        <v>59</v>
      </c>
      <c r="C4">
        <v>1</v>
      </c>
      <c r="D4" s="69" t="s">
        <v>66</v>
      </c>
      <c r="E4" t="s">
        <v>84</v>
      </c>
      <c r="F4" s="66" t="s">
        <v>17</v>
      </c>
      <c r="G4" s="67" t="s">
        <v>35</v>
      </c>
      <c r="I4" s="4">
        <v>13</v>
      </c>
      <c r="J4" s="4">
        <v>2</v>
      </c>
      <c r="K4" s="60"/>
      <c r="L4" s="4">
        <v>940</v>
      </c>
      <c r="M4" s="14">
        <f>L4-80</f>
        <v>860</v>
      </c>
      <c r="N4">
        <v>960</v>
      </c>
      <c r="O4" s="5">
        <f>N4-80</f>
        <v>880</v>
      </c>
      <c r="P4" s="27">
        <v>43011</v>
      </c>
      <c r="Q4" s="28">
        <v>0.83124999999999993</v>
      </c>
      <c r="R4" s="27">
        <v>43012</v>
      </c>
      <c r="S4" s="58">
        <v>0.93055555555555547</v>
      </c>
      <c r="T4">
        <v>2</v>
      </c>
      <c r="U4" s="61">
        <v>940</v>
      </c>
      <c r="V4" s="60">
        <v>1180</v>
      </c>
      <c r="W4" s="66" t="s">
        <v>35</v>
      </c>
      <c r="X4" s="62"/>
      <c r="Y4" s="64" t="s">
        <v>30</v>
      </c>
      <c r="Z4" s="62"/>
      <c r="AA4" s="65"/>
      <c r="AB4" s="75">
        <v>22</v>
      </c>
      <c r="AC4" s="75">
        <f>COUNTIF(G4:G100,"y")</f>
        <v>20</v>
      </c>
      <c r="AD4" s="75">
        <f>COUNTIF(F4:F100,"m")</f>
        <v>12</v>
      </c>
      <c r="AE4" s="75">
        <f>COUNTIF(F4:F100,"f")</f>
        <v>11</v>
      </c>
    </row>
    <row r="5" spans="1:31" x14ac:dyDescent="0.2">
      <c r="A5" s="47" t="s">
        <v>31</v>
      </c>
      <c r="B5" s="71" t="s">
        <v>60</v>
      </c>
      <c r="C5">
        <v>1</v>
      </c>
      <c r="D5" s="69" t="s">
        <v>67</v>
      </c>
      <c r="E5" t="s">
        <v>84</v>
      </c>
      <c r="F5" s="66" t="s">
        <v>17</v>
      </c>
      <c r="G5" s="67" t="s">
        <v>35</v>
      </c>
      <c r="I5" s="4">
        <v>14</v>
      </c>
      <c r="J5" s="4">
        <v>2</v>
      </c>
      <c r="K5" s="60"/>
      <c r="L5" s="4">
        <v>920</v>
      </c>
      <c r="M5" s="14">
        <f t="shared" ref="M5:M26" si="0">L5-80</f>
        <v>840</v>
      </c>
      <c r="N5">
        <v>940</v>
      </c>
      <c r="O5" s="5">
        <f t="shared" ref="O5:O26" si="1">N5-80</f>
        <v>860</v>
      </c>
      <c r="P5" s="27">
        <v>43011</v>
      </c>
      <c r="Q5" s="28">
        <v>0.8208333333333333</v>
      </c>
      <c r="R5" s="27">
        <v>43013</v>
      </c>
      <c r="S5" s="58">
        <v>0.8847222222222223</v>
      </c>
      <c r="T5">
        <v>1</v>
      </c>
      <c r="U5" s="61">
        <v>720</v>
      </c>
      <c r="V5" s="60"/>
      <c r="W5" s="66" t="s">
        <v>35</v>
      </c>
      <c r="X5" s="62"/>
      <c r="Y5" s="62" t="s">
        <v>30</v>
      </c>
      <c r="Z5" s="62"/>
      <c r="AA5" s="65" t="s">
        <v>53</v>
      </c>
    </row>
    <row r="6" spans="1:31" x14ac:dyDescent="0.2">
      <c r="A6" s="47" t="s">
        <v>32</v>
      </c>
      <c r="B6" s="71" t="s">
        <v>61</v>
      </c>
      <c r="C6">
        <v>1</v>
      </c>
      <c r="D6" s="69" t="s">
        <v>68</v>
      </c>
      <c r="E6" t="s">
        <v>84</v>
      </c>
      <c r="F6" s="66" t="s">
        <v>17</v>
      </c>
      <c r="G6" s="67" t="s">
        <v>35</v>
      </c>
      <c r="I6" s="4">
        <v>15</v>
      </c>
      <c r="J6" s="4">
        <v>2</v>
      </c>
      <c r="K6" s="60"/>
      <c r="L6" s="4">
        <v>1180</v>
      </c>
      <c r="M6" s="14">
        <f t="shared" si="0"/>
        <v>1100</v>
      </c>
      <c r="N6">
        <v>1180</v>
      </c>
      <c r="O6" s="5">
        <f t="shared" si="1"/>
        <v>1100</v>
      </c>
      <c r="P6" s="27">
        <v>43011</v>
      </c>
      <c r="Q6" s="28">
        <v>0.80902777777777779</v>
      </c>
      <c r="R6" s="27">
        <v>43012</v>
      </c>
      <c r="S6" s="58">
        <v>0.93541666666666667</v>
      </c>
      <c r="T6">
        <v>2</v>
      </c>
      <c r="U6" s="61">
        <v>520</v>
      </c>
      <c r="V6" s="60">
        <v>740</v>
      </c>
      <c r="W6" s="66" t="s">
        <v>35</v>
      </c>
      <c r="X6" s="62"/>
      <c r="Y6" s="62" t="s">
        <v>30</v>
      </c>
      <c r="Z6" s="62" t="s">
        <v>45</v>
      </c>
      <c r="AA6" s="65"/>
    </row>
    <row r="7" spans="1:31" x14ac:dyDescent="0.2">
      <c r="A7" s="47" t="s">
        <v>37</v>
      </c>
      <c r="B7" s="71" t="s">
        <v>62</v>
      </c>
      <c r="C7">
        <v>1</v>
      </c>
      <c r="D7" s="69" t="s">
        <v>69</v>
      </c>
      <c r="E7" t="s">
        <v>84</v>
      </c>
      <c r="F7" s="66" t="s">
        <v>17</v>
      </c>
      <c r="G7" s="67" t="s">
        <v>35</v>
      </c>
      <c r="I7" s="59">
        <v>1</v>
      </c>
      <c r="J7" s="59">
        <v>1</v>
      </c>
      <c r="K7" s="60"/>
      <c r="L7" s="59">
        <v>1040</v>
      </c>
      <c r="M7" s="14">
        <f t="shared" si="0"/>
        <v>960</v>
      </c>
      <c r="N7">
        <v>1040</v>
      </c>
      <c r="O7" s="5">
        <f t="shared" si="1"/>
        <v>960</v>
      </c>
      <c r="P7" s="27">
        <v>43013</v>
      </c>
      <c r="Q7" s="28">
        <v>0.93611111111111101</v>
      </c>
      <c r="R7" s="27">
        <v>43014</v>
      </c>
      <c r="S7" s="58">
        <v>0.93888888888888899</v>
      </c>
      <c r="T7">
        <v>2</v>
      </c>
      <c r="U7" s="61">
        <v>840</v>
      </c>
      <c r="V7" s="60">
        <v>1100</v>
      </c>
      <c r="W7" s="66" t="s">
        <v>35</v>
      </c>
      <c r="X7" s="62"/>
      <c r="Y7" s="62" t="s">
        <v>43</v>
      </c>
      <c r="Z7" s="62"/>
      <c r="AA7" s="65" t="s">
        <v>44</v>
      </c>
    </row>
    <row r="8" spans="1:31" x14ac:dyDescent="0.2">
      <c r="A8" s="47" t="s">
        <v>38</v>
      </c>
      <c r="B8" s="71" t="s">
        <v>63</v>
      </c>
      <c r="C8">
        <v>1</v>
      </c>
      <c r="D8" s="69" t="s">
        <v>71</v>
      </c>
      <c r="E8" t="s">
        <v>84</v>
      </c>
      <c r="F8" s="66" t="s">
        <v>47</v>
      </c>
      <c r="G8" s="67" t="s">
        <v>35</v>
      </c>
      <c r="I8" s="59">
        <v>2</v>
      </c>
      <c r="J8" s="59">
        <v>1</v>
      </c>
      <c r="K8" s="60"/>
      <c r="L8" s="59">
        <v>1020</v>
      </c>
      <c r="M8" s="14">
        <f t="shared" si="0"/>
        <v>940</v>
      </c>
      <c r="N8">
        <v>1040</v>
      </c>
      <c r="O8" s="5">
        <f t="shared" si="1"/>
        <v>960</v>
      </c>
      <c r="P8" s="27">
        <v>43013</v>
      </c>
      <c r="Q8" s="28">
        <v>0.95833333333333337</v>
      </c>
      <c r="R8" s="27">
        <v>43014</v>
      </c>
      <c r="S8" s="58">
        <v>0.93680555555555556</v>
      </c>
      <c r="T8">
        <v>2</v>
      </c>
      <c r="U8" s="61">
        <v>660</v>
      </c>
      <c r="V8" s="60">
        <v>620</v>
      </c>
      <c r="W8" s="66" t="s">
        <v>35</v>
      </c>
      <c r="X8" s="62"/>
      <c r="Y8" s="62" t="s">
        <v>48</v>
      </c>
      <c r="Z8" s="62"/>
      <c r="AA8" s="65"/>
    </row>
    <row r="9" spans="1:31" x14ac:dyDescent="0.2">
      <c r="A9" s="47" t="s">
        <v>39</v>
      </c>
      <c r="B9" s="71" t="s">
        <v>64</v>
      </c>
      <c r="C9">
        <v>1</v>
      </c>
      <c r="D9" s="69" t="s">
        <v>70</v>
      </c>
      <c r="E9" t="s">
        <v>84</v>
      </c>
      <c r="F9" s="66" t="s">
        <v>47</v>
      </c>
      <c r="G9" s="67" t="s">
        <v>35</v>
      </c>
      <c r="I9" s="59">
        <v>3</v>
      </c>
      <c r="J9" s="59">
        <v>1</v>
      </c>
      <c r="K9" s="60" t="s">
        <v>49</v>
      </c>
      <c r="L9" s="59">
        <v>1000</v>
      </c>
      <c r="M9" s="14">
        <f t="shared" si="0"/>
        <v>920</v>
      </c>
      <c r="N9" s="59">
        <v>1020</v>
      </c>
      <c r="O9" s="5">
        <f t="shared" si="1"/>
        <v>940</v>
      </c>
      <c r="P9" s="27">
        <v>43013</v>
      </c>
      <c r="Q9" s="28">
        <v>0.94166666666666676</v>
      </c>
      <c r="R9" s="27">
        <v>43015</v>
      </c>
      <c r="S9" s="58">
        <v>0.93055555555555547</v>
      </c>
      <c r="T9">
        <v>1</v>
      </c>
      <c r="U9" s="61">
        <v>940</v>
      </c>
      <c r="V9" s="60"/>
      <c r="W9" s="66" t="s">
        <v>35</v>
      </c>
      <c r="X9" s="62"/>
      <c r="Y9" s="62" t="s">
        <v>50</v>
      </c>
      <c r="Z9" s="62" t="s">
        <v>54</v>
      </c>
      <c r="AA9" s="65"/>
      <c r="AB9" s="72" t="s">
        <v>130</v>
      </c>
    </row>
    <row r="10" spans="1:31" x14ac:dyDescent="0.2">
      <c r="A10" s="47" t="s">
        <v>42</v>
      </c>
      <c r="B10" s="71" t="s">
        <v>65</v>
      </c>
      <c r="C10">
        <v>1</v>
      </c>
      <c r="D10" s="69" t="s">
        <v>72</v>
      </c>
      <c r="E10" t="s">
        <v>84</v>
      </c>
      <c r="F10" s="66" t="s">
        <v>17</v>
      </c>
      <c r="G10" s="67" t="s">
        <v>83</v>
      </c>
      <c r="H10" s="4" t="s">
        <v>113</v>
      </c>
      <c r="I10" s="59">
        <v>4</v>
      </c>
      <c r="J10" s="59">
        <v>1</v>
      </c>
      <c r="K10" s="60" t="s">
        <v>51</v>
      </c>
      <c r="L10" s="59">
        <v>1080</v>
      </c>
      <c r="M10" s="14">
        <f t="shared" si="0"/>
        <v>1000</v>
      </c>
      <c r="P10" s="27">
        <v>43013</v>
      </c>
      <c r="Q10" s="28">
        <v>0.92569444444444438</v>
      </c>
      <c r="T10">
        <v>2</v>
      </c>
      <c r="U10" s="61">
        <v>800</v>
      </c>
      <c r="V10" s="60">
        <v>780</v>
      </c>
      <c r="W10" s="66" t="s">
        <v>83</v>
      </c>
      <c r="X10" s="62"/>
      <c r="Y10" s="62" t="s">
        <v>48</v>
      </c>
      <c r="Z10" s="62" t="s">
        <v>55</v>
      </c>
      <c r="AA10" s="65"/>
    </row>
    <row r="11" spans="1:31" x14ac:dyDescent="0.2">
      <c r="A11" s="47" t="s">
        <v>31</v>
      </c>
      <c r="B11" s="71" t="s">
        <v>73</v>
      </c>
      <c r="C11">
        <v>1</v>
      </c>
      <c r="D11" s="69" t="s">
        <v>74</v>
      </c>
      <c r="E11" t="s">
        <v>84</v>
      </c>
      <c r="F11" s="66" t="s">
        <v>47</v>
      </c>
      <c r="G11" s="67" t="s">
        <v>35</v>
      </c>
      <c r="I11" s="59">
        <v>5</v>
      </c>
      <c r="J11" s="59">
        <v>1</v>
      </c>
      <c r="K11" s="60" t="s">
        <v>75</v>
      </c>
      <c r="L11" s="59">
        <v>920</v>
      </c>
      <c r="M11" s="14">
        <f t="shared" si="0"/>
        <v>840</v>
      </c>
      <c r="N11" s="59">
        <v>900</v>
      </c>
      <c r="O11" s="5">
        <f t="shared" si="1"/>
        <v>820</v>
      </c>
      <c r="P11" s="27">
        <v>43015</v>
      </c>
      <c r="Q11" s="28">
        <v>0.75</v>
      </c>
      <c r="R11" s="27">
        <v>43017</v>
      </c>
      <c r="S11" s="58">
        <v>0.65972222222222221</v>
      </c>
      <c r="T11">
        <v>1</v>
      </c>
      <c r="U11" s="61">
        <v>780</v>
      </c>
      <c r="V11" s="60"/>
      <c r="W11" s="66" t="s">
        <v>35</v>
      </c>
      <c r="X11" s="62"/>
      <c r="Y11" s="62" t="s">
        <v>76</v>
      </c>
      <c r="Z11" s="62"/>
      <c r="AA11" s="65"/>
    </row>
    <row r="12" spans="1:31" x14ac:dyDescent="0.2">
      <c r="A12" s="47" t="s">
        <v>77</v>
      </c>
      <c r="B12" s="71" t="s">
        <v>78</v>
      </c>
      <c r="C12">
        <v>1</v>
      </c>
      <c r="D12" s="69" t="s">
        <v>79</v>
      </c>
      <c r="E12" t="s">
        <v>84</v>
      </c>
      <c r="F12" s="66" t="s">
        <v>47</v>
      </c>
      <c r="G12" s="67" t="s">
        <v>35</v>
      </c>
      <c r="I12" s="59">
        <v>6</v>
      </c>
      <c r="J12" s="59">
        <v>1</v>
      </c>
      <c r="K12" s="60" t="s">
        <v>80</v>
      </c>
      <c r="L12" s="59">
        <v>1140</v>
      </c>
      <c r="M12" s="14">
        <f t="shared" si="0"/>
        <v>1060</v>
      </c>
      <c r="N12" s="59">
        <v>1220</v>
      </c>
      <c r="O12" s="5">
        <f t="shared" si="1"/>
        <v>1140</v>
      </c>
      <c r="P12" s="27">
        <v>43015</v>
      </c>
      <c r="Q12" s="28">
        <v>0.78125</v>
      </c>
      <c r="R12" s="27">
        <v>43016</v>
      </c>
      <c r="S12" s="58">
        <v>0.93055555555555547</v>
      </c>
      <c r="T12">
        <v>1</v>
      </c>
      <c r="U12" s="61">
        <v>780</v>
      </c>
      <c r="V12" s="60"/>
      <c r="W12" s="66" t="s">
        <v>35</v>
      </c>
      <c r="X12" s="62"/>
      <c r="Y12" s="62" t="s">
        <v>81</v>
      </c>
      <c r="Z12" s="62"/>
      <c r="AA12" s="65"/>
    </row>
    <row r="13" spans="1:31" x14ac:dyDescent="0.2">
      <c r="A13" s="47" t="s">
        <v>16</v>
      </c>
      <c r="B13" s="71" t="s">
        <v>85</v>
      </c>
      <c r="C13">
        <v>1</v>
      </c>
      <c r="D13" s="69" t="s">
        <v>86</v>
      </c>
      <c r="E13" t="s">
        <v>84</v>
      </c>
      <c r="F13" s="66" t="s">
        <v>47</v>
      </c>
      <c r="G13" s="67" t="s">
        <v>35</v>
      </c>
      <c r="I13" s="59">
        <v>1</v>
      </c>
      <c r="J13" s="59">
        <v>1</v>
      </c>
      <c r="K13" s="60"/>
      <c r="L13" s="48">
        <v>1320</v>
      </c>
      <c r="M13" s="14">
        <f t="shared" si="0"/>
        <v>1240</v>
      </c>
      <c r="N13" s="59">
        <v>1520</v>
      </c>
      <c r="O13" s="5">
        <f t="shared" si="1"/>
        <v>1440</v>
      </c>
      <c r="P13" s="27">
        <v>43015</v>
      </c>
      <c r="Q13" s="28">
        <v>0.8979166666666667</v>
      </c>
      <c r="R13" s="27">
        <v>43017</v>
      </c>
      <c r="S13" s="58">
        <v>0.92361111111111116</v>
      </c>
      <c r="T13">
        <v>2</v>
      </c>
      <c r="U13" s="61">
        <v>1200</v>
      </c>
      <c r="V13" s="60">
        <v>1400</v>
      </c>
      <c r="W13" s="66" t="s">
        <v>35</v>
      </c>
      <c r="X13" s="62"/>
      <c r="Y13" s="62" t="s">
        <v>88</v>
      </c>
      <c r="Z13" s="62" t="s">
        <v>104</v>
      </c>
      <c r="AA13" s="65"/>
    </row>
    <row r="14" spans="1:31" x14ac:dyDescent="0.2">
      <c r="A14" s="47" t="s">
        <v>32</v>
      </c>
      <c r="B14" s="71" t="s">
        <v>89</v>
      </c>
      <c r="C14">
        <v>1</v>
      </c>
      <c r="D14" s="69" t="s">
        <v>90</v>
      </c>
      <c r="E14" t="s">
        <v>84</v>
      </c>
      <c r="F14" s="66" t="s">
        <v>47</v>
      </c>
      <c r="G14" s="67" t="s">
        <v>35</v>
      </c>
      <c r="I14" s="59">
        <v>11</v>
      </c>
      <c r="J14" s="4">
        <v>1</v>
      </c>
      <c r="K14" s="60" t="s">
        <v>91</v>
      </c>
      <c r="L14" s="59">
        <v>1040</v>
      </c>
      <c r="M14" s="14">
        <f t="shared" si="0"/>
        <v>960</v>
      </c>
      <c r="N14" s="59">
        <v>1000</v>
      </c>
      <c r="O14" s="5">
        <f t="shared" si="1"/>
        <v>920</v>
      </c>
      <c r="P14" s="27">
        <v>43015</v>
      </c>
      <c r="Q14" s="28">
        <v>0.91319444444444453</v>
      </c>
      <c r="R14" s="27">
        <v>43016</v>
      </c>
      <c r="S14" s="58">
        <v>0.8847222222222223</v>
      </c>
      <c r="T14">
        <v>2</v>
      </c>
      <c r="U14" s="61">
        <v>1100</v>
      </c>
      <c r="V14" s="60">
        <v>820</v>
      </c>
      <c r="W14" s="66" t="s">
        <v>35</v>
      </c>
      <c r="X14" s="62"/>
      <c r="Y14" s="62" t="s">
        <v>92</v>
      </c>
      <c r="Z14" s="62" t="s">
        <v>103</v>
      </c>
      <c r="AA14" s="65"/>
      <c r="AB14" s="72" t="s">
        <v>130</v>
      </c>
    </row>
    <row r="15" spans="1:31" x14ac:dyDescent="0.2">
      <c r="A15" s="47" t="s">
        <v>93</v>
      </c>
      <c r="B15" s="71" t="s">
        <v>94</v>
      </c>
      <c r="C15">
        <v>1</v>
      </c>
      <c r="D15" s="69" t="s">
        <v>95</v>
      </c>
      <c r="E15" t="s">
        <v>84</v>
      </c>
      <c r="F15" s="66" t="s">
        <v>47</v>
      </c>
      <c r="G15" s="67" t="s">
        <v>35</v>
      </c>
      <c r="I15" s="59">
        <v>10</v>
      </c>
      <c r="J15" s="59">
        <v>1</v>
      </c>
      <c r="K15" s="60" t="s">
        <v>96</v>
      </c>
      <c r="L15" s="59">
        <v>1160</v>
      </c>
      <c r="M15" s="14">
        <f t="shared" si="0"/>
        <v>1080</v>
      </c>
      <c r="N15" s="59">
        <v>1180</v>
      </c>
      <c r="O15" s="5">
        <f t="shared" si="1"/>
        <v>1100</v>
      </c>
      <c r="P15" s="27">
        <v>43015</v>
      </c>
      <c r="Q15" s="28">
        <v>0.94791666666666663</v>
      </c>
      <c r="R15" s="27">
        <v>43016</v>
      </c>
      <c r="S15" s="58">
        <v>0.94097222222222221</v>
      </c>
      <c r="T15">
        <v>2</v>
      </c>
      <c r="U15" s="61">
        <v>1300</v>
      </c>
      <c r="V15" s="60">
        <v>1100</v>
      </c>
      <c r="W15" s="66" t="s">
        <v>35</v>
      </c>
      <c r="X15" s="62"/>
      <c r="Y15" s="62" t="s">
        <v>97</v>
      </c>
      <c r="Z15" s="62" t="s">
        <v>102</v>
      </c>
      <c r="AA15" s="65"/>
    </row>
    <row r="16" spans="1:31" x14ac:dyDescent="0.2">
      <c r="A16" s="47" t="s">
        <v>98</v>
      </c>
      <c r="B16" s="71" t="s">
        <v>99</v>
      </c>
      <c r="C16">
        <v>1</v>
      </c>
      <c r="D16" s="69" t="s">
        <v>100</v>
      </c>
      <c r="E16" t="s">
        <v>84</v>
      </c>
      <c r="F16" s="66" t="s">
        <v>17</v>
      </c>
      <c r="G16" s="67" t="s">
        <v>83</v>
      </c>
      <c r="H16" s="4" t="s">
        <v>105</v>
      </c>
      <c r="I16" s="59">
        <v>7</v>
      </c>
      <c r="J16" s="59">
        <v>1</v>
      </c>
      <c r="K16" s="60"/>
      <c r="L16" s="59">
        <v>980</v>
      </c>
      <c r="M16" s="14">
        <f t="shared" si="0"/>
        <v>900</v>
      </c>
      <c r="N16" s="27"/>
      <c r="P16" s="27">
        <v>43015</v>
      </c>
      <c r="Q16" s="28">
        <v>0.96597222222222223</v>
      </c>
      <c r="R16" s="27">
        <v>43018</v>
      </c>
      <c r="S16" s="58">
        <v>0.99305555555555547</v>
      </c>
      <c r="T16">
        <v>2</v>
      </c>
      <c r="U16" s="61">
        <v>1380</v>
      </c>
      <c r="V16" s="60">
        <v>1520</v>
      </c>
      <c r="W16" s="66" t="s">
        <v>83</v>
      </c>
      <c r="X16" s="62"/>
      <c r="Y16" s="62" t="s">
        <v>101</v>
      </c>
      <c r="Z16" s="62" t="s">
        <v>106</v>
      </c>
      <c r="AA16" s="65"/>
    </row>
    <row r="17" spans="1:28" x14ac:dyDescent="0.2">
      <c r="A17" s="47" t="s">
        <v>108</v>
      </c>
      <c r="B17" s="71" t="s">
        <v>109</v>
      </c>
      <c r="C17">
        <v>1</v>
      </c>
      <c r="D17" s="69" t="s">
        <v>110</v>
      </c>
      <c r="E17" t="s">
        <v>84</v>
      </c>
      <c r="F17" s="66" t="s">
        <v>17</v>
      </c>
      <c r="G17" s="67" t="s">
        <v>35</v>
      </c>
      <c r="I17" s="59">
        <v>14</v>
      </c>
      <c r="J17" s="59">
        <v>1</v>
      </c>
      <c r="K17" s="60"/>
      <c r="L17" s="59">
        <v>1060</v>
      </c>
      <c r="M17" s="14">
        <f t="shared" si="0"/>
        <v>980</v>
      </c>
      <c r="N17" s="59">
        <v>1220</v>
      </c>
      <c r="O17" s="5">
        <f t="shared" si="1"/>
        <v>1140</v>
      </c>
      <c r="P17" s="27">
        <v>43020</v>
      </c>
      <c r="Q17" s="28">
        <v>0.83263888888888893</v>
      </c>
      <c r="R17" s="27">
        <v>43021</v>
      </c>
      <c r="S17" s="58">
        <v>0.89236111111111116</v>
      </c>
      <c r="T17">
        <v>1</v>
      </c>
      <c r="U17" s="61" t="s">
        <v>111</v>
      </c>
      <c r="V17" s="60"/>
      <c r="W17" s="66" t="s">
        <v>35</v>
      </c>
      <c r="X17" s="62"/>
      <c r="Y17" s="62" t="s">
        <v>112</v>
      </c>
      <c r="Z17" s="62" t="s">
        <v>120</v>
      </c>
      <c r="AA17" s="65"/>
    </row>
    <row r="18" spans="1:28" x14ac:dyDescent="0.2">
      <c r="A18" s="47" t="s">
        <v>114</v>
      </c>
      <c r="B18" s="71" t="s">
        <v>115</v>
      </c>
      <c r="C18">
        <v>1</v>
      </c>
      <c r="D18" s="69" t="s">
        <v>116</v>
      </c>
      <c r="E18" t="s">
        <v>84</v>
      </c>
      <c r="F18" s="66" t="s">
        <v>17</v>
      </c>
      <c r="G18" s="67" t="s">
        <v>35</v>
      </c>
      <c r="I18" s="59">
        <v>11</v>
      </c>
      <c r="J18" s="59">
        <v>1</v>
      </c>
      <c r="K18" s="60"/>
      <c r="L18" s="59">
        <v>1020</v>
      </c>
      <c r="M18" s="14">
        <f t="shared" si="0"/>
        <v>940</v>
      </c>
      <c r="N18" s="59">
        <v>1100</v>
      </c>
      <c r="O18" s="5">
        <f t="shared" si="1"/>
        <v>1020</v>
      </c>
      <c r="P18" s="27">
        <v>43020</v>
      </c>
      <c r="Q18" s="28">
        <v>0.85763888888888884</v>
      </c>
      <c r="R18" s="27">
        <v>43021</v>
      </c>
      <c r="S18" s="58">
        <v>0.88541666666666663</v>
      </c>
      <c r="T18">
        <v>2</v>
      </c>
      <c r="U18" s="61" t="s">
        <v>111</v>
      </c>
      <c r="V18" s="60" t="s">
        <v>111</v>
      </c>
      <c r="W18" s="66" t="s">
        <v>35</v>
      </c>
      <c r="X18" s="62"/>
      <c r="Y18" s="62" t="s">
        <v>117</v>
      </c>
      <c r="Z18" s="62"/>
      <c r="AA18" s="65"/>
    </row>
    <row r="19" spans="1:28" x14ac:dyDescent="0.2">
      <c r="A19" s="47" t="s">
        <v>118</v>
      </c>
      <c r="B19" s="71" t="s">
        <v>127</v>
      </c>
      <c r="C19">
        <v>1</v>
      </c>
      <c r="D19" s="69" t="s">
        <v>128</v>
      </c>
      <c r="E19" t="s">
        <v>84</v>
      </c>
      <c r="F19" s="66" t="s">
        <v>47</v>
      </c>
      <c r="G19" s="67" t="s">
        <v>35</v>
      </c>
      <c r="I19" s="59">
        <v>3</v>
      </c>
      <c r="J19" s="59">
        <v>1</v>
      </c>
      <c r="K19" s="60"/>
      <c r="L19" s="59">
        <v>1140</v>
      </c>
      <c r="M19" s="14">
        <f t="shared" si="0"/>
        <v>1060</v>
      </c>
      <c r="N19" s="59">
        <v>1140</v>
      </c>
      <c r="O19" s="5">
        <f t="shared" si="1"/>
        <v>1060</v>
      </c>
      <c r="P19" s="27">
        <v>43020</v>
      </c>
      <c r="Q19" s="28">
        <v>0.84513888888888899</v>
      </c>
      <c r="R19" s="27">
        <v>43021</v>
      </c>
      <c r="S19" s="58">
        <v>0.84513888888888899</v>
      </c>
      <c r="T19">
        <v>2</v>
      </c>
      <c r="U19" s="61" t="s">
        <v>111</v>
      </c>
      <c r="V19" s="60" t="s">
        <v>111</v>
      </c>
      <c r="W19" s="66" t="s">
        <v>35</v>
      </c>
      <c r="X19" s="62"/>
      <c r="Y19" s="62" t="s">
        <v>119</v>
      </c>
      <c r="Z19" s="62" t="s">
        <v>121</v>
      </c>
      <c r="AA19" s="65"/>
    </row>
    <row r="20" spans="1:28" x14ac:dyDescent="0.2">
      <c r="A20" s="47" t="s">
        <v>125</v>
      </c>
      <c r="B20" s="71" t="s">
        <v>122</v>
      </c>
      <c r="C20">
        <v>1</v>
      </c>
      <c r="D20" s="69" t="s">
        <v>123</v>
      </c>
      <c r="E20" t="s">
        <v>84</v>
      </c>
      <c r="F20" s="66" t="s">
        <v>47</v>
      </c>
      <c r="G20" s="67" t="s">
        <v>35</v>
      </c>
      <c r="I20" s="59">
        <v>5</v>
      </c>
      <c r="J20" s="59">
        <v>1</v>
      </c>
      <c r="K20" s="60"/>
      <c r="L20" s="59">
        <v>1100</v>
      </c>
      <c r="M20" s="14">
        <f t="shared" si="0"/>
        <v>1020</v>
      </c>
      <c r="N20" s="59">
        <v>1220</v>
      </c>
      <c r="O20" s="5">
        <f t="shared" si="1"/>
        <v>1140</v>
      </c>
      <c r="P20" s="27">
        <v>43021</v>
      </c>
      <c r="Q20" s="28">
        <v>0.86597222222222225</v>
      </c>
      <c r="R20" s="27">
        <v>43022</v>
      </c>
      <c r="S20" s="58">
        <v>0.875</v>
      </c>
      <c r="T20">
        <v>2</v>
      </c>
      <c r="U20" s="61">
        <v>1120</v>
      </c>
      <c r="V20" s="60">
        <v>1280</v>
      </c>
      <c r="W20" s="66" t="s">
        <v>35</v>
      </c>
      <c r="X20" s="62"/>
      <c r="Y20" s="62"/>
      <c r="Z20" s="62"/>
      <c r="AA20" s="65"/>
    </row>
    <row r="21" spans="1:28" x14ac:dyDescent="0.2">
      <c r="A21" s="47" t="s">
        <v>16</v>
      </c>
      <c r="B21" s="71" t="s">
        <v>59</v>
      </c>
      <c r="C21">
        <v>2</v>
      </c>
      <c r="D21" s="69" t="s">
        <v>124</v>
      </c>
      <c r="E21" t="s">
        <v>84</v>
      </c>
      <c r="F21" s="66" t="s">
        <v>17</v>
      </c>
      <c r="G21" s="67" t="s">
        <v>35</v>
      </c>
      <c r="I21" s="59">
        <v>1</v>
      </c>
      <c r="J21" s="59">
        <v>1</v>
      </c>
      <c r="K21" s="60"/>
      <c r="L21" s="59">
        <v>880</v>
      </c>
      <c r="M21" s="14">
        <f t="shared" si="0"/>
        <v>800</v>
      </c>
      <c r="N21" s="59">
        <v>1300</v>
      </c>
      <c r="O21" s="5">
        <f t="shared" si="1"/>
        <v>1220</v>
      </c>
      <c r="P21" s="27">
        <v>43021</v>
      </c>
      <c r="Q21" s="28">
        <v>0.88124999999999998</v>
      </c>
      <c r="R21" s="27">
        <v>43022</v>
      </c>
      <c r="S21" s="58">
        <v>0.88124999999999998</v>
      </c>
      <c r="T21">
        <v>2</v>
      </c>
      <c r="U21" s="61" t="s">
        <v>111</v>
      </c>
      <c r="V21" s="60" t="s">
        <v>111</v>
      </c>
      <c r="W21" s="66" t="s">
        <v>35</v>
      </c>
      <c r="X21" s="62"/>
      <c r="Y21" s="62"/>
      <c r="Z21" s="62" t="s">
        <v>133</v>
      </c>
      <c r="AA21" s="65"/>
      <c r="AB21" t="s">
        <v>130</v>
      </c>
    </row>
    <row r="22" spans="1:28" x14ac:dyDescent="0.2">
      <c r="A22" s="47" t="s">
        <v>114</v>
      </c>
      <c r="B22" s="71" t="s">
        <v>134</v>
      </c>
      <c r="C22">
        <v>1</v>
      </c>
      <c r="D22" s="69" t="s">
        <v>126</v>
      </c>
      <c r="E22" t="s">
        <v>84</v>
      </c>
      <c r="F22" s="66" t="s">
        <v>47</v>
      </c>
      <c r="G22" s="67" t="s">
        <v>35</v>
      </c>
      <c r="I22" s="59">
        <v>1</v>
      </c>
      <c r="J22" s="59">
        <v>1</v>
      </c>
      <c r="K22" s="60"/>
      <c r="L22" s="59">
        <v>1200</v>
      </c>
      <c r="M22" s="14">
        <f t="shared" si="0"/>
        <v>1120</v>
      </c>
      <c r="N22" s="59">
        <v>1160</v>
      </c>
      <c r="O22" s="5">
        <f t="shared" si="1"/>
        <v>1080</v>
      </c>
      <c r="P22" s="27">
        <v>43025</v>
      </c>
      <c r="Q22" s="28">
        <v>0.86249999999999993</v>
      </c>
      <c r="R22" s="27">
        <v>43027</v>
      </c>
      <c r="S22" s="58">
        <v>0.61041666666666672</v>
      </c>
      <c r="T22">
        <v>2</v>
      </c>
      <c r="U22" s="61" t="s">
        <v>111</v>
      </c>
      <c r="V22" s="60" t="s">
        <v>111</v>
      </c>
      <c r="W22" s="66" t="s">
        <v>35</v>
      </c>
      <c r="X22" s="62"/>
      <c r="Y22" s="62"/>
      <c r="Z22" s="62"/>
      <c r="AA22" s="65"/>
    </row>
    <row r="23" spans="1:28" x14ac:dyDescent="0.2">
      <c r="A23" s="47" t="s">
        <v>108</v>
      </c>
      <c r="B23" s="71" t="s">
        <v>135</v>
      </c>
      <c r="C23">
        <v>1</v>
      </c>
      <c r="D23" s="69" t="s">
        <v>136</v>
      </c>
      <c r="E23" t="s">
        <v>84</v>
      </c>
      <c r="F23" s="66" t="s">
        <v>47</v>
      </c>
      <c r="G23" s="67" t="s">
        <v>35</v>
      </c>
      <c r="I23" s="59">
        <v>11</v>
      </c>
      <c r="J23" s="59">
        <v>1</v>
      </c>
      <c r="K23" s="60"/>
      <c r="L23" s="59">
        <v>1020</v>
      </c>
      <c r="M23" s="14">
        <f t="shared" si="0"/>
        <v>940</v>
      </c>
      <c r="N23" s="59">
        <v>1280</v>
      </c>
      <c r="O23" s="5">
        <f t="shared" si="1"/>
        <v>1200</v>
      </c>
      <c r="P23" s="27">
        <v>43028</v>
      </c>
      <c r="Q23" s="28">
        <v>0.87638888888888899</v>
      </c>
      <c r="R23" s="27">
        <v>43029</v>
      </c>
      <c r="S23" s="58">
        <v>0.87847222222222221</v>
      </c>
      <c r="T23">
        <v>1</v>
      </c>
      <c r="U23" s="61" t="s">
        <v>111</v>
      </c>
      <c r="V23" s="60" t="s">
        <v>111</v>
      </c>
      <c r="W23" s="66" t="s">
        <v>35</v>
      </c>
      <c r="X23" s="62"/>
      <c r="Y23" s="62" t="s">
        <v>137</v>
      </c>
      <c r="Z23" s="62"/>
      <c r="AA23" s="65"/>
    </row>
    <row r="24" spans="1:28" x14ac:dyDescent="0.2">
      <c r="A24" s="47" t="s">
        <v>118</v>
      </c>
      <c r="B24" s="71" t="s">
        <v>138</v>
      </c>
      <c r="C24">
        <v>1</v>
      </c>
      <c r="D24" s="69" t="s">
        <v>139</v>
      </c>
      <c r="E24" t="s">
        <v>84</v>
      </c>
      <c r="F24" s="66" t="s">
        <v>17</v>
      </c>
      <c r="G24" s="67" t="s">
        <v>83</v>
      </c>
      <c r="H24" s="4" t="s">
        <v>149</v>
      </c>
      <c r="I24" s="59">
        <v>12</v>
      </c>
      <c r="J24" s="59">
        <v>1</v>
      </c>
      <c r="K24" s="60"/>
      <c r="L24" s="59">
        <v>920</v>
      </c>
      <c r="M24" s="14">
        <f t="shared" si="0"/>
        <v>840</v>
      </c>
      <c r="N24" s="59">
        <v>920</v>
      </c>
      <c r="O24" s="5">
        <f t="shared" si="1"/>
        <v>840</v>
      </c>
      <c r="P24" s="27">
        <v>43028</v>
      </c>
      <c r="Q24" s="28">
        <v>0.89513888888888893</v>
      </c>
      <c r="R24" s="27">
        <v>43030</v>
      </c>
      <c r="S24" s="58">
        <v>0.90208333333333324</v>
      </c>
      <c r="T24">
        <v>2</v>
      </c>
      <c r="U24" s="61" t="s">
        <v>111</v>
      </c>
      <c r="V24" s="60" t="s">
        <v>111</v>
      </c>
      <c r="W24" s="66" t="s">
        <v>35</v>
      </c>
      <c r="X24" s="62"/>
      <c r="Y24" s="62"/>
      <c r="Z24" s="62"/>
      <c r="AA24" s="65" t="s">
        <v>148</v>
      </c>
    </row>
    <row r="25" spans="1:28" x14ac:dyDescent="0.2">
      <c r="A25" s="47" t="s">
        <v>140</v>
      </c>
      <c r="B25" s="71" t="s">
        <v>141</v>
      </c>
      <c r="C25">
        <v>1</v>
      </c>
      <c r="D25" s="69" t="s">
        <v>142</v>
      </c>
      <c r="E25" t="s">
        <v>84</v>
      </c>
      <c r="F25" s="66" t="s">
        <v>47</v>
      </c>
      <c r="G25" s="67" t="s">
        <v>35</v>
      </c>
      <c r="I25" s="59">
        <v>5</v>
      </c>
      <c r="J25" s="59">
        <v>1</v>
      </c>
      <c r="K25" s="60"/>
      <c r="L25" s="59">
        <v>1360</v>
      </c>
      <c r="M25" s="14">
        <f t="shared" si="0"/>
        <v>1280</v>
      </c>
      <c r="N25" s="59">
        <v>1500</v>
      </c>
      <c r="O25" s="5">
        <f t="shared" si="1"/>
        <v>1420</v>
      </c>
      <c r="P25" s="27">
        <v>43031</v>
      </c>
      <c r="Q25" s="28">
        <v>0.91527777777777775</v>
      </c>
      <c r="R25" s="27">
        <v>43032</v>
      </c>
      <c r="S25" s="58">
        <v>0.95972222222222225</v>
      </c>
      <c r="T25">
        <v>2</v>
      </c>
      <c r="U25" s="61" t="s">
        <v>111</v>
      </c>
      <c r="V25" s="60" t="s">
        <v>111</v>
      </c>
      <c r="W25" s="66" t="s">
        <v>35</v>
      </c>
      <c r="X25" s="62"/>
      <c r="Y25" s="62" t="s">
        <v>143</v>
      </c>
      <c r="Z25" s="62"/>
      <c r="AA25" s="65"/>
    </row>
    <row r="26" spans="1:28" x14ac:dyDescent="0.2">
      <c r="A26" s="47" t="s">
        <v>144</v>
      </c>
      <c r="B26" s="71" t="s">
        <v>145</v>
      </c>
      <c r="C26">
        <v>1</v>
      </c>
      <c r="D26" s="69" t="s">
        <v>146</v>
      </c>
      <c r="E26" t="s">
        <v>84</v>
      </c>
      <c r="F26" s="66" t="s">
        <v>17</v>
      </c>
      <c r="G26" s="67" t="s">
        <v>35</v>
      </c>
      <c r="I26" s="59">
        <v>14</v>
      </c>
      <c r="J26" s="59">
        <v>1</v>
      </c>
      <c r="K26" s="60"/>
      <c r="L26" s="59">
        <v>940</v>
      </c>
      <c r="M26" s="14">
        <f t="shared" si="0"/>
        <v>860</v>
      </c>
      <c r="N26" s="59">
        <v>1020</v>
      </c>
      <c r="O26" s="5">
        <f t="shared" si="1"/>
        <v>940</v>
      </c>
      <c r="P26" s="27">
        <v>43031</v>
      </c>
      <c r="Q26" s="28">
        <v>0.92499999999999993</v>
      </c>
      <c r="R26" s="27">
        <v>43032</v>
      </c>
      <c r="S26" s="58">
        <v>0.96458333333333324</v>
      </c>
      <c r="T26">
        <v>2</v>
      </c>
      <c r="U26" s="61" t="s">
        <v>111</v>
      </c>
      <c r="V26" s="60" t="s">
        <v>111</v>
      </c>
      <c r="W26" s="66" t="s">
        <v>35</v>
      </c>
      <c r="X26" s="62"/>
      <c r="Y26" s="62" t="s">
        <v>147</v>
      </c>
      <c r="Z26" s="62"/>
      <c r="AA26" s="65"/>
    </row>
    <row r="27" spans="1:28" x14ac:dyDescent="0.2">
      <c r="B27" s="71"/>
      <c r="D27" s="69"/>
      <c r="F27" s="66"/>
      <c r="G27" s="67"/>
      <c r="K27" s="60"/>
      <c r="U27" s="61"/>
      <c r="V27" s="60"/>
      <c r="W27" s="66"/>
      <c r="X27" s="62"/>
      <c r="Y27" s="62"/>
      <c r="Z27" s="62"/>
      <c r="AA27" s="65"/>
    </row>
    <row r="28" spans="1:28" x14ac:dyDescent="0.2">
      <c r="B28" s="71"/>
      <c r="D28" s="69"/>
      <c r="F28" s="66"/>
      <c r="G28" s="67"/>
      <c r="K28" s="60"/>
      <c r="U28" s="61"/>
      <c r="V28" s="60"/>
      <c r="W28" s="66"/>
      <c r="X28" s="62"/>
      <c r="Y28" s="62"/>
      <c r="Z28" s="62"/>
      <c r="AA28" s="65"/>
    </row>
    <row r="29" spans="1:28" x14ac:dyDescent="0.2">
      <c r="B29" s="71"/>
      <c r="D29" s="69"/>
      <c r="F29" s="66"/>
      <c r="G29" s="67"/>
      <c r="K29" s="60"/>
      <c r="U29" s="61"/>
      <c r="V29" s="60"/>
      <c r="W29" s="66"/>
      <c r="X29" s="62"/>
      <c r="Y29" s="62"/>
      <c r="Z29" s="62"/>
      <c r="AA29" s="65"/>
    </row>
    <row r="30" spans="1:28" x14ac:dyDescent="0.2">
      <c r="B30" s="71"/>
      <c r="D30" s="69"/>
      <c r="F30" s="66"/>
      <c r="G30" s="67"/>
      <c r="K30" s="60"/>
      <c r="U30" s="61"/>
      <c r="V30" s="60"/>
      <c r="W30" s="66"/>
      <c r="X30" s="62"/>
      <c r="Y30" s="62"/>
      <c r="Z30" s="62"/>
      <c r="AA30" s="65"/>
    </row>
    <row r="31" spans="1:28" x14ac:dyDescent="0.2">
      <c r="B31" s="71"/>
      <c r="D31" s="69"/>
      <c r="F31" s="66"/>
      <c r="G31" s="67"/>
      <c r="K31" s="60"/>
      <c r="U31" s="61"/>
      <c r="V31" s="60"/>
      <c r="W31" s="66"/>
      <c r="X31" s="62"/>
      <c r="Y31" s="62"/>
      <c r="Z31" s="62"/>
      <c r="AA31" s="63"/>
    </row>
    <row r="32" spans="1:28" x14ac:dyDescent="0.2">
      <c r="B32" s="71"/>
      <c r="D32" s="69"/>
      <c r="F32" s="66"/>
      <c r="G32" s="67"/>
      <c r="K32" s="60"/>
      <c r="U32" s="61"/>
      <c r="V32" s="60"/>
      <c r="W32" s="66"/>
      <c r="X32" s="62"/>
      <c r="Y32" s="62"/>
      <c r="Z32" s="62"/>
      <c r="AA32" s="63"/>
    </row>
    <row r="33" spans="2:27" x14ac:dyDescent="0.2">
      <c r="B33" s="71"/>
      <c r="D33" s="69"/>
      <c r="F33" s="66"/>
      <c r="G33" s="67"/>
      <c r="K33" s="60"/>
      <c r="U33" s="61"/>
      <c r="V33" s="60"/>
      <c r="W33" s="66"/>
      <c r="X33" s="62"/>
      <c r="Y33" s="62"/>
      <c r="Z33" s="62"/>
      <c r="AA33" s="63"/>
    </row>
    <row r="34" spans="2:27" x14ac:dyDescent="0.2">
      <c r="B34" s="71"/>
      <c r="D34" s="69"/>
      <c r="F34" s="66"/>
      <c r="G34" s="67"/>
      <c r="K34" s="60"/>
      <c r="U34" s="61"/>
      <c r="V34" s="60"/>
      <c r="W34" s="66"/>
      <c r="X34" s="62"/>
      <c r="Y34" s="62"/>
      <c r="Z34" s="62"/>
      <c r="AA34" s="63"/>
    </row>
    <row r="35" spans="2:27" x14ac:dyDescent="0.2">
      <c r="B35" s="71"/>
      <c r="D35" s="69"/>
      <c r="F35" s="66"/>
      <c r="G35" s="67"/>
      <c r="K35" s="60"/>
      <c r="U35" s="61"/>
      <c r="V35" s="60"/>
      <c r="W35" s="66"/>
      <c r="X35" s="62"/>
      <c r="Y35" s="62"/>
      <c r="Z35" s="62"/>
      <c r="AA35" s="63"/>
    </row>
    <row r="36" spans="2:27" x14ac:dyDescent="0.2">
      <c r="B36" s="71"/>
      <c r="D36" s="69"/>
      <c r="G36" s="67"/>
      <c r="U36" s="61"/>
      <c r="V36" s="60"/>
      <c r="W36" s="66"/>
      <c r="X36" s="62"/>
      <c r="Y36" s="62"/>
      <c r="Z36" s="62"/>
      <c r="AA36" s="63"/>
    </row>
    <row r="37" spans="2:27" x14ac:dyDescent="0.2">
      <c r="D37" s="69"/>
      <c r="G37" s="67"/>
      <c r="U37" s="61"/>
      <c r="V37" s="60"/>
      <c r="W37" s="66"/>
      <c r="X37" s="62"/>
      <c r="Y37" s="62"/>
      <c r="Z37" s="62"/>
      <c r="AA37" s="63"/>
    </row>
    <row r="38" spans="2:27" x14ac:dyDescent="0.2">
      <c r="D38" s="69"/>
      <c r="G38" s="67"/>
      <c r="U38" s="61"/>
      <c r="V38" s="60"/>
      <c r="W38" s="66"/>
      <c r="X38" s="62"/>
      <c r="Y38" s="62"/>
      <c r="Z38" s="62"/>
      <c r="AA38" s="63"/>
    </row>
    <row r="39" spans="2:27" x14ac:dyDescent="0.2">
      <c r="D39" s="69"/>
      <c r="G39" s="67"/>
      <c r="U39" s="61"/>
      <c r="V39" s="60"/>
      <c r="W39" s="66"/>
      <c r="X39" s="62"/>
      <c r="Y39" s="62"/>
      <c r="Z39" s="62"/>
      <c r="AA39" s="63"/>
    </row>
    <row r="40" spans="2:27" x14ac:dyDescent="0.2">
      <c r="D40" s="69"/>
      <c r="G40" s="67"/>
      <c r="U40" s="61"/>
      <c r="V40" s="60"/>
      <c r="W40" s="66"/>
      <c r="X40" s="62"/>
      <c r="Y40" s="62"/>
      <c r="Z40" s="62"/>
      <c r="AA40" s="63"/>
    </row>
    <row r="41" spans="2:27" x14ac:dyDescent="0.2">
      <c r="D41" s="70"/>
      <c r="U41" s="61"/>
      <c r="V41" s="60"/>
      <c r="W41" s="66"/>
      <c r="X41" s="62"/>
      <c r="Y41" s="62"/>
      <c r="Z41" s="62"/>
      <c r="AA41" s="63"/>
    </row>
    <row r="42" spans="2:27" x14ac:dyDescent="0.2">
      <c r="D42" s="70"/>
      <c r="U42" s="61"/>
      <c r="V42" s="60"/>
      <c r="X42" s="62"/>
      <c r="Y42" s="62"/>
      <c r="Z42" s="62"/>
      <c r="AA42" s="63"/>
    </row>
    <row r="43" spans="2:27" x14ac:dyDescent="0.2">
      <c r="D43" s="70"/>
      <c r="U43" s="61"/>
      <c r="V43" s="60"/>
      <c r="X43" s="62"/>
      <c r="Y43" s="62"/>
      <c r="Z43" s="62"/>
      <c r="AA43" s="63"/>
    </row>
    <row r="44" spans="2:27" x14ac:dyDescent="0.2">
      <c r="D44" s="70"/>
      <c r="U44" s="61"/>
      <c r="V44" s="60"/>
      <c r="X44" s="62"/>
      <c r="Y44" s="62"/>
      <c r="Z44" s="62"/>
      <c r="AA44" s="63"/>
    </row>
    <row r="45" spans="2:27" x14ac:dyDescent="0.2">
      <c r="D45" s="70"/>
      <c r="U45" s="61"/>
      <c r="V45" s="60"/>
      <c r="X45" s="62"/>
      <c r="Y45" s="62"/>
      <c r="Z45" s="62"/>
      <c r="AA45" s="63"/>
    </row>
    <row r="46" spans="2:27" x14ac:dyDescent="0.2">
      <c r="D46" s="70"/>
      <c r="U46" s="61"/>
      <c r="V46" s="60"/>
    </row>
    <row r="47" spans="2:27" x14ac:dyDescent="0.2">
      <c r="U47" s="61"/>
      <c r="V47" s="60"/>
    </row>
    <row r="48" spans="2:27" x14ac:dyDescent="0.2">
      <c r="U48" s="61"/>
      <c r="V48" s="60"/>
    </row>
    <row r="49" spans="21:22" x14ac:dyDescent="0.2">
      <c r="U49" s="61"/>
      <c r="V49" s="60"/>
    </row>
    <row r="50" spans="21:22" x14ac:dyDescent="0.2">
      <c r="U50" s="61"/>
      <c r="V50" s="60"/>
    </row>
    <row r="51" spans="21:22" x14ac:dyDescent="0.2">
      <c r="U51" s="61"/>
      <c r="V51" s="60"/>
    </row>
    <row r="52" spans="21:22" x14ac:dyDescent="0.2">
      <c r="U52" s="61"/>
      <c r="V52" s="60"/>
    </row>
    <row r="53" spans="21:22" x14ac:dyDescent="0.2">
      <c r="U53" s="61"/>
      <c r="V53" s="60"/>
    </row>
  </sheetData>
  <conditionalFormatting sqref="G4:G72">
    <cfRule type="containsText" dxfId="1" priority="1" operator="containsText" text="n">
      <formula>NOT(ISERROR(SEARCH("n",G4)))</formula>
    </cfRule>
    <cfRule type="containsText" dxfId="0" priority="2" operator="containsText" text="y">
      <formula>NOT(ISERROR(SEARCH("y",G4)))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showRuler="0" workbookViewId="0">
      <selection activeCell="A7" sqref="A7"/>
    </sheetView>
  </sheetViews>
  <sheetFormatPr baseColWidth="10" defaultRowHeight="16" x14ac:dyDescent="0.2"/>
  <cols>
    <col min="1" max="1" width="12.83203125" style="47" customWidth="1"/>
    <col min="2" max="2" width="10.83203125" style="5"/>
  </cols>
  <sheetData>
    <row r="1" spans="1:5" ht="21" x14ac:dyDescent="0.25">
      <c r="A1" s="56" t="s">
        <v>33</v>
      </c>
      <c r="B1" s="57">
        <f>COUNT(B3:B37)</f>
        <v>2</v>
      </c>
    </row>
    <row r="2" spans="1:5" x14ac:dyDescent="0.2">
      <c r="A2" s="54" t="s">
        <v>34</v>
      </c>
      <c r="B2" s="55" t="s">
        <v>40</v>
      </c>
      <c r="C2" s="1" t="s">
        <v>41</v>
      </c>
      <c r="E2" t="s">
        <v>57</v>
      </c>
    </row>
    <row r="3" spans="1:5" x14ac:dyDescent="0.2">
      <c r="A3" s="47" t="s">
        <v>42</v>
      </c>
      <c r="B3" s="5">
        <v>4</v>
      </c>
      <c r="C3" s="61" t="s">
        <v>51</v>
      </c>
      <c r="E3" t="s">
        <v>58</v>
      </c>
    </row>
    <row r="4" spans="1:5" x14ac:dyDescent="0.2">
      <c r="C4" s="61"/>
    </row>
    <row r="5" spans="1:5" x14ac:dyDescent="0.2">
      <c r="C5" s="61"/>
    </row>
    <row r="6" spans="1:5" x14ac:dyDescent="0.2">
      <c r="A6" s="47" t="s">
        <v>114</v>
      </c>
      <c r="B6" s="5">
        <v>1</v>
      </c>
      <c r="C6" s="61"/>
    </row>
    <row r="7" spans="1:5" x14ac:dyDescent="0.2">
      <c r="C7" s="61"/>
    </row>
    <row r="8" spans="1:5" x14ac:dyDescent="0.2">
      <c r="C8" s="61"/>
    </row>
    <row r="9" spans="1:5" x14ac:dyDescent="0.2">
      <c r="C9" s="61"/>
    </row>
    <row r="10" spans="1:5" x14ac:dyDescent="0.2">
      <c r="C10" s="61"/>
    </row>
    <row r="11" spans="1:5" x14ac:dyDescent="0.2">
      <c r="C11" s="61"/>
    </row>
    <row r="12" spans="1:5" x14ac:dyDescent="0.2">
      <c r="C12" s="61"/>
    </row>
    <row r="13" spans="1:5" x14ac:dyDescent="0.2">
      <c r="C13" s="61"/>
    </row>
    <row r="14" spans="1:5" x14ac:dyDescent="0.2">
      <c r="C14" s="61"/>
    </row>
    <row r="15" spans="1:5" x14ac:dyDescent="0.2">
      <c r="C15" s="61"/>
    </row>
    <row r="16" spans="1:5" x14ac:dyDescent="0.2">
      <c r="C16" s="61"/>
    </row>
    <row r="17" spans="3:3" x14ac:dyDescent="0.2">
      <c r="C17" s="61"/>
    </row>
    <row r="18" spans="3:3" x14ac:dyDescent="0.2">
      <c r="C18" s="61"/>
    </row>
    <row r="19" spans="3:3" x14ac:dyDescent="0.2">
      <c r="C19" s="61"/>
    </row>
    <row r="20" spans="3:3" x14ac:dyDescent="0.2">
      <c r="C20" s="61"/>
    </row>
    <row r="21" spans="3:3" x14ac:dyDescent="0.2">
      <c r="C21" s="61"/>
    </row>
    <row r="22" spans="3:3" x14ac:dyDescent="0.2">
      <c r="C22" s="61"/>
    </row>
    <row r="23" spans="3:3" x14ac:dyDescent="0.2">
      <c r="C23" s="61"/>
    </row>
    <row r="24" spans="3:3" x14ac:dyDescent="0.2">
      <c r="C24" s="61"/>
    </row>
    <row r="25" spans="3:3" x14ac:dyDescent="0.2">
      <c r="C25" s="61"/>
    </row>
    <row r="26" spans="3:3" x14ac:dyDescent="0.2">
      <c r="C26" s="61"/>
    </row>
    <row r="27" spans="3:3" x14ac:dyDescent="0.2">
      <c r="C27" s="61"/>
    </row>
    <row r="28" spans="3:3" x14ac:dyDescent="0.2">
      <c r="C28" s="61"/>
    </row>
    <row r="29" spans="3:3" x14ac:dyDescent="0.2">
      <c r="C29" s="61"/>
    </row>
    <row r="30" spans="3:3" x14ac:dyDescent="0.2">
      <c r="C30" s="61"/>
    </row>
    <row r="31" spans="3:3" x14ac:dyDescent="0.2">
      <c r="C31" s="61"/>
    </row>
    <row r="32" spans="3:3" x14ac:dyDescent="0.2">
      <c r="C32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Penguin Data</vt:lpstr>
      <vt:lpstr>Tags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Lachlan Phillips (HDR)</cp:lastModifiedBy>
  <dcterms:created xsi:type="dcterms:W3CDTF">2017-10-03T23:10:12Z</dcterms:created>
  <dcterms:modified xsi:type="dcterms:W3CDTF">2019-11-13T06:01:18Z</dcterms:modified>
</cp:coreProperties>
</file>