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arry/Documents/Projects/CS4246/GP/"/>
    </mc:Choice>
  </mc:AlternateContent>
  <bookViews>
    <workbookView xWindow="12800" yWindow="460" windowWidth="12800" windowHeight="15460"/>
  </bookViews>
  <sheets>
    <sheet name="Gulfstream Park 050316 Race 11 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P3" i="1"/>
  <c r="O3" i="1"/>
  <c r="K3" i="1"/>
  <c r="I3" i="1"/>
  <c r="H3" i="1"/>
  <c r="Q4" i="1"/>
  <c r="P4" i="1"/>
  <c r="O4" i="1"/>
  <c r="K4" i="1"/>
  <c r="I4" i="1"/>
  <c r="H4" i="1"/>
  <c r="Q5" i="1"/>
  <c r="P5" i="1"/>
  <c r="O5" i="1"/>
  <c r="O6" i="1"/>
  <c r="Q7" i="1"/>
  <c r="P7" i="1"/>
  <c r="O7" i="1"/>
  <c r="I7" i="1"/>
  <c r="K7" i="1"/>
  <c r="H7" i="1"/>
  <c r="Q8" i="1"/>
  <c r="P8" i="1"/>
  <c r="O8" i="1"/>
  <c r="I8" i="1"/>
  <c r="K8" i="1"/>
  <c r="J8" i="1"/>
  <c r="H8" i="1"/>
</calcChain>
</file>

<file path=xl/sharedStrings.xml><?xml version="1.0" encoding="utf-8"?>
<sst xmlns="http://schemas.openxmlformats.org/spreadsheetml/2006/main" count="26" uniqueCount="26">
  <si>
    <t>race_distance</t>
  </si>
  <si>
    <t>track_type_int</t>
  </si>
  <si>
    <t>weather_int</t>
  </si>
  <si>
    <t>track_int</t>
  </si>
  <si>
    <t>odds</t>
  </si>
  <si>
    <t>weight</t>
  </si>
  <si>
    <t>total_workout_time</t>
  </si>
  <si>
    <t>average_workout_time</t>
  </si>
  <si>
    <t>total_workout_distance</t>
  </si>
  <si>
    <t>average_workout_distance</t>
  </si>
  <si>
    <t>workout_count</t>
  </si>
  <si>
    <t>age</t>
  </si>
  <si>
    <t>earnings_per_start</t>
  </si>
  <si>
    <t>first_ratio</t>
  </si>
  <si>
    <t>second_ratio</t>
  </si>
  <si>
    <t>third_ratio</t>
  </si>
  <si>
    <t>gender_int</t>
  </si>
  <si>
    <t>race_equibase_figure</t>
  </si>
  <si>
    <t>horse</t>
  </si>
  <si>
    <t>Stanford</t>
  </si>
  <si>
    <t>Valid</t>
  </si>
  <si>
    <t>Itsaknockout</t>
  </si>
  <si>
    <t>Hesinfront</t>
  </si>
  <si>
    <t>Grande Shores</t>
  </si>
  <si>
    <t>Blofeld</t>
  </si>
  <si>
    <t>Anchor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</si>
</sst>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indexed="8"/>
      <name val="Arial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3" fontId="0" fillId="0" borderId="2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8484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N8"/>
  <sheetViews>
    <sheetView showGridLines="0" tabSelected="1" topLeftCell="R1" workbookViewId="0">
      <selection activeCell="T30" sqref="T30"/>
    </sheetView>
  </sheetViews>
  <sheetFormatPr baseColWidth="10" defaultColWidth="14.5" defaultRowHeight="15.75" customHeight="1" x14ac:dyDescent="0.15"/>
  <cols>
    <col min="2" max="2" width="13.5" style="1" customWidth="1"/>
    <col min="3" max="3" width="17.1640625" style="1" customWidth="1"/>
    <col min="4" max="4" width="13.5" style="1" customWidth="1"/>
    <col min="5" max="5" width="11.83203125" style="1" customWidth="1"/>
    <col min="6" max="6" width="5.5" style="1" customWidth="1"/>
    <col min="7" max="7" width="6.6640625" style="1" customWidth="1"/>
    <col min="8" max="8" width="17.5" style="1" bestFit="1" customWidth="1"/>
    <col min="9" max="9" width="20.5" style="1" bestFit="1" customWidth="1"/>
    <col min="10" max="10" width="22.5" style="1" customWidth="1"/>
    <col min="11" max="11" width="24.1640625" style="1" bestFit="1" customWidth="1"/>
    <col min="12" max="12" width="13.83203125" style="1" bestFit="1" customWidth="1"/>
    <col min="13" max="18" width="14.5" style="1" customWidth="1"/>
    <col min="19" max="19" width="19.5" style="1" bestFit="1" customWidth="1"/>
    <col min="20" max="248" width="14.5" style="1" customWidth="1"/>
  </cols>
  <sheetData>
    <row r="1" spans="1:248" s="7" customFormat="1" ht="13.75" customHeight="1" x14ac:dyDescent="0.15">
      <c r="A1" s="8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</row>
    <row r="2" spans="1:248" s="7" customFormat="1" ht="13.75" customHeight="1" x14ac:dyDescent="0.15">
      <c r="A2" s="9" t="s">
        <v>24</v>
      </c>
      <c r="B2" s="4">
        <v>8</v>
      </c>
      <c r="C2" s="4">
        <v>4</v>
      </c>
      <c r="D2" s="4">
        <v>2</v>
      </c>
      <c r="E2" s="4">
        <v>1</v>
      </c>
      <c r="F2" s="4">
        <v>9.6999999999999993</v>
      </c>
      <c r="G2" s="4">
        <v>114</v>
      </c>
      <c r="H2" s="4">
        <v>0</v>
      </c>
      <c r="I2" s="4">
        <v>0</v>
      </c>
      <c r="J2" s="4">
        <v>0</v>
      </c>
      <c r="K2" s="3">
        <v>0</v>
      </c>
      <c r="L2" s="3">
        <v>0</v>
      </c>
      <c r="M2" s="4">
        <v>4</v>
      </c>
      <c r="N2" s="5">
        <v>72410</v>
      </c>
      <c r="O2" s="3">
        <f>4/10</f>
        <v>0.4</v>
      </c>
      <c r="P2" s="3">
        <v>0</v>
      </c>
      <c r="Q2" s="3">
        <v>0.1</v>
      </c>
      <c r="R2" s="4">
        <v>1</v>
      </c>
      <c r="S2" s="4">
        <v>122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</row>
    <row r="3" spans="1:248" s="7" customFormat="1" ht="13.75" customHeight="1" x14ac:dyDescent="0.15">
      <c r="A3" s="9" t="s">
        <v>19</v>
      </c>
      <c r="B3" s="4">
        <v>8</v>
      </c>
      <c r="C3" s="4">
        <v>4</v>
      </c>
      <c r="D3" s="4">
        <v>2</v>
      </c>
      <c r="E3" s="4">
        <v>1</v>
      </c>
      <c r="F3" s="4">
        <v>2.7</v>
      </c>
      <c r="G3" s="4">
        <v>115</v>
      </c>
      <c r="H3" s="4">
        <f>49.8+37.6</f>
        <v>87.4</v>
      </c>
      <c r="I3" s="4">
        <f>H3/L3</f>
        <v>43.7</v>
      </c>
      <c r="J3" s="4">
        <v>7</v>
      </c>
      <c r="K3" s="3">
        <f>J3/L3</f>
        <v>3.5</v>
      </c>
      <c r="L3" s="4">
        <v>2</v>
      </c>
      <c r="M3" s="4">
        <v>4</v>
      </c>
      <c r="N3" s="5">
        <v>94733</v>
      </c>
      <c r="O3" s="3">
        <f>4/12</f>
        <v>0.33333333333333331</v>
      </c>
      <c r="P3" s="3">
        <f>4/12</f>
        <v>0.33333333333333331</v>
      </c>
      <c r="Q3" s="3">
        <v>0</v>
      </c>
      <c r="R3" s="4">
        <v>1</v>
      </c>
      <c r="S3" s="4">
        <v>122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</row>
    <row r="4" spans="1:248" s="7" customFormat="1" ht="13.75" customHeight="1" x14ac:dyDescent="0.15">
      <c r="A4" s="9" t="s">
        <v>25</v>
      </c>
      <c r="B4" s="4">
        <v>8</v>
      </c>
      <c r="C4" s="4">
        <v>4</v>
      </c>
      <c r="D4" s="4">
        <v>2</v>
      </c>
      <c r="E4" s="4">
        <v>1</v>
      </c>
      <c r="F4" s="4">
        <v>17</v>
      </c>
      <c r="G4" s="4">
        <v>114</v>
      </c>
      <c r="H4" s="4">
        <f>48.63+49.04+49.99+50+48.82</f>
        <v>246.48</v>
      </c>
      <c r="I4" s="4">
        <f>H4/L4</f>
        <v>49.295999999999999</v>
      </c>
      <c r="J4" s="4">
        <v>20</v>
      </c>
      <c r="K4" s="3">
        <f>J4/L4</f>
        <v>4</v>
      </c>
      <c r="L4" s="3">
        <v>5</v>
      </c>
      <c r="M4" s="4">
        <v>5</v>
      </c>
      <c r="N4" s="5">
        <v>33950</v>
      </c>
      <c r="O4" s="3">
        <f>4/15</f>
        <v>0.26666666666666666</v>
      </c>
      <c r="P4" s="3">
        <f>2/15</f>
        <v>0.13333333333333333</v>
      </c>
      <c r="Q4" s="3">
        <f>2/15</f>
        <v>0.13333333333333333</v>
      </c>
      <c r="R4" s="4">
        <v>1</v>
      </c>
      <c r="S4" s="4">
        <v>125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</row>
    <row r="5" spans="1:248" s="7" customFormat="1" ht="13.75" customHeight="1" x14ac:dyDescent="0.15">
      <c r="A5" s="9" t="s">
        <v>20</v>
      </c>
      <c r="B5" s="4">
        <v>8</v>
      </c>
      <c r="C5" s="4">
        <v>4</v>
      </c>
      <c r="D5" s="4">
        <v>2</v>
      </c>
      <c r="E5" s="4">
        <v>1</v>
      </c>
      <c r="F5" s="4">
        <v>1.2</v>
      </c>
      <c r="G5" s="4">
        <v>118</v>
      </c>
      <c r="H5" s="4">
        <v>0</v>
      </c>
      <c r="I5" s="4">
        <v>0</v>
      </c>
      <c r="J5" s="4">
        <v>0</v>
      </c>
      <c r="K5" s="3">
        <v>0</v>
      </c>
      <c r="L5" s="4">
        <v>0</v>
      </c>
      <c r="M5" s="4">
        <v>6</v>
      </c>
      <c r="N5" s="5">
        <v>29774</v>
      </c>
      <c r="O5" s="3">
        <f>12/37</f>
        <v>0.32432432432432434</v>
      </c>
      <c r="P5" s="3">
        <f>9/37</f>
        <v>0.24324324324324326</v>
      </c>
      <c r="Q5" s="3">
        <f>7/37</f>
        <v>0.1891891891891892</v>
      </c>
      <c r="R5" s="4">
        <v>1</v>
      </c>
      <c r="S5" s="4">
        <v>119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</row>
    <row r="6" spans="1:248" s="7" customFormat="1" ht="13.75" customHeight="1" x14ac:dyDescent="0.15">
      <c r="A6" s="9" t="s">
        <v>21</v>
      </c>
      <c r="B6" s="4">
        <v>8</v>
      </c>
      <c r="C6" s="4">
        <v>4</v>
      </c>
      <c r="D6" s="4">
        <v>2</v>
      </c>
      <c r="E6" s="4">
        <v>1</v>
      </c>
      <c r="F6" s="4">
        <v>2.2000000000000002</v>
      </c>
      <c r="G6" s="4">
        <v>118</v>
      </c>
      <c r="H6" s="4">
        <v>0</v>
      </c>
      <c r="I6" s="4">
        <v>0</v>
      </c>
      <c r="J6" s="4">
        <v>0</v>
      </c>
      <c r="K6" s="3">
        <v>0</v>
      </c>
      <c r="L6" s="3">
        <v>0</v>
      </c>
      <c r="M6" s="4">
        <v>4</v>
      </c>
      <c r="N6" s="5">
        <v>44223</v>
      </c>
      <c r="O6" s="3">
        <f>4/9</f>
        <v>0.44444444444444442</v>
      </c>
      <c r="P6" s="3">
        <v>0</v>
      </c>
      <c r="Q6" s="3">
        <v>0</v>
      </c>
      <c r="R6" s="4">
        <v>1</v>
      </c>
      <c r="S6" s="4">
        <v>116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</row>
    <row r="7" spans="1:248" s="7" customFormat="1" ht="13.75" customHeight="1" x14ac:dyDescent="0.15">
      <c r="A7" s="9" t="s">
        <v>22</v>
      </c>
      <c r="B7" s="4">
        <v>8</v>
      </c>
      <c r="C7" s="4">
        <v>4</v>
      </c>
      <c r="D7" s="4">
        <v>2</v>
      </c>
      <c r="E7" s="4">
        <v>1</v>
      </c>
      <c r="F7" s="4">
        <v>75</v>
      </c>
      <c r="G7" s="4">
        <v>116</v>
      </c>
      <c r="H7" s="4">
        <f>62.04+61.45+60.6</f>
        <v>184.09</v>
      </c>
      <c r="I7" s="4">
        <f>H7/L7</f>
        <v>61.363333333333337</v>
      </c>
      <c r="J7" s="4">
        <v>15</v>
      </c>
      <c r="K7" s="3">
        <f>J7/L7</f>
        <v>5</v>
      </c>
      <c r="L7" s="4">
        <v>3</v>
      </c>
      <c r="M7" s="4">
        <v>5</v>
      </c>
      <c r="N7" s="5">
        <v>8486</v>
      </c>
      <c r="O7" s="3">
        <f>6/32</f>
        <v>0.1875</v>
      </c>
      <c r="P7" s="3">
        <f>2/32</f>
        <v>6.25E-2</v>
      </c>
      <c r="Q7" s="3">
        <f>3/32</f>
        <v>9.375E-2</v>
      </c>
      <c r="R7" s="4">
        <v>1</v>
      </c>
      <c r="S7" s="4">
        <v>110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</row>
    <row r="8" spans="1:248" s="7" customFormat="1" ht="13.75" customHeight="1" x14ac:dyDescent="0.15">
      <c r="A8" s="9" t="s">
        <v>23</v>
      </c>
      <c r="B8" s="4">
        <v>8</v>
      </c>
      <c r="C8" s="4">
        <v>4</v>
      </c>
      <c r="D8" s="4">
        <v>2</v>
      </c>
      <c r="E8" s="4">
        <v>1</v>
      </c>
      <c r="F8" s="4">
        <v>41.5</v>
      </c>
      <c r="G8" s="4">
        <v>116</v>
      </c>
      <c r="H8" s="4">
        <f>61.4+61.8+49.8+62.6+64.4+62.4</f>
        <v>362.4</v>
      </c>
      <c r="I8" s="4">
        <f>H8/L8</f>
        <v>60.4</v>
      </c>
      <c r="J8" s="4">
        <f>5+5+4+5+5+5</f>
        <v>29</v>
      </c>
      <c r="K8" s="3">
        <f>J8/L8</f>
        <v>4.833333333333333</v>
      </c>
      <c r="L8" s="4">
        <v>6</v>
      </c>
      <c r="M8" s="4">
        <v>8</v>
      </c>
      <c r="N8" s="5">
        <v>10822</v>
      </c>
      <c r="O8" s="3">
        <f>15/59</f>
        <v>0.25423728813559321</v>
      </c>
      <c r="P8" s="3">
        <f>19/59</f>
        <v>0.32203389830508472</v>
      </c>
      <c r="Q8" s="3">
        <f>7/59</f>
        <v>0.11864406779661017</v>
      </c>
      <c r="R8" s="4">
        <v>1</v>
      </c>
      <c r="S8" s="4">
        <v>113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Gulfstream Park 050316 Race 11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2016-10-08T16:21:33Z</dcterms:modified>
</cp:coreProperties>
</file>