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35" windowWidth="18060" windowHeight="7560" activeTab="1"/>
  </bookViews>
  <sheets>
    <sheet name="Empire Wide Halls Glyph Groups" sheetId="1" r:id="rId1"/>
    <sheet name="Glyphs by Planet" sheetId="5" r:id="rId2"/>
    <sheet name="Pivot Table" sheetId="2" r:id="rId3"/>
    <sheet name="Pivot Chart" sheetId="3" r:id="rId4"/>
  </sheets>
  <definedNames>
    <definedName name="glyphsbyplanet" localSheetId="1" hidden="1">'Glyphs by Planet'!$B$3:$D$239</definedName>
    <definedName name="planets" localSheetId="1" hidden="1">'Glyphs by Planet'!$F$3:$F$25</definedName>
    <definedName name="Query_from_TLE" localSheetId="0" hidden="1">'Empire Wide Halls Glyph Groups'!$A$3:$B$23</definedName>
  </definedNames>
  <calcPr calcId="125725"/>
  <pivotCaches>
    <pivotCache cacheId="21" r:id="rId5"/>
    <pivotCache cacheId="23" r:id="rId6"/>
  </pivotCaches>
</workbook>
</file>

<file path=xl/calcChain.xml><?xml version="1.0" encoding="utf-8"?>
<calcChain xmlns="http://schemas.openxmlformats.org/spreadsheetml/2006/main">
  <c r="H4" i="5"/>
  <c r="F23" i="1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A400" i="5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L8" l="1"/>
  <c r="L6"/>
  <c r="L10"/>
  <c r="L14"/>
  <c r="L18"/>
  <c r="L22"/>
  <c r="L5"/>
  <c r="L9"/>
  <c r="L13"/>
  <c r="L17"/>
  <c r="L21"/>
  <c r="L4"/>
  <c r="L12"/>
  <c r="L16"/>
  <c r="L20"/>
  <c r="L7"/>
  <c r="L11"/>
  <c r="L15"/>
  <c r="L19"/>
  <c r="L23"/>
  <c r="M8" l="1"/>
  <c r="N16"/>
  <c r="N8"/>
  <c r="M16"/>
  <c r="M20"/>
  <c r="N20"/>
  <c r="M4"/>
  <c r="N4"/>
  <c r="M12"/>
  <c r="N12"/>
  <c r="H12" i="1"/>
  <c r="G4"/>
  <c r="H8"/>
  <c r="H16"/>
  <c r="H20"/>
  <c r="G20"/>
  <c r="H4"/>
  <c r="G12"/>
  <c r="G8"/>
  <c r="G16"/>
  <c r="O25" i="5" l="1"/>
</calcChain>
</file>

<file path=xl/connections.xml><?xml version="1.0" encoding="utf-8"?>
<connections xmlns="http://schemas.openxmlformats.org/spreadsheetml/2006/main">
  <connection id="1" name="glyphsbyplanet" type="1" refreshedVersion="3" background="1" refreshOnLoad="1" saveData="1">
    <dbPr connection="DSN=TLE;Database=C:\Users\xggx\tle.sqlite;StepAPI=0;SyncPragma=;NoTXN=0;Timeout=;ShortNames=0;LongNames=0;NoCreat=0;NoWCHAR=0;FKSupport=0;JournalMode=;OEMCP=0;LoadExt=;BigInt=0;" command="SELECT mostrecentglyphsbyplanet_0.planet, mostrecentglyphsbyplanet_0.glyph, mostrecentglyphsbyplanet_0.quantity_x000d__x000a_FROM main.mostrecentglyphsbyplanet mostrecentglyphsbyplanet_0_x000d__x000a_ORDER BY mostrecentglyphsbyplanet_0.planet, mostrecentglyphsbyplanet_0.glyph"/>
  </connection>
  <connection id="2" odcFile="C:\Users\xggx\AppData\Roaming\Microsoft\Queries\glyphsummary.dqy" name="glyphsummary" type="1" refreshedVersion="3" background="1" refreshOnLoad="1" saveData="1">
    <dbPr connection="DSN=TLE;Database=C:\Users\xggx\tle.sqlite;StepAPI=0;SyncPragma=;NoTXN=0;Timeout=;ShortNames=0;LongNames=0;NoCreat=0;NoWCHAR=0;FKSupport=0;JournalMode=;OEMCP=0;LoadExt=;BigInt=0;" command="SELECT glyphsummary_0.mydate, glyphsummary_0.glyph, glyphsummary_0.quantity  FROM main.glyphsummary glyphsummary_0"/>
  </connection>
  <connection id="3" name="Pivot Table" type="1" refreshedVersion="3" background="1" refreshOnLoad="1" saveData="1">
    <dbPr connection="DSN=TLE;Database=C:\Users\xggx\tle.sqlite;StepAPI=0;SyncPragma=;NoTXN=0;Timeout=;ShortNames=0;LongNames=0;NoCreat=0;NoWCHAR=0;FKSupport=0;JournalMode=;OEMCP=0;LoadExt=;BigInt=0;" command="SELECT mostrecentglyphs_0.glyph, mostrecentglyphs_0.quantity_x000d__x000a_FROM main.mostrecentglyphs mostrecentglyphs_0"/>
  </connection>
  <connection id="4" name="planets" type="1" refreshedVersion="3" background="1" refreshOnLoad="1" saveData="1">
    <dbPr connection="DSN=TLE;Database=C:\Users\xggx\tle.sqlite;StepAPI=0;SyncPragma=;NoTXN=0;Timeout=;ShortNames=0;LongNames=0;NoCreat=0;NoWCHAR=0;FKSupport=0;JournalMode=;OEMCP=0;LoadExt=;BigInt=0;" command="SELECT planets_0.planet_x000d__x000a_FROM main.planets planets_0_x000d__x000a_ORDER BY planets_0.planet"/>
  </connection>
</connections>
</file>

<file path=xl/sharedStrings.xml><?xml version="1.0" encoding="utf-8"?>
<sst xmlns="http://schemas.openxmlformats.org/spreadsheetml/2006/main" count="633" uniqueCount="82">
  <si>
    <t>Goethite</t>
  </si>
  <si>
    <t>Halite</t>
  </si>
  <si>
    <t>Gypsum</t>
  </si>
  <si>
    <t>Trona</t>
  </si>
  <si>
    <t>Gold</t>
  </si>
  <si>
    <t>Anthracite</t>
  </si>
  <si>
    <t>Uraninite</t>
  </si>
  <si>
    <t>Bauxite</t>
  </si>
  <si>
    <t>Kerogen</t>
  </si>
  <si>
    <t>Methane</t>
  </si>
  <si>
    <t>Sulfur</t>
  </si>
  <si>
    <t>Zircon</t>
  </si>
  <si>
    <t>Monazite</t>
  </si>
  <si>
    <t>Fluorite</t>
  </si>
  <si>
    <t>Beryl</t>
  </si>
  <si>
    <t>Magnetite</t>
  </si>
  <si>
    <t>Rutile</t>
  </si>
  <si>
    <t>Chromite</t>
  </si>
  <si>
    <t>Chalcopyrite</t>
  </si>
  <si>
    <t>Galena</t>
  </si>
  <si>
    <t>Smallest</t>
  </si>
  <si>
    <t>2nd Smallest</t>
  </si>
  <si>
    <t>mydate</t>
  </si>
  <si>
    <t>glyph</t>
  </si>
  <si>
    <t>quantity</t>
  </si>
  <si>
    <t>Sum of quantity</t>
  </si>
  <si>
    <t>Glyph Type</t>
  </si>
  <si>
    <t>Quantity</t>
  </si>
  <si>
    <t>Halls A</t>
  </si>
  <si>
    <t>Halls B</t>
  </si>
  <si>
    <t>Halls C</t>
  </si>
  <si>
    <t>Halls D</t>
  </si>
  <si>
    <t>Halls E</t>
  </si>
  <si>
    <t>planet</t>
  </si>
  <si>
    <t>Glyphs by Planet</t>
  </si>
  <si>
    <t>Approximate number of halls at next build</t>
  </si>
  <si>
    <t>Empire Wide Glyphs Report</t>
  </si>
  <si>
    <t>Empire Wide Glyphs by Date</t>
  </si>
  <si>
    <t>Glyph Groups by Planet - Click on a planet name in the list box to change outputs in the grid at right.</t>
  </si>
  <si>
    <t>anthracite</t>
  </si>
  <si>
    <t>bauxite</t>
  </si>
  <si>
    <t>beryl</t>
  </si>
  <si>
    <t>chalcopyrite</t>
  </si>
  <si>
    <t>chromite</t>
  </si>
  <si>
    <t>fluorite</t>
  </si>
  <si>
    <t>galena</t>
  </si>
  <si>
    <t>goethite</t>
  </si>
  <si>
    <t>gold</t>
  </si>
  <si>
    <t>gypsum</t>
  </si>
  <si>
    <t>halite</t>
  </si>
  <si>
    <t>kerogen</t>
  </si>
  <si>
    <t>magnetite</t>
  </si>
  <si>
    <t>methane</t>
  </si>
  <si>
    <t>monazite</t>
  </si>
  <si>
    <t>rutile</t>
  </si>
  <si>
    <t>sulfur</t>
  </si>
  <si>
    <t>trona</t>
  </si>
  <si>
    <t>uraninite</t>
  </si>
  <si>
    <t>zircon</t>
  </si>
  <si>
    <t>02 Coezugr 5</t>
  </si>
  <si>
    <t>Bie Ecouckl Oj 1</t>
  </si>
  <si>
    <t>Boolyoop 3</t>
  </si>
  <si>
    <t>Caiweust 3</t>
  </si>
  <si>
    <t>Goobers 11</t>
  </si>
  <si>
    <t>Goobers II</t>
  </si>
  <si>
    <t>Goobers III</t>
  </si>
  <si>
    <t>Goobers Prime</t>
  </si>
  <si>
    <t>Goobers SubPrime</t>
  </si>
  <si>
    <t>Iblosphoe 3</t>
  </si>
  <si>
    <t>New Olympus</t>
  </si>
  <si>
    <t>Oogroatchia 4</t>
  </si>
  <si>
    <t>Outpost Goobers</t>
  </si>
  <si>
    <t>Oy Vouxyeu Afr 3</t>
  </si>
  <si>
    <t>Pemow 3</t>
  </si>
  <si>
    <t>Sne Ioneuly 4</t>
  </si>
  <si>
    <t>Sne Ioneuly 6</t>
  </si>
  <si>
    <t>Strivae</t>
  </si>
  <si>
    <t>Tchowddiosoa 1</t>
  </si>
  <si>
    <t>Tru Schoahli Rhou 2</t>
  </si>
  <si>
    <t>Zu Uquoo 6</t>
  </si>
  <si>
    <t>new olympus</t>
  </si>
  <si>
    <t>Grand Total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</si>
</sst>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50"/>
      <name val="Arial"/>
      <family val="2"/>
    </font>
    <font>
      <sz val="11"/>
      <color rgb="FF7030A0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pivotButton="1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4" fillId="0" borderId="6" xfId="0" applyFont="1" applyBorder="1"/>
    <xf numFmtId="0" fontId="0" fillId="0" borderId="8" xfId="0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10" xfId="0" applyBorder="1" applyAlignment="1">
      <alignment horizontal="center"/>
    </xf>
    <xf numFmtId="0" fontId="5" fillId="0" borderId="6" xfId="0" applyFont="1" applyBorder="1"/>
    <xf numFmtId="0" fontId="5" fillId="0" borderId="0" xfId="0" applyFont="1" applyBorder="1"/>
    <xf numFmtId="0" fontId="8" fillId="0" borderId="11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6" fillId="0" borderId="0" xfId="0" applyFont="1" applyBorder="1"/>
    <xf numFmtId="0" fontId="3" fillId="0" borderId="0" xfId="0" applyFont="1" applyBorder="1"/>
    <xf numFmtId="0" fontId="9" fillId="0" borderId="11" xfId="0" applyFont="1" applyBorder="1" applyAlignment="1">
      <alignment wrapText="1"/>
    </xf>
    <xf numFmtId="0" fontId="7" fillId="0" borderId="6" xfId="0" applyFont="1" applyBorder="1"/>
    <xf numFmtId="0" fontId="7" fillId="0" borderId="0" xfId="0" applyFont="1" applyBorder="1"/>
    <xf numFmtId="0" fontId="10" fillId="0" borderId="0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3" fillId="0" borderId="6" xfId="0" applyFont="1" applyBorder="1"/>
    <xf numFmtId="0" fontId="3" fillId="0" borderId="11" xfId="0" applyFont="1" applyBorder="1"/>
    <xf numFmtId="0" fontId="0" fillId="0" borderId="0" xfId="0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9" xfId="0" applyFont="1" applyBorder="1"/>
    <xf numFmtId="0" fontId="0" fillId="0" borderId="20" xfId="0" applyBorder="1" applyAlignment="1">
      <alignment horizontal="center"/>
    </xf>
    <xf numFmtId="0" fontId="5" fillId="0" borderId="19" xfId="0" applyFont="1" applyBorder="1"/>
    <xf numFmtId="0" fontId="3" fillId="0" borderId="20" xfId="0" applyFont="1" applyBorder="1" applyAlignment="1">
      <alignment horizontal="center"/>
    </xf>
    <xf numFmtId="0" fontId="6" fillId="0" borderId="19" xfId="0" applyFont="1" applyBorder="1"/>
    <xf numFmtId="0" fontId="7" fillId="0" borderId="19" xfId="0" applyFont="1" applyBorder="1"/>
    <xf numFmtId="0" fontId="10" fillId="0" borderId="19" xfId="0" applyFont="1" applyBorder="1" applyAlignment="1">
      <alignment wrapText="1"/>
    </xf>
    <xf numFmtId="0" fontId="3" fillId="0" borderId="19" xfId="0" applyFont="1" applyBorder="1"/>
    <xf numFmtId="0" fontId="3" fillId="0" borderId="21" xfId="0" applyFont="1" applyBorder="1"/>
    <xf numFmtId="0" fontId="0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16" xfId="0" applyFont="1" applyBorder="1"/>
    <xf numFmtId="0" fontId="0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21" xfId="0" applyFont="1" applyBorder="1"/>
    <xf numFmtId="0" fontId="5" fillId="0" borderId="16" xfId="0" applyFont="1" applyBorder="1"/>
    <xf numFmtId="0" fontId="8" fillId="0" borderId="21" xfId="0" applyFont="1" applyBorder="1" applyAlignment="1">
      <alignment wrapText="1"/>
    </xf>
    <xf numFmtId="0" fontId="3" fillId="0" borderId="23" xfId="0" applyFont="1" applyBorder="1" applyAlignment="1">
      <alignment horizontal="center"/>
    </xf>
    <xf numFmtId="0" fontId="9" fillId="0" borderId="16" xfId="0" applyFont="1" applyBorder="1" applyAlignment="1">
      <alignment wrapText="1"/>
    </xf>
    <xf numFmtId="0" fontId="3" fillId="0" borderId="18" xfId="0" applyFont="1" applyBorder="1" applyAlignment="1">
      <alignment horizontal="center"/>
    </xf>
    <xf numFmtId="0" fontId="9" fillId="0" borderId="21" xfId="0" applyFont="1" applyBorder="1" applyAlignment="1">
      <alignment wrapText="1"/>
    </xf>
    <xf numFmtId="0" fontId="7" fillId="0" borderId="16" xfId="0" applyFont="1" applyBorder="1"/>
    <xf numFmtId="0" fontId="10" fillId="0" borderId="21" xfId="0" applyFont="1" applyBorder="1" applyAlignment="1">
      <alignment wrapText="1"/>
    </xf>
    <xf numFmtId="0" fontId="3" fillId="0" borderId="0" xfId="0" applyFont="1" applyFill="1" applyBorder="1"/>
    <xf numFmtId="0" fontId="2" fillId="0" borderId="0" xfId="0" applyFont="1"/>
    <xf numFmtId="0" fontId="0" fillId="0" borderId="24" xfId="0" applyBorder="1"/>
    <xf numFmtId="0" fontId="0" fillId="0" borderId="25" xfId="0" applyBorder="1"/>
    <xf numFmtId="0" fontId="0" fillId="0" borderId="1" xfId="0" applyBorder="1"/>
    <xf numFmtId="0" fontId="0" fillId="0" borderId="26" xfId="0" applyBorder="1"/>
    <xf numFmtId="0" fontId="0" fillId="0" borderId="3" xfId="0" applyBorder="1"/>
    <xf numFmtId="22" fontId="0" fillId="0" borderId="1" xfId="0" applyNumberFormat="1" applyBorder="1"/>
    <xf numFmtId="0" fontId="0" fillId="0" borderId="1" xfId="0" applyNumberFormat="1" applyBorder="1"/>
    <xf numFmtId="0" fontId="0" fillId="0" borderId="26" xfId="0" applyNumberFormat="1" applyBorder="1"/>
    <xf numFmtId="0" fontId="0" fillId="0" borderId="3" xfId="0" applyNumberFormat="1" applyBorder="1"/>
    <xf numFmtId="22" fontId="0" fillId="0" borderId="27" xfId="0" applyNumberFormat="1" applyBorder="1"/>
    <xf numFmtId="0" fontId="0" fillId="0" borderId="27" xfId="0" applyNumberFormat="1" applyBorder="1"/>
    <xf numFmtId="0" fontId="0" fillId="0" borderId="0" xfId="0" applyNumberFormat="1"/>
    <xf numFmtId="0" fontId="0" fillId="0" borderId="28" xfId="0" applyNumberFormat="1" applyBorder="1"/>
    <xf numFmtId="0" fontId="0" fillId="0" borderId="2" xfId="0" applyNumberFormat="1" applyBorder="1"/>
    <xf numFmtId="0" fontId="0" fillId="0" borderId="29" xfId="0" applyNumberFormat="1" applyBorder="1"/>
    <xf numFmtId="0" fontId="0" fillId="0" borderId="4" xfId="0" applyNumberFormat="1" applyBorder="1"/>
    <xf numFmtId="22" fontId="0" fillId="0" borderId="26" xfId="0" applyNumberFormat="1" applyBorder="1"/>
    <xf numFmtId="0" fontId="0" fillId="0" borderId="27" xfId="0" applyBorder="1"/>
  </cellXfs>
  <cellStyles count="1">
    <cellStyle name="Normal" xfId="0" builtinId="0"/>
  </cellStyles>
  <dxfs count="7">
    <dxf>
      <numFmt numFmtId="3" formatCode="#,##0"/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alignment horizontal="center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  <dxf>
      <numFmt numFmtId="3" formatCode="#,##0"/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[glyphreport.xlsx]Pivot Chart!PivotTable3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</c:pivotFmts>
    <c:plotArea>
      <c:layout>
        <c:manualLayout>
          <c:layoutTarget val="inner"/>
          <c:xMode val="edge"/>
          <c:yMode val="edge"/>
          <c:x val="3.2235675837689319E-2"/>
          <c:y val="3.2781486070586355E-2"/>
          <c:w val="0.76840951484838316"/>
          <c:h val="0.91251258746921204"/>
        </c:manualLayout>
      </c:layout>
      <c:lineChart>
        <c:grouping val="standard"/>
        <c:ser>
          <c:idx val="0"/>
          <c:order val="0"/>
          <c:tx>
            <c:strRef>
              <c:f>'Pivot Chart'!$B$2:$B$3</c:f>
              <c:strCache>
                <c:ptCount val="1"/>
                <c:pt idx="0">
                  <c:v>anthracite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Chart'!$B$4:$B$28</c:f>
              <c:numCache>
                <c:formatCode>General</c:formatCode>
                <c:ptCount val="24"/>
                <c:pt idx="0">
                  <c:v>14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44</c:v>
                </c:pt>
                <c:pt idx="5">
                  <c:v>40</c:v>
                </c:pt>
                <c:pt idx="6">
                  <c:v>41</c:v>
                </c:pt>
                <c:pt idx="7">
                  <c:v>26</c:v>
                </c:pt>
                <c:pt idx="8">
                  <c:v>47</c:v>
                </c:pt>
                <c:pt idx="9">
                  <c:v>44</c:v>
                </c:pt>
                <c:pt idx="10">
                  <c:v>37</c:v>
                </c:pt>
                <c:pt idx="11">
                  <c:v>60</c:v>
                </c:pt>
                <c:pt idx="12">
                  <c:v>40</c:v>
                </c:pt>
                <c:pt idx="13">
                  <c:v>34</c:v>
                </c:pt>
                <c:pt idx="14">
                  <c:v>15</c:v>
                </c:pt>
                <c:pt idx="15">
                  <c:v>62</c:v>
                </c:pt>
                <c:pt idx="16">
                  <c:v>38</c:v>
                </c:pt>
                <c:pt idx="17">
                  <c:v>57</c:v>
                </c:pt>
                <c:pt idx="18">
                  <c:v>55</c:v>
                </c:pt>
                <c:pt idx="19">
                  <c:v>56</c:v>
                </c:pt>
                <c:pt idx="20">
                  <c:v>59</c:v>
                </c:pt>
                <c:pt idx="21">
                  <c:v>65</c:v>
                </c:pt>
                <c:pt idx="22">
                  <c:v>72</c:v>
                </c:pt>
                <c:pt idx="23">
                  <c:v>75</c:v>
                </c:pt>
              </c:numCache>
            </c:numRef>
          </c:val>
        </c:ser>
        <c:ser>
          <c:idx val="1"/>
          <c:order val="1"/>
          <c:tx>
            <c:strRef>
              <c:f>'Pivot Chart'!$C$2:$C$3</c:f>
              <c:strCache>
                <c:ptCount val="1"/>
                <c:pt idx="0">
                  <c:v>bauxite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Chart'!$C$4:$C$28</c:f>
              <c:numCache>
                <c:formatCode>General</c:formatCode>
                <c:ptCount val="24"/>
                <c:pt idx="0">
                  <c:v>1127</c:v>
                </c:pt>
                <c:pt idx="1">
                  <c:v>1162</c:v>
                </c:pt>
                <c:pt idx="2">
                  <c:v>1161</c:v>
                </c:pt>
                <c:pt idx="3">
                  <c:v>1168</c:v>
                </c:pt>
                <c:pt idx="4">
                  <c:v>1184</c:v>
                </c:pt>
                <c:pt idx="5">
                  <c:v>1163</c:v>
                </c:pt>
                <c:pt idx="6">
                  <c:v>1156</c:v>
                </c:pt>
                <c:pt idx="7">
                  <c:v>1139</c:v>
                </c:pt>
                <c:pt idx="8">
                  <c:v>1138</c:v>
                </c:pt>
                <c:pt idx="9">
                  <c:v>1123</c:v>
                </c:pt>
                <c:pt idx="10">
                  <c:v>1121</c:v>
                </c:pt>
                <c:pt idx="11">
                  <c:v>1129</c:v>
                </c:pt>
                <c:pt idx="12">
                  <c:v>1133</c:v>
                </c:pt>
                <c:pt idx="13">
                  <c:v>1123</c:v>
                </c:pt>
                <c:pt idx="14">
                  <c:v>1088</c:v>
                </c:pt>
                <c:pt idx="15">
                  <c:v>1140</c:v>
                </c:pt>
                <c:pt idx="16">
                  <c:v>1135</c:v>
                </c:pt>
                <c:pt idx="17">
                  <c:v>1151</c:v>
                </c:pt>
                <c:pt idx="18">
                  <c:v>1138</c:v>
                </c:pt>
                <c:pt idx="19">
                  <c:v>1139</c:v>
                </c:pt>
                <c:pt idx="20">
                  <c:v>1110</c:v>
                </c:pt>
                <c:pt idx="21">
                  <c:v>1104</c:v>
                </c:pt>
                <c:pt idx="22">
                  <c:v>1121</c:v>
                </c:pt>
                <c:pt idx="23">
                  <c:v>1122</c:v>
                </c:pt>
              </c:numCache>
            </c:numRef>
          </c:val>
        </c:ser>
        <c:ser>
          <c:idx val="2"/>
          <c:order val="2"/>
          <c:tx>
            <c:strRef>
              <c:f>'Pivot Chart'!$D$2:$D$3</c:f>
              <c:strCache>
                <c:ptCount val="1"/>
                <c:pt idx="0">
                  <c:v>beryl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Chart'!$D$4:$D$28</c:f>
              <c:numCache>
                <c:formatCode>General</c:formatCode>
                <c:ptCount val="24"/>
                <c:pt idx="0">
                  <c:v>34</c:v>
                </c:pt>
                <c:pt idx="1">
                  <c:v>54</c:v>
                </c:pt>
                <c:pt idx="2">
                  <c:v>39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57</c:v>
                </c:pt>
                <c:pt idx="8">
                  <c:v>48</c:v>
                </c:pt>
                <c:pt idx="9">
                  <c:v>63</c:v>
                </c:pt>
                <c:pt idx="10">
                  <c:v>63</c:v>
                </c:pt>
                <c:pt idx="11">
                  <c:v>54</c:v>
                </c:pt>
                <c:pt idx="12">
                  <c:v>69</c:v>
                </c:pt>
                <c:pt idx="13">
                  <c:v>48</c:v>
                </c:pt>
                <c:pt idx="14">
                  <c:v>21</c:v>
                </c:pt>
                <c:pt idx="15">
                  <c:v>64</c:v>
                </c:pt>
                <c:pt idx="16">
                  <c:v>73</c:v>
                </c:pt>
                <c:pt idx="17">
                  <c:v>65</c:v>
                </c:pt>
                <c:pt idx="18">
                  <c:v>60</c:v>
                </c:pt>
                <c:pt idx="19">
                  <c:v>56</c:v>
                </c:pt>
                <c:pt idx="20">
                  <c:v>87</c:v>
                </c:pt>
                <c:pt idx="21">
                  <c:v>69</c:v>
                </c:pt>
                <c:pt idx="22">
                  <c:v>60</c:v>
                </c:pt>
                <c:pt idx="23">
                  <c:v>51</c:v>
                </c:pt>
              </c:numCache>
            </c:numRef>
          </c:val>
        </c:ser>
        <c:ser>
          <c:idx val="3"/>
          <c:order val="3"/>
          <c:tx>
            <c:strRef>
              <c:f>'Pivot Chart'!$E$2:$E$3</c:f>
              <c:strCache>
                <c:ptCount val="1"/>
                <c:pt idx="0">
                  <c:v>chalcopyrite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Chart'!$E$4:$E$28</c:f>
              <c:numCache>
                <c:formatCode>General</c:formatCode>
                <c:ptCount val="24"/>
                <c:pt idx="0">
                  <c:v>1126</c:v>
                </c:pt>
                <c:pt idx="1">
                  <c:v>1161</c:v>
                </c:pt>
                <c:pt idx="2">
                  <c:v>1172</c:v>
                </c:pt>
                <c:pt idx="3">
                  <c:v>1215</c:v>
                </c:pt>
                <c:pt idx="4">
                  <c:v>1227</c:v>
                </c:pt>
                <c:pt idx="5">
                  <c:v>1239</c:v>
                </c:pt>
                <c:pt idx="6">
                  <c:v>1215</c:v>
                </c:pt>
                <c:pt idx="7">
                  <c:v>1233</c:v>
                </c:pt>
                <c:pt idx="8">
                  <c:v>1241</c:v>
                </c:pt>
                <c:pt idx="9">
                  <c:v>1251</c:v>
                </c:pt>
                <c:pt idx="10">
                  <c:v>1243</c:v>
                </c:pt>
                <c:pt idx="11">
                  <c:v>1236</c:v>
                </c:pt>
                <c:pt idx="12">
                  <c:v>1204</c:v>
                </c:pt>
                <c:pt idx="13">
                  <c:v>1186</c:v>
                </c:pt>
                <c:pt idx="14">
                  <c:v>1154</c:v>
                </c:pt>
                <c:pt idx="15">
                  <c:v>1180</c:v>
                </c:pt>
                <c:pt idx="16">
                  <c:v>1181</c:v>
                </c:pt>
                <c:pt idx="17">
                  <c:v>1151</c:v>
                </c:pt>
                <c:pt idx="18">
                  <c:v>1129</c:v>
                </c:pt>
                <c:pt idx="19">
                  <c:v>1121</c:v>
                </c:pt>
                <c:pt idx="20">
                  <c:v>1096</c:v>
                </c:pt>
                <c:pt idx="21">
                  <c:v>1080</c:v>
                </c:pt>
                <c:pt idx="22">
                  <c:v>1103</c:v>
                </c:pt>
                <c:pt idx="23">
                  <c:v>1085</c:v>
                </c:pt>
              </c:numCache>
            </c:numRef>
          </c:val>
        </c:ser>
        <c:ser>
          <c:idx val="4"/>
          <c:order val="4"/>
          <c:tx>
            <c:strRef>
              <c:f>'Pivot Chart'!$F$2:$F$3</c:f>
              <c:strCache>
                <c:ptCount val="1"/>
                <c:pt idx="0">
                  <c:v>chromite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Chart'!$F$4:$F$28</c:f>
              <c:numCache>
                <c:formatCode>General</c:formatCode>
                <c:ptCount val="24"/>
                <c:pt idx="0">
                  <c:v>2402</c:v>
                </c:pt>
                <c:pt idx="1">
                  <c:v>2450</c:v>
                </c:pt>
                <c:pt idx="2">
                  <c:v>2463</c:v>
                </c:pt>
                <c:pt idx="3">
                  <c:v>2473</c:v>
                </c:pt>
                <c:pt idx="4">
                  <c:v>2488</c:v>
                </c:pt>
                <c:pt idx="5">
                  <c:v>2471</c:v>
                </c:pt>
                <c:pt idx="6">
                  <c:v>2467</c:v>
                </c:pt>
                <c:pt idx="7">
                  <c:v>2458</c:v>
                </c:pt>
                <c:pt idx="8">
                  <c:v>2470</c:v>
                </c:pt>
                <c:pt idx="9">
                  <c:v>2490</c:v>
                </c:pt>
                <c:pt idx="10">
                  <c:v>2502</c:v>
                </c:pt>
                <c:pt idx="11">
                  <c:v>2486</c:v>
                </c:pt>
                <c:pt idx="12">
                  <c:v>2501</c:v>
                </c:pt>
                <c:pt idx="13">
                  <c:v>2501</c:v>
                </c:pt>
                <c:pt idx="14">
                  <c:v>2512</c:v>
                </c:pt>
                <c:pt idx="15">
                  <c:v>2543</c:v>
                </c:pt>
                <c:pt idx="16">
                  <c:v>2544</c:v>
                </c:pt>
                <c:pt idx="17">
                  <c:v>2558</c:v>
                </c:pt>
                <c:pt idx="18">
                  <c:v>2554</c:v>
                </c:pt>
                <c:pt idx="19">
                  <c:v>2563</c:v>
                </c:pt>
                <c:pt idx="20">
                  <c:v>2571</c:v>
                </c:pt>
                <c:pt idx="21">
                  <c:v>2553</c:v>
                </c:pt>
                <c:pt idx="22">
                  <c:v>2589</c:v>
                </c:pt>
                <c:pt idx="23">
                  <c:v>2578</c:v>
                </c:pt>
              </c:numCache>
            </c:numRef>
          </c:val>
        </c:ser>
        <c:ser>
          <c:idx val="5"/>
          <c:order val="5"/>
          <c:tx>
            <c:strRef>
              <c:f>'Pivot Chart'!$G$2:$G$3</c:f>
              <c:strCache>
                <c:ptCount val="1"/>
                <c:pt idx="0">
                  <c:v>fluorite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Chart'!$G$4:$G$28</c:f>
              <c:numCache>
                <c:formatCode>General</c:formatCode>
                <c:ptCount val="24"/>
                <c:pt idx="0">
                  <c:v>2777</c:v>
                </c:pt>
                <c:pt idx="1">
                  <c:v>2808</c:v>
                </c:pt>
                <c:pt idx="2">
                  <c:v>2806</c:v>
                </c:pt>
                <c:pt idx="3">
                  <c:v>2835</c:v>
                </c:pt>
                <c:pt idx="4">
                  <c:v>2828</c:v>
                </c:pt>
                <c:pt idx="5">
                  <c:v>2801</c:v>
                </c:pt>
                <c:pt idx="6">
                  <c:v>2785</c:v>
                </c:pt>
                <c:pt idx="7">
                  <c:v>2765</c:v>
                </c:pt>
                <c:pt idx="8">
                  <c:v>2732</c:v>
                </c:pt>
                <c:pt idx="9">
                  <c:v>2702</c:v>
                </c:pt>
                <c:pt idx="10">
                  <c:v>2661</c:v>
                </c:pt>
                <c:pt idx="11">
                  <c:v>2645</c:v>
                </c:pt>
                <c:pt idx="12">
                  <c:v>2588</c:v>
                </c:pt>
                <c:pt idx="13">
                  <c:v>2538</c:v>
                </c:pt>
                <c:pt idx="14">
                  <c:v>2467</c:v>
                </c:pt>
                <c:pt idx="15">
                  <c:v>2467</c:v>
                </c:pt>
                <c:pt idx="16">
                  <c:v>2425</c:v>
                </c:pt>
                <c:pt idx="17">
                  <c:v>2382</c:v>
                </c:pt>
                <c:pt idx="18">
                  <c:v>2346</c:v>
                </c:pt>
                <c:pt idx="19">
                  <c:v>2295</c:v>
                </c:pt>
                <c:pt idx="20">
                  <c:v>2267</c:v>
                </c:pt>
                <c:pt idx="21">
                  <c:v>2202</c:v>
                </c:pt>
                <c:pt idx="22">
                  <c:v>2151</c:v>
                </c:pt>
                <c:pt idx="23">
                  <c:v>2126</c:v>
                </c:pt>
              </c:numCache>
            </c:numRef>
          </c:val>
        </c:ser>
        <c:ser>
          <c:idx val="6"/>
          <c:order val="6"/>
          <c:tx>
            <c:strRef>
              <c:f>'Pivot Chart'!$H$2:$H$3</c:f>
              <c:strCache>
                <c:ptCount val="1"/>
                <c:pt idx="0">
                  <c:v>galena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Chart'!$H$4:$H$28</c:f>
              <c:numCache>
                <c:formatCode>General</c:formatCode>
                <c:ptCount val="24"/>
                <c:pt idx="0">
                  <c:v>3927</c:v>
                </c:pt>
                <c:pt idx="1">
                  <c:v>3947</c:v>
                </c:pt>
                <c:pt idx="2">
                  <c:v>3956</c:v>
                </c:pt>
                <c:pt idx="3">
                  <c:v>3983</c:v>
                </c:pt>
                <c:pt idx="4">
                  <c:v>4010</c:v>
                </c:pt>
                <c:pt idx="5">
                  <c:v>4017</c:v>
                </c:pt>
                <c:pt idx="6">
                  <c:v>4015</c:v>
                </c:pt>
                <c:pt idx="7">
                  <c:v>4031</c:v>
                </c:pt>
                <c:pt idx="8">
                  <c:v>4042</c:v>
                </c:pt>
                <c:pt idx="9">
                  <c:v>4070</c:v>
                </c:pt>
                <c:pt idx="10">
                  <c:v>4048</c:v>
                </c:pt>
                <c:pt idx="11">
                  <c:v>4049</c:v>
                </c:pt>
                <c:pt idx="12">
                  <c:v>4038</c:v>
                </c:pt>
                <c:pt idx="13">
                  <c:v>4050</c:v>
                </c:pt>
                <c:pt idx="14">
                  <c:v>4021</c:v>
                </c:pt>
                <c:pt idx="15">
                  <c:v>4043</c:v>
                </c:pt>
                <c:pt idx="16">
                  <c:v>4029</c:v>
                </c:pt>
                <c:pt idx="17">
                  <c:v>4010</c:v>
                </c:pt>
                <c:pt idx="18">
                  <c:v>3989</c:v>
                </c:pt>
                <c:pt idx="19">
                  <c:v>3985</c:v>
                </c:pt>
                <c:pt idx="20">
                  <c:v>3971</c:v>
                </c:pt>
                <c:pt idx="21">
                  <c:v>3962</c:v>
                </c:pt>
                <c:pt idx="22">
                  <c:v>3979</c:v>
                </c:pt>
                <c:pt idx="23">
                  <c:v>3972</c:v>
                </c:pt>
              </c:numCache>
            </c:numRef>
          </c:val>
        </c:ser>
        <c:ser>
          <c:idx val="7"/>
          <c:order val="7"/>
          <c:tx>
            <c:strRef>
              <c:f>'Pivot Chart'!$I$2:$I$3</c:f>
              <c:strCache>
                <c:ptCount val="1"/>
                <c:pt idx="0">
                  <c:v>goethite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Chart'!$I$4:$I$28</c:f>
              <c:numCache>
                <c:formatCode>General</c:formatCode>
                <c:ptCount val="24"/>
                <c:pt idx="0">
                  <c:v>3545</c:v>
                </c:pt>
                <c:pt idx="1">
                  <c:v>3544</c:v>
                </c:pt>
                <c:pt idx="2">
                  <c:v>3534</c:v>
                </c:pt>
                <c:pt idx="3">
                  <c:v>3542</c:v>
                </c:pt>
                <c:pt idx="4">
                  <c:v>3537</c:v>
                </c:pt>
                <c:pt idx="5">
                  <c:v>3504</c:v>
                </c:pt>
                <c:pt idx="6">
                  <c:v>3495</c:v>
                </c:pt>
                <c:pt idx="7">
                  <c:v>3471</c:v>
                </c:pt>
                <c:pt idx="8">
                  <c:v>3457</c:v>
                </c:pt>
                <c:pt idx="9">
                  <c:v>3456</c:v>
                </c:pt>
                <c:pt idx="10">
                  <c:v>3461</c:v>
                </c:pt>
                <c:pt idx="11">
                  <c:v>3474</c:v>
                </c:pt>
                <c:pt idx="12">
                  <c:v>3454</c:v>
                </c:pt>
                <c:pt idx="13">
                  <c:v>3456</c:v>
                </c:pt>
                <c:pt idx="14">
                  <c:v>3405</c:v>
                </c:pt>
                <c:pt idx="15">
                  <c:v>3437</c:v>
                </c:pt>
                <c:pt idx="16">
                  <c:v>3428</c:v>
                </c:pt>
                <c:pt idx="17">
                  <c:v>3435</c:v>
                </c:pt>
                <c:pt idx="18">
                  <c:v>3431</c:v>
                </c:pt>
                <c:pt idx="19">
                  <c:v>3444</c:v>
                </c:pt>
                <c:pt idx="20">
                  <c:v>3419</c:v>
                </c:pt>
                <c:pt idx="21">
                  <c:v>3414</c:v>
                </c:pt>
                <c:pt idx="22">
                  <c:v>3399</c:v>
                </c:pt>
                <c:pt idx="23">
                  <c:v>3384</c:v>
                </c:pt>
              </c:numCache>
            </c:numRef>
          </c:val>
        </c:ser>
        <c:ser>
          <c:idx val="8"/>
          <c:order val="8"/>
          <c:tx>
            <c:strRef>
              <c:f>'Pivot Chart'!$J$2:$J$3</c:f>
              <c:strCache>
                <c:ptCount val="1"/>
                <c:pt idx="0">
                  <c:v>gold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Chart'!$J$4:$J$28</c:f>
              <c:numCache>
                <c:formatCode>General</c:formatCode>
                <c:ptCount val="24"/>
                <c:pt idx="0">
                  <c:v>2089</c:v>
                </c:pt>
                <c:pt idx="1">
                  <c:v>2150</c:v>
                </c:pt>
                <c:pt idx="2">
                  <c:v>2193</c:v>
                </c:pt>
                <c:pt idx="3">
                  <c:v>2214</c:v>
                </c:pt>
                <c:pt idx="4">
                  <c:v>2230</c:v>
                </c:pt>
                <c:pt idx="5">
                  <c:v>2213</c:v>
                </c:pt>
                <c:pt idx="6">
                  <c:v>2178</c:v>
                </c:pt>
                <c:pt idx="7">
                  <c:v>2169</c:v>
                </c:pt>
                <c:pt idx="8">
                  <c:v>2165</c:v>
                </c:pt>
                <c:pt idx="9">
                  <c:v>2154</c:v>
                </c:pt>
                <c:pt idx="10">
                  <c:v>2135</c:v>
                </c:pt>
                <c:pt idx="11">
                  <c:v>2121</c:v>
                </c:pt>
                <c:pt idx="12">
                  <c:v>2095</c:v>
                </c:pt>
                <c:pt idx="13">
                  <c:v>2067</c:v>
                </c:pt>
                <c:pt idx="14">
                  <c:v>2046</c:v>
                </c:pt>
                <c:pt idx="15">
                  <c:v>2065</c:v>
                </c:pt>
                <c:pt idx="16">
                  <c:v>2021</c:v>
                </c:pt>
                <c:pt idx="17">
                  <c:v>2029</c:v>
                </c:pt>
                <c:pt idx="18">
                  <c:v>2000</c:v>
                </c:pt>
                <c:pt idx="19">
                  <c:v>1970</c:v>
                </c:pt>
                <c:pt idx="20">
                  <c:v>1923</c:v>
                </c:pt>
                <c:pt idx="21">
                  <c:v>1903</c:v>
                </c:pt>
                <c:pt idx="22">
                  <c:v>1867</c:v>
                </c:pt>
                <c:pt idx="23">
                  <c:v>1869</c:v>
                </c:pt>
              </c:numCache>
            </c:numRef>
          </c:val>
        </c:ser>
        <c:ser>
          <c:idx val="9"/>
          <c:order val="9"/>
          <c:tx>
            <c:strRef>
              <c:f>'Pivot Chart'!$K$2:$K$3</c:f>
              <c:strCache>
                <c:ptCount val="1"/>
                <c:pt idx="0">
                  <c:v>gypsum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Chart'!$K$4:$K$28</c:f>
              <c:numCache>
                <c:formatCode>General</c:formatCode>
                <c:ptCount val="24"/>
                <c:pt idx="0">
                  <c:v>35</c:v>
                </c:pt>
                <c:pt idx="1">
                  <c:v>41</c:v>
                </c:pt>
                <c:pt idx="2">
                  <c:v>38</c:v>
                </c:pt>
                <c:pt idx="3">
                  <c:v>48</c:v>
                </c:pt>
                <c:pt idx="4">
                  <c:v>70</c:v>
                </c:pt>
                <c:pt idx="5">
                  <c:v>64</c:v>
                </c:pt>
                <c:pt idx="6">
                  <c:v>55</c:v>
                </c:pt>
                <c:pt idx="7">
                  <c:v>43</c:v>
                </c:pt>
                <c:pt idx="8">
                  <c:v>56</c:v>
                </c:pt>
                <c:pt idx="9">
                  <c:v>58</c:v>
                </c:pt>
                <c:pt idx="10">
                  <c:v>48</c:v>
                </c:pt>
                <c:pt idx="11">
                  <c:v>57</c:v>
                </c:pt>
                <c:pt idx="12">
                  <c:v>45</c:v>
                </c:pt>
                <c:pt idx="13">
                  <c:v>53</c:v>
                </c:pt>
                <c:pt idx="14">
                  <c:v>8</c:v>
                </c:pt>
                <c:pt idx="15">
                  <c:v>62</c:v>
                </c:pt>
                <c:pt idx="16">
                  <c:v>48</c:v>
                </c:pt>
                <c:pt idx="17">
                  <c:v>55</c:v>
                </c:pt>
                <c:pt idx="18">
                  <c:v>51</c:v>
                </c:pt>
                <c:pt idx="19">
                  <c:v>60</c:v>
                </c:pt>
                <c:pt idx="20">
                  <c:v>44</c:v>
                </c:pt>
                <c:pt idx="21">
                  <c:v>64</c:v>
                </c:pt>
                <c:pt idx="22">
                  <c:v>49</c:v>
                </c:pt>
                <c:pt idx="23">
                  <c:v>57</c:v>
                </c:pt>
              </c:numCache>
            </c:numRef>
          </c:val>
        </c:ser>
        <c:ser>
          <c:idx val="10"/>
          <c:order val="10"/>
          <c:tx>
            <c:strRef>
              <c:f>'Pivot Chart'!$L$2:$L$3</c:f>
              <c:strCache>
                <c:ptCount val="1"/>
                <c:pt idx="0">
                  <c:v>halite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Chart'!$L$4:$L$28</c:f>
              <c:numCache>
                <c:formatCode>General</c:formatCode>
                <c:ptCount val="24"/>
                <c:pt idx="0">
                  <c:v>5061</c:v>
                </c:pt>
                <c:pt idx="1">
                  <c:v>5087</c:v>
                </c:pt>
                <c:pt idx="2">
                  <c:v>5110</c:v>
                </c:pt>
                <c:pt idx="3">
                  <c:v>5141</c:v>
                </c:pt>
                <c:pt idx="4">
                  <c:v>5145</c:v>
                </c:pt>
                <c:pt idx="5">
                  <c:v>5145</c:v>
                </c:pt>
                <c:pt idx="6">
                  <c:v>5150</c:v>
                </c:pt>
                <c:pt idx="7">
                  <c:v>5139</c:v>
                </c:pt>
                <c:pt idx="8">
                  <c:v>5127</c:v>
                </c:pt>
                <c:pt idx="9">
                  <c:v>5118</c:v>
                </c:pt>
                <c:pt idx="10">
                  <c:v>5101</c:v>
                </c:pt>
                <c:pt idx="11">
                  <c:v>5097</c:v>
                </c:pt>
                <c:pt idx="12">
                  <c:v>5056</c:v>
                </c:pt>
                <c:pt idx="13">
                  <c:v>5047</c:v>
                </c:pt>
                <c:pt idx="14">
                  <c:v>4988</c:v>
                </c:pt>
                <c:pt idx="15">
                  <c:v>5000</c:v>
                </c:pt>
                <c:pt idx="16">
                  <c:v>4971</c:v>
                </c:pt>
                <c:pt idx="17">
                  <c:v>4956</c:v>
                </c:pt>
                <c:pt idx="18">
                  <c:v>4944</c:v>
                </c:pt>
                <c:pt idx="19">
                  <c:v>4945</c:v>
                </c:pt>
                <c:pt idx="20">
                  <c:v>4928</c:v>
                </c:pt>
                <c:pt idx="21">
                  <c:v>4910</c:v>
                </c:pt>
                <c:pt idx="22">
                  <c:v>4894</c:v>
                </c:pt>
                <c:pt idx="23">
                  <c:v>4888</c:v>
                </c:pt>
              </c:numCache>
            </c:numRef>
          </c:val>
        </c:ser>
        <c:ser>
          <c:idx val="11"/>
          <c:order val="11"/>
          <c:tx>
            <c:strRef>
              <c:f>'Pivot Chart'!$M$2:$M$3</c:f>
              <c:strCache>
                <c:ptCount val="1"/>
                <c:pt idx="0">
                  <c:v>kerogen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Chart'!$M$4:$M$28</c:f>
              <c:numCache>
                <c:formatCode>General</c:formatCode>
                <c:ptCount val="24"/>
                <c:pt idx="0">
                  <c:v>482</c:v>
                </c:pt>
                <c:pt idx="1">
                  <c:v>485</c:v>
                </c:pt>
                <c:pt idx="2">
                  <c:v>453</c:v>
                </c:pt>
                <c:pt idx="3">
                  <c:v>426</c:v>
                </c:pt>
                <c:pt idx="4">
                  <c:v>410</c:v>
                </c:pt>
                <c:pt idx="5">
                  <c:v>364</c:v>
                </c:pt>
                <c:pt idx="6">
                  <c:v>328</c:v>
                </c:pt>
                <c:pt idx="7">
                  <c:v>282</c:v>
                </c:pt>
                <c:pt idx="8">
                  <c:v>249</c:v>
                </c:pt>
                <c:pt idx="9">
                  <c:v>244</c:v>
                </c:pt>
                <c:pt idx="10">
                  <c:v>205</c:v>
                </c:pt>
                <c:pt idx="11">
                  <c:v>164</c:v>
                </c:pt>
                <c:pt idx="12">
                  <c:v>121</c:v>
                </c:pt>
                <c:pt idx="13">
                  <c:v>95</c:v>
                </c:pt>
                <c:pt idx="14">
                  <c:v>18</c:v>
                </c:pt>
                <c:pt idx="15">
                  <c:v>41</c:v>
                </c:pt>
                <c:pt idx="16">
                  <c:v>36</c:v>
                </c:pt>
                <c:pt idx="17">
                  <c:v>45</c:v>
                </c:pt>
                <c:pt idx="18">
                  <c:v>52</c:v>
                </c:pt>
                <c:pt idx="19">
                  <c:v>34</c:v>
                </c:pt>
                <c:pt idx="20">
                  <c:v>58</c:v>
                </c:pt>
                <c:pt idx="21">
                  <c:v>47</c:v>
                </c:pt>
                <c:pt idx="22">
                  <c:v>42</c:v>
                </c:pt>
                <c:pt idx="23">
                  <c:v>40</c:v>
                </c:pt>
              </c:numCache>
            </c:numRef>
          </c:val>
        </c:ser>
        <c:ser>
          <c:idx val="12"/>
          <c:order val="12"/>
          <c:tx>
            <c:strRef>
              <c:f>'Pivot Chart'!$N$2:$N$3</c:f>
              <c:strCache>
                <c:ptCount val="1"/>
                <c:pt idx="0">
                  <c:v>magnetite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Chart'!$N$4:$N$28</c:f>
              <c:numCache>
                <c:formatCode>General</c:formatCode>
                <c:ptCount val="24"/>
                <c:pt idx="0">
                  <c:v>9615</c:v>
                </c:pt>
                <c:pt idx="1">
                  <c:v>9661</c:v>
                </c:pt>
                <c:pt idx="2">
                  <c:v>9693</c:v>
                </c:pt>
                <c:pt idx="3">
                  <c:v>9725</c:v>
                </c:pt>
                <c:pt idx="4">
                  <c:v>9747</c:v>
                </c:pt>
                <c:pt idx="5">
                  <c:v>9742</c:v>
                </c:pt>
                <c:pt idx="6">
                  <c:v>9743</c:v>
                </c:pt>
                <c:pt idx="7">
                  <c:v>9750</c:v>
                </c:pt>
                <c:pt idx="8">
                  <c:v>9750</c:v>
                </c:pt>
                <c:pt idx="9">
                  <c:v>9777</c:v>
                </c:pt>
                <c:pt idx="10">
                  <c:v>9787</c:v>
                </c:pt>
                <c:pt idx="11">
                  <c:v>9825</c:v>
                </c:pt>
                <c:pt idx="12">
                  <c:v>9825</c:v>
                </c:pt>
                <c:pt idx="13">
                  <c:v>9847</c:v>
                </c:pt>
                <c:pt idx="14">
                  <c:v>9814</c:v>
                </c:pt>
                <c:pt idx="15">
                  <c:v>9896</c:v>
                </c:pt>
                <c:pt idx="16">
                  <c:v>9910</c:v>
                </c:pt>
                <c:pt idx="17">
                  <c:v>9921</c:v>
                </c:pt>
                <c:pt idx="18">
                  <c:v>9935</c:v>
                </c:pt>
                <c:pt idx="19">
                  <c:v>9950</c:v>
                </c:pt>
                <c:pt idx="20">
                  <c:v>9964</c:v>
                </c:pt>
                <c:pt idx="21">
                  <c:v>9940</c:v>
                </c:pt>
                <c:pt idx="22">
                  <c:v>9927</c:v>
                </c:pt>
                <c:pt idx="23">
                  <c:v>9911</c:v>
                </c:pt>
              </c:numCache>
            </c:numRef>
          </c:val>
        </c:ser>
        <c:ser>
          <c:idx val="13"/>
          <c:order val="13"/>
          <c:tx>
            <c:strRef>
              <c:f>'Pivot Chart'!$O$2:$O$3</c:f>
              <c:strCache>
                <c:ptCount val="1"/>
                <c:pt idx="0">
                  <c:v>methane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Chart'!$O$4:$O$28</c:f>
              <c:numCache>
                <c:formatCode>General</c:formatCode>
                <c:ptCount val="24"/>
                <c:pt idx="0">
                  <c:v>6141</c:v>
                </c:pt>
                <c:pt idx="1">
                  <c:v>6155</c:v>
                </c:pt>
                <c:pt idx="2">
                  <c:v>6145</c:v>
                </c:pt>
                <c:pt idx="3">
                  <c:v>6132</c:v>
                </c:pt>
                <c:pt idx="4">
                  <c:v>6137</c:v>
                </c:pt>
                <c:pt idx="5">
                  <c:v>6123</c:v>
                </c:pt>
                <c:pt idx="6">
                  <c:v>6121</c:v>
                </c:pt>
                <c:pt idx="7">
                  <c:v>6100</c:v>
                </c:pt>
                <c:pt idx="8">
                  <c:v>6101</c:v>
                </c:pt>
                <c:pt idx="9">
                  <c:v>6114</c:v>
                </c:pt>
                <c:pt idx="10">
                  <c:v>6076</c:v>
                </c:pt>
                <c:pt idx="11">
                  <c:v>6063</c:v>
                </c:pt>
                <c:pt idx="12">
                  <c:v>6063</c:v>
                </c:pt>
                <c:pt idx="13">
                  <c:v>6061</c:v>
                </c:pt>
                <c:pt idx="14">
                  <c:v>6007</c:v>
                </c:pt>
                <c:pt idx="15">
                  <c:v>6046</c:v>
                </c:pt>
                <c:pt idx="16">
                  <c:v>6039</c:v>
                </c:pt>
                <c:pt idx="17">
                  <c:v>6041</c:v>
                </c:pt>
                <c:pt idx="18">
                  <c:v>6031</c:v>
                </c:pt>
                <c:pt idx="19">
                  <c:v>6012</c:v>
                </c:pt>
                <c:pt idx="20">
                  <c:v>5994</c:v>
                </c:pt>
                <c:pt idx="21">
                  <c:v>5972</c:v>
                </c:pt>
                <c:pt idx="22">
                  <c:v>5960</c:v>
                </c:pt>
                <c:pt idx="23">
                  <c:v>5965</c:v>
                </c:pt>
              </c:numCache>
            </c:numRef>
          </c:val>
        </c:ser>
        <c:ser>
          <c:idx val="14"/>
          <c:order val="14"/>
          <c:tx>
            <c:strRef>
              <c:f>'Pivot Chart'!$P$2:$P$3</c:f>
              <c:strCache>
                <c:ptCount val="1"/>
                <c:pt idx="0">
                  <c:v>monazite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Chart'!$P$4:$P$28</c:f>
              <c:numCache>
                <c:formatCode>General</c:formatCode>
                <c:ptCount val="24"/>
                <c:pt idx="0">
                  <c:v>1227</c:v>
                </c:pt>
                <c:pt idx="1">
                  <c:v>1258</c:v>
                </c:pt>
                <c:pt idx="2">
                  <c:v>1253</c:v>
                </c:pt>
                <c:pt idx="3">
                  <c:v>1273</c:v>
                </c:pt>
                <c:pt idx="4">
                  <c:v>1290</c:v>
                </c:pt>
                <c:pt idx="5">
                  <c:v>1277</c:v>
                </c:pt>
                <c:pt idx="6">
                  <c:v>1271</c:v>
                </c:pt>
                <c:pt idx="7">
                  <c:v>1268</c:v>
                </c:pt>
                <c:pt idx="8">
                  <c:v>1267</c:v>
                </c:pt>
                <c:pt idx="9">
                  <c:v>1270</c:v>
                </c:pt>
                <c:pt idx="10">
                  <c:v>1255</c:v>
                </c:pt>
                <c:pt idx="11">
                  <c:v>1244</c:v>
                </c:pt>
                <c:pt idx="12">
                  <c:v>1215</c:v>
                </c:pt>
                <c:pt idx="13">
                  <c:v>1207</c:v>
                </c:pt>
                <c:pt idx="14">
                  <c:v>1146</c:v>
                </c:pt>
                <c:pt idx="15">
                  <c:v>1181</c:v>
                </c:pt>
                <c:pt idx="16">
                  <c:v>1136</c:v>
                </c:pt>
                <c:pt idx="17">
                  <c:v>1104</c:v>
                </c:pt>
                <c:pt idx="18">
                  <c:v>1094</c:v>
                </c:pt>
                <c:pt idx="19">
                  <c:v>1067</c:v>
                </c:pt>
                <c:pt idx="20">
                  <c:v>1031</c:v>
                </c:pt>
                <c:pt idx="21">
                  <c:v>979</c:v>
                </c:pt>
                <c:pt idx="22">
                  <c:v>949</c:v>
                </c:pt>
                <c:pt idx="23">
                  <c:v>930</c:v>
                </c:pt>
              </c:numCache>
            </c:numRef>
          </c:val>
        </c:ser>
        <c:ser>
          <c:idx val="15"/>
          <c:order val="15"/>
          <c:tx>
            <c:strRef>
              <c:f>'Pivot Chart'!$Q$2:$Q$3</c:f>
              <c:strCache>
                <c:ptCount val="1"/>
                <c:pt idx="0">
                  <c:v>rutile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Chart'!$Q$4:$Q$28</c:f>
              <c:numCache>
                <c:formatCode>General</c:formatCode>
                <c:ptCount val="24"/>
                <c:pt idx="0">
                  <c:v>11</c:v>
                </c:pt>
                <c:pt idx="1">
                  <c:v>31</c:v>
                </c:pt>
                <c:pt idx="2">
                  <c:v>33</c:v>
                </c:pt>
                <c:pt idx="3">
                  <c:v>27</c:v>
                </c:pt>
                <c:pt idx="4">
                  <c:v>48</c:v>
                </c:pt>
                <c:pt idx="5">
                  <c:v>42</c:v>
                </c:pt>
                <c:pt idx="6">
                  <c:v>35</c:v>
                </c:pt>
                <c:pt idx="7">
                  <c:v>25</c:v>
                </c:pt>
                <c:pt idx="8">
                  <c:v>25</c:v>
                </c:pt>
                <c:pt idx="9">
                  <c:v>39</c:v>
                </c:pt>
                <c:pt idx="10">
                  <c:v>43</c:v>
                </c:pt>
                <c:pt idx="11">
                  <c:v>50</c:v>
                </c:pt>
                <c:pt idx="12">
                  <c:v>41</c:v>
                </c:pt>
                <c:pt idx="13">
                  <c:v>52</c:v>
                </c:pt>
                <c:pt idx="14">
                  <c:v>10</c:v>
                </c:pt>
                <c:pt idx="15">
                  <c:v>38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46</c:v>
                </c:pt>
                <c:pt idx="20">
                  <c:v>43</c:v>
                </c:pt>
                <c:pt idx="21">
                  <c:v>31</c:v>
                </c:pt>
                <c:pt idx="22">
                  <c:v>56</c:v>
                </c:pt>
                <c:pt idx="23">
                  <c:v>51</c:v>
                </c:pt>
              </c:numCache>
            </c:numRef>
          </c:val>
        </c:ser>
        <c:ser>
          <c:idx val="16"/>
          <c:order val="16"/>
          <c:tx>
            <c:strRef>
              <c:f>'Pivot Chart'!$R$2:$R$3</c:f>
              <c:strCache>
                <c:ptCount val="1"/>
                <c:pt idx="0">
                  <c:v>sulfur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Chart'!$R$4:$R$28</c:f>
              <c:numCache>
                <c:formatCode>General</c:formatCode>
                <c:ptCount val="24"/>
                <c:pt idx="0">
                  <c:v>12510</c:v>
                </c:pt>
                <c:pt idx="1">
                  <c:v>12574</c:v>
                </c:pt>
                <c:pt idx="2">
                  <c:v>12596</c:v>
                </c:pt>
                <c:pt idx="3">
                  <c:v>12620</c:v>
                </c:pt>
                <c:pt idx="4">
                  <c:v>12621</c:v>
                </c:pt>
                <c:pt idx="5">
                  <c:v>12602</c:v>
                </c:pt>
                <c:pt idx="6">
                  <c:v>12601</c:v>
                </c:pt>
                <c:pt idx="7">
                  <c:v>12599</c:v>
                </c:pt>
                <c:pt idx="8">
                  <c:v>12600</c:v>
                </c:pt>
                <c:pt idx="9">
                  <c:v>12616</c:v>
                </c:pt>
                <c:pt idx="10">
                  <c:v>12614</c:v>
                </c:pt>
                <c:pt idx="11">
                  <c:v>12629</c:v>
                </c:pt>
                <c:pt idx="12">
                  <c:v>12623</c:v>
                </c:pt>
                <c:pt idx="13">
                  <c:v>12628</c:v>
                </c:pt>
                <c:pt idx="14">
                  <c:v>12577</c:v>
                </c:pt>
                <c:pt idx="15">
                  <c:v>12620</c:v>
                </c:pt>
                <c:pt idx="16">
                  <c:v>12620</c:v>
                </c:pt>
                <c:pt idx="17">
                  <c:v>12638</c:v>
                </c:pt>
                <c:pt idx="18">
                  <c:v>12638</c:v>
                </c:pt>
                <c:pt idx="19">
                  <c:v>12634</c:v>
                </c:pt>
                <c:pt idx="20">
                  <c:v>12637</c:v>
                </c:pt>
                <c:pt idx="21">
                  <c:v>12628</c:v>
                </c:pt>
                <c:pt idx="22">
                  <c:v>12584</c:v>
                </c:pt>
                <c:pt idx="23">
                  <c:v>12584</c:v>
                </c:pt>
              </c:numCache>
            </c:numRef>
          </c:val>
        </c:ser>
        <c:ser>
          <c:idx val="17"/>
          <c:order val="17"/>
          <c:tx>
            <c:strRef>
              <c:f>'Pivot Chart'!$S$2:$S$3</c:f>
              <c:strCache>
                <c:ptCount val="1"/>
                <c:pt idx="0">
                  <c:v>trona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Chart'!$S$4:$S$28</c:f>
              <c:numCache>
                <c:formatCode>General</c:formatCode>
                <c:ptCount val="24"/>
                <c:pt idx="0">
                  <c:v>6525</c:v>
                </c:pt>
                <c:pt idx="1">
                  <c:v>6565</c:v>
                </c:pt>
                <c:pt idx="2">
                  <c:v>6581</c:v>
                </c:pt>
                <c:pt idx="3">
                  <c:v>6603</c:v>
                </c:pt>
                <c:pt idx="4">
                  <c:v>6608</c:v>
                </c:pt>
                <c:pt idx="5">
                  <c:v>6603</c:v>
                </c:pt>
                <c:pt idx="6">
                  <c:v>6616</c:v>
                </c:pt>
                <c:pt idx="7">
                  <c:v>6622</c:v>
                </c:pt>
                <c:pt idx="8">
                  <c:v>6628</c:v>
                </c:pt>
                <c:pt idx="9">
                  <c:v>6629</c:v>
                </c:pt>
                <c:pt idx="10">
                  <c:v>6620</c:v>
                </c:pt>
                <c:pt idx="11">
                  <c:v>6636</c:v>
                </c:pt>
                <c:pt idx="12">
                  <c:v>6627</c:v>
                </c:pt>
                <c:pt idx="13">
                  <c:v>6614</c:v>
                </c:pt>
                <c:pt idx="14">
                  <c:v>6564</c:v>
                </c:pt>
                <c:pt idx="15">
                  <c:v>6621</c:v>
                </c:pt>
                <c:pt idx="16">
                  <c:v>6610</c:v>
                </c:pt>
                <c:pt idx="17">
                  <c:v>6603</c:v>
                </c:pt>
                <c:pt idx="18">
                  <c:v>6587</c:v>
                </c:pt>
                <c:pt idx="19">
                  <c:v>6598</c:v>
                </c:pt>
                <c:pt idx="20">
                  <c:v>6585</c:v>
                </c:pt>
                <c:pt idx="21">
                  <c:v>6575</c:v>
                </c:pt>
                <c:pt idx="22">
                  <c:v>6569</c:v>
                </c:pt>
                <c:pt idx="23">
                  <c:v>6573</c:v>
                </c:pt>
              </c:numCache>
            </c:numRef>
          </c:val>
        </c:ser>
        <c:ser>
          <c:idx val="18"/>
          <c:order val="18"/>
          <c:tx>
            <c:strRef>
              <c:f>'Pivot Chart'!$T$2:$T$3</c:f>
              <c:strCache>
                <c:ptCount val="1"/>
                <c:pt idx="0">
                  <c:v>uraninite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Chart'!$T$4:$T$28</c:f>
              <c:numCache>
                <c:formatCode>General</c:formatCode>
                <c:ptCount val="24"/>
                <c:pt idx="0">
                  <c:v>296</c:v>
                </c:pt>
                <c:pt idx="1">
                  <c:v>332</c:v>
                </c:pt>
                <c:pt idx="2">
                  <c:v>330</c:v>
                </c:pt>
                <c:pt idx="3">
                  <c:v>313</c:v>
                </c:pt>
                <c:pt idx="4">
                  <c:v>338</c:v>
                </c:pt>
                <c:pt idx="5">
                  <c:v>328</c:v>
                </c:pt>
                <c:pt idx="6">
                  <c:v>307</c:v>
                </c:pt>
                <c:pt idx="7">
                  <c:v>310</c:v>
                </c:pt>
                <c:pt idx="8">
                  <c:v>295</c:v>
                </c:pt>
                <c:pt idx="9">
                  <c:v>289</c:v>
                </c:pt>
                <c:pt idx="10">
                  <c:v>264</c:v>
                </c:pt>
                <c:pt idx="11">
                  <c:v>257</c:v>
                </c:pt>
                <c:pt idx="12">
                  <c:v>229</c:v>
                </c:pt>
                <c:pt idx="13">
                  <c:v>212</c:v>
                </c:pt>
                <c:pt idx="14">
                  <c:v>166</c:v>
                </c:pt>
                <c:pt idx="15">
                  <c:v>183</c:v>
                </c:pt>
                <c:pt idx="16">
                  <c:v>148</c:v>
                </c:pt>
                <c:pt idx="17">
                  <c:v>146</c:v>
                </c:pt>
                <c:pt idx="18">
                  <c:v>113</c:v>
                </c:pt>
                <c:pt idx="19">
                  <c:v>97</c:v>
                </c:pt>
                <c:pt idx="20">
                  <c:v>66</c:v>
                </c:pt>
                <c:pt idx="21">
                  <c:v>55</c:v>
                </c:pt>
                <c:pt idx="22">
                  <c:v>37</c:v>
                </c:pt>
                <c:pt idx="23">
                  <c:v>32</c:v>
                </c:pt>
              </c:numCache>
            </c:numRef>
          </c:val>
        </c:ser>
        <c:ser>
          <c:idx val="19"/>
          <c:order val="19"/>
          <c:tx>
            <c:strRef>
              <c:f>'Pivot Chart'!$U$2:$U$3</c:f>
              <c:strCache>
                <c:ptCount val="1"/>
                <c:pt idx="0">
                  <c:v>zircon</c:v>
                </c:pt>
              </c:strCache>
            </c:strRef>
          </c:tx>
          <c:cat>
            <c:strRef>
              <c:f>'Pivot Chart'!$A$4:$A$28</c:f>
              <c:strCache>
                <c:ptCount val="24"/>
                <c:pt idx="0">
                  <c:v>4/13/2013 16:22</c:v>
                </c:pt>
                <c:pt idx="1">
                  <c:v>4/14/2013 12:43</c:v>
                </c:pt>
                <c:pt idx="2">
                  <c:v>4/15/2013 12:43</c:v>
                </c:pt>
                <c:pt idx="3">
                  <c:v>4/16/2013 13:06</c:v>
                </c:pt>
                <c:pt idx="4">
                  <c:v>4/17/2013 12:43</c:v>
                </c:pt>
                <c:pt idx="5">
                  <c:v>4/18/2013 12:43</c:v>
                </c:pt>
                <c:pt idx="6">
                  <c:v>4/19/2013 12:43</c:v>
                </c:pt>
                <c:pt idx="7">
                  <c:v>4/20/2013 12:43</c:v>
                </c:pt>
                <c:pt idx="8">
                  <c:v>4/21/2013 12:43</c:v>
                </c:pt>
                <c:pt idx="9">
                  <c:v>4/22/2013 12:43</c:v>
                </c:pt>
                <c:pt idx="10">
                  <c:v>4/23/2013 12:43</c:v>
                </c:pt>
                <c:pt idx="11">
                  <c:v>4/24/2013 12:43</c:v>
                </c:pt>
                <c:pt idx="12">
                  <c:v>4/25/2013 12:58</c:v>
                </c:pt>
                <c:pt idx="13">
                  <c:v>4/26/2013 12:43</c:v>
                </c:pt>
                <c:pt idx="14">
                  <c:v>4/27/2013 14:29</c:v>
                </c:pt>
                <c:pt idx="15">
                  <c:v>4/28/2013 12:43</c:v>
                </c:pt>
                <c:pt idx="16">
                  <c:v>4/29/2013 12:43</c:v>
                </c:pt>
                <c:pt idx="17">
                  <c:v>4/30/2013 12:43</c:v>
                </c:pt>
                <c:pt idx="18">
                  <c:v>5/1/2013 12:43</c:v>
                </c:pt>
                <c:pt idx="19">
                  <c:v>5/2/2013 12:43</c:v>
                </c:pt>
                <c:pt idx="20">
                  <c:v>5/3/2013 13:20</c:v>
                </c:pt>
                <c:pt idx="21">
                  <c:v>5/4/2013 12:43</c:v>
                </c:pt>
                <c:pt idx="22">
                  <c:v>5/5/2013 12:43</c:v>
                </c:pt>
                <c:pt idx="23">
                  <c:v>5/5/2013 18:36</c:v>
                </c:pt>
              </c:strCache>
            </c:strRef>
          </c:cat>
          <c:val>
            <c:numRef>
              <c:f>'Pivot Chart'!$U$4:$U$28</c:f>
              <c:numCache>
                <c:formatCode>General</c:formatCode>
                <c:ptCount val="24"/>
                <c:pt idx="0">
                  <c:v>22</c:v>
                </c:pt>
                <c:pt idx="1">
                  <c:v>50</c:v>
                </c:pt>
                <c:pt idx="2">
                  <c:v>43</c:v>
                </c:pt>
                <c:pt idx="3">
                  <c:v>53</c:v>
                </c:pt>
                <c:pt idx="4">
                  <c:v>62</c:v>
                </c:pt>
                <c:pt idx="5">
                  <c:v>48</c:v>
                </c:pt>
                <c:pt idx="6">
                  <c:v>52</c:v>
                </c:pt>
                <c:pt idx="7">
                  <c:v>46</c:v>
                </c:pt>
                <c:pt idx="8">
                  <c:v>32</c:v>
                </c:pt>
                <c:pt idx="9">
                  <c:v>50</c:v>
                </c:pt>
                <c:pt idx="10">
                  <c:v>45</c:v>
                </c:pt>
                <c:pt idx="11">
                  <c:v>51</c:v>
                </c:pt>
                <c:pt idx="12">
                  <c:v>38</c:v>
                </c:pt>
                <c:pt idx="13">
                  <c:v>56</c:v>
                </c:pt>
                <c:pt idx="14">
                  <c:v>17</c:v>
                </c:pt>
                <c:pt idx="15">
                  <c:v>104</c:v>
                </c:pt>
                <c:pt idx="16">
                  <c:v>128</c:v>
                </c:pt>
                <c:pt idx="17">
                  <c:v>154</c:v>
                </c:pt>
                <c:pt idx="18">
                  <c:v>171</c:v>
                </c:pt>
                <c:pt idx="19">
                  <c:v>165</c:v>
                </c:pt>
                <c:pt idx="20">
                  <c:v>189</c:v>
                </c:pt>
                <c:pt idx="21">
                  <c:v>171</c:v>
                </c:pt>
                <c:pt idx="22">
                  <c:v>176</c:v>
                </c:pt>
                <c:pt idx="23">
                  <c:v>178</c:v>
                </c:pt>
              </c:numCache>
            </c:numRef>
          </c:val>
        </c:ser>
        <c:marker val="1"/>
        <c:axId val="115814784"/>
        <c:axId val="115816704"/>
      </c:lineChart>
      <c:catAx>
        <c:axId val="115814784"/>
        <c:scaling>
          <c:orientation val="minMax"/>
        </c:scaling>
        <c:axPos val="b"/>
        <c:tickLblPos val="nextTo"/>
        <c:crossAx val="115816704"/>
        <c:crosses val="autoZero"/>
        <c:auto val="1"/>
        <c:lblAlgn val="ctr"/>
        <c:lblOffset val="100"/>
      </c:catAx>
      <c:valAx>
        <c:axId val="115816704"/>
        <c:scaling>
          <c:orientation val="minMax"/>
        </c:scaling>
        <c:axPos val="l"/>
        <c:majorGridlines/>
        <c:numFmt formatCode="General" sourceLinked="1"/>
        <c:tickLblPos val="nextTo"/>
        <c:crossAx val="115814784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180974</xdr:rowOff>
    </xdr:from>
    <xdr:to>
      <xdr:col>14</xdr:col>
      <xdr:colOff>514349</xdr:colOff>
      <xdr:row>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xggx" refreshedDate="41399.586349999998" backgroundQuery="1" createdVersion="3" refreshedVersion="3" recordCount="480">
  <cacheSource type="external" connectionId="2"/>
  <cacheFields count="3">
    <cacheField name="mydate" numFmtId="0" sqlType="11">
      <sharedItems containsSemiMixedTypes="0" containsNonDate="0" containsDate="1" containsString="0" minDate="2013-04-13T16:22:30" maxDate="2013-05-05T18:36:01" count="26">
        <d v="2013-04-13T16:22:30"/>
        <d v="2013-04-14T12:43:22"/>
        <d v="2013-04-15T12:43:26"/>
        <d v="2013-04-16T13:06:46"/>
        <d v="2013-04-17T12:43:24"/>
        <d v="2013-04-18T12:43:29"/>
        <d v="2013-04-19T12:43:25"/>
        <d v="2013-04-20T12:43:27"/>
        <d v="2013-04-21T12:43:17"/>
        <d v="2013-04-22T12:43:27"/>
        <d v="2013-04-23T12:43:30"/>
        <d v="2013-04-24T12:43:25"/>
        <d v="2013-04-25T12:58:22"/>
        <d v="2013-04-26T12:43:30"/>
        <d v="2013-04-27T14:29:31"/>
        <d v="2013-04-28T12:43:24"/>
        <d v="2013-04-29T12:43:32"/>
        <d v="2013-04-30T12:43:35"/>
        <d v="2013-05-01T12:43:29"/>
        <d v="2013-05-02T12:43:31"/>
        <d v="2013-05-03T13:20:39"/>
        <d v="2013-05-04T12:43:29"/>
        <d v="2013-05-05T12:43:24"/>
        <d v="2013-05-05T18:36:01"/>
        <d v="2013-04-13T18:37:35" u="1"/>
        <d v="2013-04-13T18:34:13" u="1"/>
      </sharedItems>
    </cacheField>
    <cacheField name="glyph" numFmtId="0" sqlType="-10">
      <sharedItems count="20">
        <s v="anthracite"/>
        <s v="bauxite"/>
        <s v="beryl"/>
        <s v="chalcopyrite"/>
        <s v="chromite"/>
        <s v="fluorite"/>
        <s v="galena"/>
        <s v="goethite"/>
        <s v="gold"/>
        <s v="gypsum"/>
        <s v="halite"/>
        <s v="kerogen"/>
        <s v="magnetite"/>
        <s v="methane"/>
        <s v="monazite"/>
        <s v="rutile"/>
        <s v="sulfur"/>
        <s v="trona"/>
        <s v="uraninite"/>
        <s v="zircon"/>
      </sharedItems>
    </cacheField>
    <cacheField name="quantity" numFmtId="0" sqlType="4">
      <sharedItems containsSemiMixedTypes="0" containsString="0" containsNumber="1" containsInteger="1" minValue="8" maxValue="12638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xggx" refreshedDate="41399.586354629631" backgroundQuery="1" createdVersion="3" refreshedVersion="3" recordCount="480">
  <cacheSource type="external" connectionId="2"/>
  <cacheFields count="3">
    <cacheField name="mydate" numFmtId="0" sqlType="11">
      <sharedItems containsSemiMixedTypes="0" containsNonDate="0" containsDate="1" containsString="0" minDate="2013-04-13T16:22:30" maxDate="2013-05-05T18:36:01" count="26">
        <d v="2013-04-13T16:22:30"/>
        <d v="2013-04-14T12:43:22"/>
        <d v="2013-04-15T12:43:26"/>
        <d v="2013-04-16T13:06:46"/>
        <d v="2013-04-17T12:43:24"/>
        <d v="2013-04-18T12:43:29"/>
        <d v="2013-04-19T12:43:25"/>
        <d v="2013-04-20T12:43:27"/>
        <d v="2013-04-21T12:43:17"/>
        <d v="2013-04-22T12:43:27"/>
        <d v="2013-04-23T12:43:30"/>
        <d v="2013-04-24T12:43:25"/>
        <d v="2013-04-25T12:58:22"/>
        <d v="2013-04-26T12:43:30"/>
        <d v="2013-04-27T14:29:31"/>
        <d v="2013-04-28T12:43:24"/>
        <d v="2013-04-29T12:43:32"/>
        <d v="2013-04-30T12:43:35"/>
        <d v="2013-05-01T12:43:29"/>
        <d v="2013-05-02T12:43:31"/>
        <d v="2013-05-03T13:20:39"/>
        <d v="2013-05-04T12:43:29"/>
        <d v="2013-05-05T12:43:24"/>
        <d v="2013-05-05T18:36:01"/>
        <d v="2013-04-13T18:37:35" u="1"/>
        <d v="2013-04-13T18:34:13" u="1"/>
      </sharedItems>
    </cacheField>
    <cacheField name="glyph" numFmtId="0" sqlType="-10">
      <sharedItems count="20">
        <s v="anthracite"/>
        <s v="bauxite"/>
        <s v="beryl"/>
        <s v="chalcopyrite"/>
        <s v="chromite"/>
        <s v="fluorite"/>
        <s v="galena"/>
        <s v="goethite"/>
        <s v="gold"/>
        <s v="gypsum"/>
        <s v="halite"/>
        <s v="kerogen"/>
        <s v="magnetite"/>
        <s v="methane"/>
        <s v="monazite"/>
        <s v="rutile"/>
        <s v="sulfur"/>
        <s v="trona"/>
        <s v="uraninite"/>
        <s v="zircon"/>
      </sharedItems>
    </cacheField>
    <cacheField name="quantity" numFmtId="0" sqlType="4">
      <sharedItems containsSemiMixedTypes="0" containsString="0" containsNumber="1" containsInteger="1" minValue="8" maxValue="1263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x v="0"/>
    <n v="14"/>
  </r>
  <r>
    <x v="0"/>
    <x v="1"/>
    <n v="1127"/>
  </r>
  <r>
    <x v="0"/>
    <x v="2"/>
    <n v="34"/>
  </r>
  <r>
    <x v="0"/>
    <x v="3"/>
    <n v="1126"/>
  </r>
  <r>
    <x v="0"/>
    <x v="4"/>
    <n v="2402"/>
  </r>
  <r>
    <x v="0"/>
    <x v="5"/>
    <n v="2777"/>
  </r>
  <r>
    <x v="0"/>
    <x v="6"/>
    <n v="3927"/>
  </r>
  <r>
    <x v="0"/>
    <x v="7"/>
    <n v="3545"/>
  </r>
  <r>
    <x v="0"/>
    <x v="8"/>
    <n v="2089"/>
  </r>
  <r>
    <x v="0"/>
    <x v="9"/>
    <n v="35"/>
  </r>
  <r>
    <x v="0"/>
    <x v="10"/>
    <n v="5061"/>
  </r>
  <r>
    <x v="0"/>
    <x v="11"/>
    <n v="482"/>
  </r>
  <r>
    <x v="0"/>
    <x v="12"/>
    <n v="9615"/>
  </r>
  <r>
    <x v="0"/>
    <x v="13"/>
    <n v="6141"/>
  </r>
  <r>
    <x v="0"/>
    <x v="14"/>
    <n v="1227"/>
  </r>
  <r>
    <x v="0"/>
    <x v="15"/>
    <n v="11"/>
  </r>
  <r>
    <x v="0"/>
    <x v="16"/>
    <n v="12510"/>
  </r>
  <r>
    <x v="0"/>
    <x v="17"/>
    <n v="6525"/>
  </r>
  <r>
    <x v="0"/>
    <x v="18"/>
    <n v="296"/>
  </r>
  <r>
    <x v="0"/>
    <x v="19"/>
    <n v="22"/>
  </r>
  <r>
    <x v="1"/>
    <x v="0"/>
    <n v="28"/>
  </r>
  <r>
    <x v="1"/>
    <x v="1"/>
    <n v="1162"/>
  </r>
  <r>
    <x v="1"/>
    <x v="2"/>
    <n v="54"/>
  </r>
  <r>
    <x v="1"/>
    <x v="3"/>
    <n v="1161"/>
  </r>
  <r>
    <x v="1"/>
    <x v="4"/>
    <n v="2450"/>
  </r>
  <r>
    <x v="1"/>
    <x v="5"/>
    <n v="2808"/>
  </r>
  <r>
    <x v="1"/>
    <x v="6"/>
    <n v="3947"/>
  </r>
  <r>
    <x v="1"/>
    <x v="7"/>
    <n v="3544"/>
  </r>
  <r>
    <x v="1"/>
    <x v="8"/>
    <n v="2150"/>
  </r>
  <r>
    <x v="1"/>
    <x v="9"/>
    <n v="41"/>
  </r>
  <r>
    <x v="1"/>
    <x v="10"/>
    <n v="5087"/>
  </r>
  <r>
    <x v="1"/>
    <x v="11"/>
    <n v="485"/>
  </r>
  <r>
    <x v="1"/>
    <x v="12"/>
    <n v="9661"/>
  </r>
  <r>
    <x v="1"/>
    <x v="13"/>
    <n v="6155"/>
  </r>
  <r>
    <x v="1"/>
    <x v="14"/>
    <n v="1258"/>
  </r>
  <r>
    <x v="1"/>
    <x v="15"/>
    <n v="31"/>
  </r>
  <r>
    <x v="1"/>
    <x v="16"/>
    <n v="12574"/>
  </r>
  <r>
    <x v="1"/>
    <x v="17"/>
    <n v="6565"/>
  </r>
  <r>
    <x v="1"/>
    <x v="18"/>
    <n v="332"/>
  </r>
  <r>
    <x v="1"/>
    <x v="19"/>
    <n v="50"/>
  </r>
  <r>
    <x v="2"/>
    <x v="0"/>
    <n v="31"/>
  </r>
  <r>
    <x v="2"/>
    <x v="1"/>
    <n v="1161"/>
  </r>
  <r>
    <x v="2"/>
    <x v="2"/>
    <n v="39"/>
  </r>
  <r>
    <x v="2"/>
    <x v="3"/>
    <n v="1172"/>
  </r>
  <r>
    <x v="2"/>
    <x v="4"/>
    <n v="2463"/>
  </r>
  <r>
    <x v="2"/>
    <x v="5"/>
    <n v="2806"/>
  </r>
  <r>
    <x v="2"/>
    <x v="6"/>
    <n v="3956"/>
  </r>
  <r>
    <x v="2"/>
    <x v="7"/>
    <n v="3534"/>
  </r>
  <r>
    <x v="2"/>
    <x v="8"/>
    <n v="2193"/>
  </r>
  <r>
    <x v="2"/>
    <x v="9"/>
    <n v="38"/>
  </r>
  <r>
    <x v="2"/>
    <x v="10"/>
    <n v="5110"/>
  </r>
  <r>
    <x v="2"/>
    <x v="11"/>
    <n v="453"/>
  </r>
  <r>
    <x v="2"/>
    <x v="12"/>
    <n v="9693"/>
  </r>
  <r>
    <x v="2"/>
    <x v="13"/>
    <n v="6145"/>
  </r>
  <r>
    <x v="2"/>
    <x v="14"/>
    <n v="1253"/>
  </r>
  <r>
    <x v="2"/>
    <x v="15"/>
    <n v="33"/>
  </r>
  <r>
    <x v="2"/>
    <x v="16"/>
    <n v="12596"/>
  </r>
  <r>
    <x v="2"/>
    <x v="17"/>
    <n v="6581"/>
  </r>
  <r>
    <x v="2"/>
    <x v="18"/>
    <n v="330"/>
  </r>
  <r>
    <x v="2"/>
    <x v="19"/>
    <n v="43"/>
  </r>
  <r>
    <x v="3"/>
    <x v="0"/>
    <n v="35"/>
  </r>
  <r>
    <x v="3"/>
    <x v="1"/>
    <n v="1168"/>
  </r>
  <r>
    <x v="3"/>
    <x v="2"/>
    <n v="45"/>
  </r>
  <r>
    <x v="3"/>
    <x v="3"/>
    <n v="1215"/>
  </r>
  <r>
    <x v="3"/>
    <x v="4"/>
    <n v="2473"/>
  </r>
  <r>
    <x v="3"/>
    <x v="5"/>
    <n v="2835"/>
  </r>
  <r>
    <x v="3"/>
    <x v="6"/>
    <n v="3983"/>
  </r>
  <r>
    <x v="3"/>
    <x v="7"/>
    <n v="3542"/>
  </r>
  <r>
    <x v="3"/>
    <x v="8"/>
    <n v="2214"/>
  </r>
  <r>
    <x v="3"/>
    <x v="9"/>
    <n v="48"/>
  </r>
  <r>
    <x v="3"/>
    <x v="10"/>
    <n v="5141"/>
  </r>
  <r>
    <x v="3"/>
    <x v="11"/>
    <n v="426"/>
  </r>
  <r>
    <x v="3"/>
    <x v="12"/>
    <n v="9725"/>
  </r>
  <r>
    <x v="3"/>
    <x v="13"/>
    <n v="6132"/>
  </r>
  <r>
    <x v="3"/>
    <x v="14"/>
    <n v="1273"/>
  </r>
  <r>
    <x v="3"/>
    <x v="15"/>
    <n v="27"/>
  </r>
  <r>
    <x v="3"/>
    <x v="16"/>
    <n v="12620"/>
  </r>
  <r>
    <x v="3"/>
    <x v="17"/>
    <n v="6603"/>
  </r>
  <r>
    <x v="3"/>
    <x v="18"/>
    <n v="313"/>
  </r>
  <r>
    <x v="3"/>
    <x v="19"/>
    <n v="53"/>
  </r>
  <r>
    <x v="4"/>
    <x v="0"/>
    <n v="44"/>
  </r>
  <r>
    <x v="4"/>
    <x v="1"/>
    <n v="1184"/>
  </r>
  <r>
    <x v="4"/>
    <x v="2"/>
    <n v="61"/>
  </r>
  <r>
    <x v="4"/>
    <x v="3"/>
    <n v="1227"/>
  </r>
  <r>
    <x v="4"/>
    <x v="4"/>
    <n v="2488"/>
  </r>
  <r>
    <x v="4"/>
    <x v="5"/>
    <n v="2828"/>
  </r>
  <r>
    <x v="4"/>
    <x v="6"/>
    <n v="4010"/>
  </r>
  <r>
    <x v="4"/>
    <x v="7"/>
    <n v="3537"/>
  </r>
  <r>
    <x v="4"/>
    <x v="8"/>
    <n v="2230"/>
  </r>
  <r>
    <x v="4"/>
    <x v="9"/>
    <n v="70"/>
  </r>
  <r>
    <x v="4"/>
    <x v="10"/>
    <n v="5145"/>
  </r>
  <r>
    <x v="4"/>
    <x v="11"/>
    <n v="410"/>
  </r>
  <r>
    <x v="4"/>
    <x v="12"/>
    <n v="9747"/>
  </r>
  <r>
    <x v="4"/>
    <x v="13"/>
    <n v="6137"/>
  </r>
  <r>
    <x v="4"/>
    <x v="14"/>
    <n v="1290"/>
  </r>
  <r>
    <x v="4"/>
    <x v="15"/>
    <n v="48"/>
  </r>
  <r>
    <x v="4"/>
    <x v="16"/>
    <n v="12621"/>
  </r>
  <r>
    <x v="4"/>
    <x v="17"/>
    <n v="6608"/>
  </r>
  <r>
    <x v="4"/>
    <x v="18"/>
    <n v="338"/>
  </r>
  <r>
    <x v="4"/>
    <x v="19"/>
    <n v="62"/>
  </r>
  <r>
    <x v="5"/>
    <x v="0"/>
    <n v="40"/>
  </r>
  <r>
    <x v="5"/>
    <x v="1"/>
    <n v="1163"/>
  </r>
  <r>
    <x v="5"/>
    <x v="2"/>
    <n v="56"/>
  </r>
  <r>
    <x v="5"/>
    <x v="3"/>
    <n v="1239"/>
  </r>
  <r>
    <x v="5"/>
    <x v="4"/>
    <n v="2471"/>
  </r>
  <r>
    <x v="5"/>
    <x v="5"/>
    <n v="2801"/>
  </r>
  <r>
    <x v="5"/>
    <x v="6"/>
    <n v="4017"/>
  </r>
  <r>
    <x v="5"/>
    <x v="7"/>
    <n v="3504"/>
  </r>
  <r>
    <x v="5"/>
    <x v="8"/>
    <n v="2213"/>
  </r>
  <r>
    <x v="5"/>
    <x v="9"/>
    <n v="64"/>
  </r>
  <r>
    <x v="5"/>
    <x v="10"/>
    <n v="5145"/>
  </r>
  <r>
    <x v="5"/>
    <x v="11"/>
    <n v="364"/>
  </r>
  <r>
    <x v="5"/>
    <x v="12"/>
    <n v="9742"/>
  </r>
  <r>
    <x v="5"/>
    <x v="13"/>
    <n v="6123"/>
  </r>
  <r>
    <x v="5"/>
    <x v="14"/>
    <n v="1277"/>
  </r>
  <r>
    <x v="5"/>
    <x v="15"/>
    <n v="42"/>
  </r>
  <r>
    <x v="5"/>
    <x v="16"/>
    <n v="12602"/>
  </r>
  <r>
    <x v="5"/>
    <x v="17"/>
    <n v="6603"/>
  </r>
  <r>
    <x v="5"/>
    <x v="18"/>
    <n v="328"/>
  </r>
  <r>
    <x v="5"/>
    <x v="19"/>
    <n v="48"/>
  </r>
  <r>
    <x v="6"/>
    <x v="0"/>
    <n v="41"/>
  </r>
  <r>
    <x v="6"/>
    <x v="1"/>
    <n v="1156"/>
  </r>
  <r>
    <x v="6"/>
    <x v="2"/>
    <n v="56"/>
  </r>
  <r>
    <x v="6"/>
    <x v="3"/>
    <n v="1215"/>
  </r>
  <r>
    <x v="6"/>
    <x v="4"/>
    <n v="2467"/>
  </r>
  <r>
    <x v="6"/>
    <x v="5"/>
    <n v="2785"/>
  </r>
  <r>
    <x v="6"/>
    <x v="6"/>
    <n v="4015"/>
  </r>
  <r>
    <x v="6"/>
    <x v="7"/>
    <n v="3495"/>
  </r>
  <r>
    <x v="6"/>
    <x v="8"/>
    <n v="2178"/>
  </r>
  <r>
    <x v="6"/>
    <x v="9"/>
    <n v="55"/>
  </r>
  <r>
    <x v="6"/>
    <x v="10"/>
    <n v="5150"/>
  </r>
  <r>
    <x v="6"/>
    <x v="11"/>
    <n v="328"/>
  </r>
  <r>
    <x v="6"/>
    <x v="12"/>
    <n v="9743"/>
  </r>
  <r>
    <x v="6"/>
    <x v="13"/>
    <n v="6121"/>
  </r>
  <r>
    <x v="6"/>
    <x v="14"/>
    <n v="1271"/>
  </r>
  <r>
    <x v="6"/>
    <x v="15"/>
    <n v="35"/>
  </r>
  <r>
    <x v="6"/>
    <x v="16"/>
    <n v="12601"/>
  </r>
  <r>
    <x v="6"/>
    <x v="17"/>
    <n v="6616"/>
  </r>
  <r>
    <x v="6"/>
    <x v="18"/>
    <n v="307"/>
  </r>
  <r>
    <x v="6"/>
    <x v="19"/>
    <n v="52"/>
  </r>
  <r>
    <x v="7"/>
    <x v="0"/>
    <n v="26"/>
  </r>
  <r>
    <x v="7"/>
    <x v="1"/>
    <n v="1139"/>
  </r>
  <r>
    <x v="7"/>
    <x v="2"/>
    <n v="57"/>
  </r>
  <r>
    <x v="7"/>
    <x v="3"/>
    <n v="1233"/>
  </r>
  <r>
    <x v="7"/>
    <x v="4"/>
    <n v="2458"/>
  </r>
  <r>
    <x v="7"/>
    <x v="5"/>
    <n v="2765"/>
  </r>
  <r>
    <x v="7"/>
    <x v="6"/>
    <n v="4031"/>
  </r>
  <r>
    <x v="7"/>
    <x v="7"/>
    <n v="3471"/>
  </r>
  <r>
    <x v="7"/>
    <x v="8"/>
    <n v="2169"/>
  </r>
  <r>
    <x v="7"/>
    <x v="9"/>
    <n v="43"/>
  </r>
  <r>
    <x v="7"/>
    <x v="10"/>
    <n v="5139"/>
  </r>
  <r>
    <x v="7"/>
    <x v="11"/>
    <n v="282"/>
  </r>
  <r>
    <x v="7"/>
    <x v="12"/>
    <n v="9750"/>
  </r>
  <r>
    <x v="7"/>
    <x v="13"/>
    <n v="6100"/>
  </r>
  <r>
    <x v="7"/>
    <x v="14"/>
    <n v="1268"/>
  </r>
  <r>
    <x v="7"/>
    <x v="15"/>
    <n v="25"/>
  </r>
  <r>
    <x v="7"/>
    <x v="16"/>
    <n v="12599"/>
  </r>
  <r>
    <x v="7"/>
    <x v="17"/>
    <n v="6622"/>
  </r>
  <r>
    <x v="7"/>
    <x v="18"/>
    <n v="310"/>
  </r>
  <r>
    <x v="7"/>
    <x v="19"/>
    <n v="46"/>
  </r>
  <r>
    <x v="8"/>
    <x v="0"/>
    <n v="47"/>
  </r>
  <r>
    <x v="8"/>
    <x v="1"/>
    <n v="1138"/>
  </r>
  <r>
    <x v="8"/>
    <x v="2"/>
    <n v="48"/>
  </r>
  <r>
    <x v="8"/>
    <x v="3"/>
    <n v="1241"/>
  </r>
  <r>
    <x v="8"/>
    <x v="4"/>
    <n v="2470"/>
  </r>
  <r>
    <x v="8"/>
    <x v="5"/>
    <n v="2732"/>
  </r>
  <r>
    <x v="8"/>
    <x v="6"/>
    <n v="4042"/>
  </r>
  <r>
    <x v="8"/>
    <x v="7"/>
    <n v="3457"/>
  </r>
  <r>
    <x v="8"/>
    <x v="8"/>
    <n v="2165"/>
  </r>
  <r>
    <x v="8"/>
    <x v="9"/>
    <n v="56"/>
  </r>
  <r>
    <x v="8"/>
    <x v="10"/>
    <n v="5127"/>
  </r>
  <r>
    <x v="8"/>
    <x v="11"/>
    <n v="249"/>
  </r>
  <r>
    <x v="8"/>
    <x v="12"/>
    <n v="9750"/>
  </r>
  <r>
    <x v="8"/>
    <x v="13"/>
    <n v="6101"/>
  </r>
  <r>
    <x v="8"/>
    <x v="14"/>
    <n v="1267"/>
  </r>
  <r>
    <x v="8"/>
    <x v="15"/>
    <n v="25"/>
  </r>
  <r>
    <x v="8"/>
    <x v="16"/>
    <n v="12600"/>
  </r>
  <r>
    <x v="8"/>
    <x v="17"/>
    <n v="6628"/>
  </r>
  <r>
    <x v="8"/>
    <x v="18"/>
    <n v="295"/>
  </r>
  <r>
    <x v="8"/>
    <x v="19"/>
    <n v="32"/>
  </r>
  <r>
    <x v="9"/>
    <x v="0"/>
    <n v="44"/>
  </r>
  <r>
    <x v="9"/>
    <x v="1"/>
    <n v="1123"/>
  </r>
  <r>
    <x v="9"/>
    <x v="2"/>
    <n v="63"/>
  </r>
  <r>
    <x v="9"/>
    <x v="3"/>
    <n v="1251"/>
  </r>
  <r>
    <x v="9"/>
    <x v="4"/>
    <n v="2490"/>
  </r>
  <r>
    <x v="9"/>
    <x v="5"/>
    <n v="2702"/>
  </r>
  <r>
    <x v="9"/>
    <x v="6"/>
    <n v="4070"/>
  </r>
  <r>
    <x v="9"/>
    <x v="7"/>
    <n v="3456"/>
  </r>
  <r>
    <x v="9"/>
    <x v="8"/>
    <n v="2154"/>
  </r>
  <r>
    <x v="9"/>
    <x v="9"/>
    <n v="58"/>
  </r>
  <r>
    <x v="9"/>
    <x v="10"/>
    <n v="5118"/>
  </r>
  <r>
    <x v="9"/>
    <x v="11"/>
    <n v="244"/>
  </r>
  <r>
    <x v="9"/>
    <x v="12"/>
    <n v="9777"/>
  </r>
  <r>
    <x v="9"/>
    <x v="13"/>
    <n v="6114"/>
  </r>
  <r>
    <x v="9"/>
    <x v="14"/>
    <n v="1270"/>
  </r>
  <r>
    <x v="9"/>
    <x v="15"/>
    <n v="39"/>
  </r>
  <r>
    <x v="9"/>
    <x v="16"/>
    <n v="12616"/>
  </r>
  <r>
    <x v="9"/>
    <x v="17"/>
    <n v="6629"/>
  </r>
  <r>
    <x v="9"/>
    <x v="18"/>
    <n v="289"/>
  </r>
  <r>
    <x v="9"/>
    <x v="19"/>
    <n v="50"/>
  </r>
  <r>
    <x v="10"/>
    <x v="0"/>
    <n v="37"/>
  </r>
  <r>
    <x v="10"/>
    <x v="1"/>
    <n v="1121"/>
  </r>
  <r>
    <x v="10"/>
    <x v="2"/>
    <n v="63"/>
  </r>
  <r>
    <x v="10"/>
    <x v="3"/>
    <n v="1243"/>
  </r>
  <r>
    <x v="10"/>
    <x v="4"/>
    <n v="2502"/>
  </r>
  <r>
    <x v="10"/>
    <x v="5"/>
    <n v="2661"/>
  </r>
  <r>
    <x v="10"/>
    <x v="6"/>
    <n v="4048"/>
  </r>
  <r>
    <x v="10"/>
    <x v="7"/>
    <n v="3461"/>
  </r>
  <r>
    <x v="10"/>
    <x v="8"/>
    <n v="2135"/>
  </r>
  <r>
    <x v="10"/>
    <x v="9"/>
    <n v="48"/>
  </r>
  <r>
    <x v="10"/>
    <x v="10"/>
    <n v="5101"/>
  </r>
  <r>
    <x v="10"/>
    <x v="11"/>
    <n v="205"/>
  </r>
  <r>
    <x v="10"/>
    <x v="12"/>
    <n v="9787"/>
  </r>
  <r>
    <x v="10"/>
    <x v="13"/>
    <n v="6076"/>
  </r>
  <r>
    <x v="10"/>
    <x v="14"/>
    <n v="1255"/>
  </r>
  <r>
    <x v="10"/>
    <x v="15"/>
    <n v="43"/>
  </r>
  <r>
    <x v="10"/>
    <x v="16"/>
    <n v="12614"/>
  </r>
  <r>
    <x v="10"/>
    <x v="17"/>
    <n v="6620"/>
  </r>
  <r>
    <x v="10"/>
    <x v="18"/>
    <n v="264"/>
  </r>
  <r>
    <x v="10"/>
    <x v="19"/>
    <n v="45"/>
  </r>
  <r>
    <x v="11"/>
    <x v="0"/>
    <n v="60"/>
  </r>
  <r>
    <x v="11"/>
    <x v="1"/>
    <n v="1129"/>
  </r>
  <r>
    <x v="11"/>
    <x v="2"/>
    <n v="54"/>
  </r>
  <r>
    <x v="11"/>
    <x v="3"/>
    <n v="1236"/>
  </r>
  <r>
    <x v="11"/>
    <x v="4"/>
    <n v="2486"/>
  </r>
  <r>
    <x v="11"/>
    <x v="5"/>
    <n v="2645"/>
  </r>
  <r>
    <x v="11"/>
    <x v="6"/>
    <n v="4049"/>
  </r>
  <r>
    <x v="11"/>
    <x v="7"/>
    <n v="3474"/>
  </r>
  <r>
    <x v="11"/>
    <x v="8"/>
    <n v="2121"/>
  </r>
  <r>
    <x v="11"/>
    <x v="9"/>
    <n v="57"/>
  </r>
  <r>
    <x v="11"/>
    <x v="10"/>
    <n v="5097"/>
  </r>
  <r>
    <x v="11"/>
    <x v="11"/>
    <n v="164"/>
  </r>
  <r>
    <x v="11"/>
    <x v="12"/>
    <n v="9825"/>
  </r>
  <r>
    <x v="11"/>
    <x v="13"/>
    <n v="6063"/>
  </r>
  <r>
    <x v="11"/>
    <x v="14"/>
    <n v="1244"/>
  </r>
  <r>
    <x v="11"/>
    <x v="15"/>
    <n v="50"/>
  </r>
  <r>
    <x v="11"/>
    <x v="16"/>
    <n v="12629"/>
  </r>
  <r>
    <x v="11"/>
    <x v="17"/>
    <n v="6636"/>
  </r>
  <r>
    <x v="11"/>
    <x v="18"/>
    <n v="257"/>
  </r>
  <r>
    <x v="11"/>
    <x v="19"/>
    <n v="51"/>
  </r>
  <r>
    <x v="12"/>
    <x v="0"/>
    <n v="40"/>
  </r>
  <r>
    <x v="12"/>
    <x v="1"/>
    <n v="1133"/>
  </r>
  <r>
    <x v="12"/>
    <x v="2"/>
    <n v="69"/>
  </r>
  <r>
    <x v="12"/>
    <x v="3"/>
    <n v="1204"/>
  </r>
  <r>
    <x v="12"/>
    <x v="4"/>
    <n v="2501"/>
  </r>
  <r>
    <x v="12"/>
    <x v="5"/>
    <n v="2588"/>
  </r>
  <r>
    <x v="12"/>
    <x v="6"/>
    <n v="4038"/>
  </r>
  <r>
    <x v="12"/>
    <x v="7"/>
    <n v="3454"/>
  </r>
  <r>
    <x v="12"/>
    <x v="8"/>
    <n v="2095"/>
  </r>
  <r>
    <x v="12"/>
    <x v="9"/>
    <n v="45"/>
  </r>
  <r>
    <x v="12"/>
    <x v="10"/>
    <n v="5056"/>
  </r>
  <r>
    <x v="12"/>
    <x v="11"/>
    <n v="121"/>
  </r>
  <r>
    <x v="12"/>
    <x v="12"/>
    <n v="9825"/>
  </r>
  <r>
    <x v="12"/>
    <x v="13"/>
    <n v="6063"/>
  </r>
  <r>
    <x v="12"/>
    <x v="14"/>
    <n v="1215"/>
  </r>
  <r>
    <x v="12"/>
    <x v="15"/>
    <n v="41"/>
  </r>
  <r>
    <x v="12"/>
    <x v="16"/>
    <n v="12623"/>
  </r>
  <r>
    <x v="12"/>
    <x v="17"/>
    <n v="6627"/>
  </r>
  <r>
    <x v="12"/>
    <x v="18"/>
    <n v="229"/>
  </r>
  <r>
    <x v="12"/>
    <x v="19"/>
    <n v="38"/>
  </r>
  <r>
    <x v="13"/>
    <x v="0"/>
    <n v="34"/>
  </r>
  <r>
    <x v="13"/>
    <x v="1"/>
    <n v="1123"/>
  </r>
  <r>
    <x v="13"/>
    <x v="2"/>
    <n v="48"/>
  </r>
  <r>
    <x v="13"/>
    <x v="3"/>
    <n v="1186"/>
  </r>
  <r>
    <x v="13"/>
    <x v="4"/>
    <n v="2501"/>
  </r>
  <r>
    <x v="13"/>
    <x v="5"/>
    <n v="2538"/>
  </r>
  <r>
    <x v="13"/>
    <x v="6"/>
    <n v="4050"/>
  </r>
  <r>
    <x v="13"/>
    <x v="7"/>
    <n v="3456"/>
  </r>
  <r>
    <x v="13"/>
    <x v="8"/>
    <n v="2067"/>
  </r>
  <r>
    <x v="13"/>
    <x v="9"/>
    <n v="53"/>
  </r>
  <r>
    <x v="13"/>
    <x v="10"/>
    <n v="5047"/>
  </r>
  <r>
    <x v="13"/>
    <x v="11"/>
    <n v="95"/>
  </r>
  <r>
    <x v="13"/>
    <x v="12"/>
    <n v="9847"/>
  </r>
  <r>
    <x v="13"/>
    <x v="13"/>
    <n v="6061"/>
  </r>
  <r>
    <x v="13"/>
    <x v="14"/>
    <n v="1207"/>
  </r>
  <r>
    <x v="13"/>
    <x v="15"/>
    <n v="52"/>
  </r>
  <r>
    <x v="13"/>
    <x v="16"/>
    <n v="12628"/>
  </r>
  <r>
    <x v="13"/>
    <x v="17"/>
    <n v="6614"/>
  </r>
  <r>
    <x v="13"/>
    <x v="18"/>
    <n v="212"/>
  </r>
  <r>
    <x v="13"/>
    <x v="19"/>
    <n v="56"/>
  </r>
  <r>
    <x v="14"/>
    <x v="0"/>
    <n v="15"/>
  </r>
  <r>
    <x v="14"/>
    <x v="1"/>
    <n v="1088"/>
  </r>
  <r>
    <x v="14"/>
    <x v="2"/>
    <n v="21"/>
  </r>
  <r>
    <x v="14"/>
    <x v="3"/>
    <n v="1154"/>
  </r>
  <r>
    <x v="14"/>
    <x v="4"/>
    <n v="2512"/>
  </r>
  <r>
    <x v="14"/>
    <x v="5"/>
    <n v="2467"/>
  </r>
  <r>
    <x v="14"/>
    <x v="6"/>
    <n v="4021"/>
  </r>
  <r>
    <x v="14"/>
    <x v="7"/>
    <n v="3405"/>
  </r>
  <r>
    <x v="14"/>
    <x v="8"/>
    <n v="2046"/>
  </r>
  <r>
    <x v="14"/>
    <x v="9"/>
    <n v="8"/>
  </r>
  <r>
    <x v="14"/>
    <x v="10"/>
    <n v="4988"/>
  </r>
  <r>
    <x v="14"/>
    <x v="11"/>
    <n v="18"/>
  </r>
  <r>
    <x v="14"/>
    <x v="12"/>
    <n v="9814"/>
  </r>
  <r>
    <x v="14"/>
    <x v="13"/>
    <n v="6007"/>
  </r>
  <r>
    <x v="14"/>
    <x v="14"/>
    <n v="1146"/>
  </r>
  <r>
    <x v="14"/>
    <x v="15"/>
    <n v="10"/>
  </r>
  <r>
    <x v="14"/>
    <x v="16"/>
    <n v="12577"/>
  </r>
  <r>
    <x v="14"/>
    <x v="17"/>
    <n v="6564"/>
  </r>
  <r>
    <x v="14"/>
    <x v="18"/>
    <n v="166"/>
  </r>
  <r>
    <x v="14"/>
    <x v="19"/>
    <n v="17"/>
  </r>
  <r>
    <x v="15"/>
    <x v="0"/>
    <n v="62"/>
  </r>
  <r>
    <x v="15"/>
    <x v="1"/>
    <n v="1140"/>
  </r>
  <r>
    <x v="15"/>
    <x v="2"/>
    <n v="64"/>
  </r>
  <r>
    <x v="15"/>
    <x v="3"/>
    <n v="1180"/>
  </r>
  <r>
    <x v="15"/>
    <x v="4"/>
    <n v="2543"/>
  </r>
  <r>
    <x v="15"/>
    <x v="5"/>
    <n v="2467"/>
  </r>
  <r>
    <x v="15"/>
    <x v="6"/>
    <n v="4043"/>
  </r>
  <r>
    <x v="15"/>
    <x v="7"/>
    <n v="3437"/>
  </r>
  <r>
    <x v="15"/>
    <x v="8"/>
    <n v="2065"/>
  </r>
  <r>
    <x v="15"/>
    <x v="9"/>
    <n v="62"/>
  </r>
  <r>
    <x v="15"/>
    <x v="10"/>
    <n v="5000"/>
  </r>
  <r>
    <x v="15"/>
    <x v="11"/>
    <n v="41"/>
  </r>
  <r>
    <x v="15"/>
    <x v="12"/>
    <n v="9896"/>
  </r>
  <r>
    <x v="15"/>
    <x v="13"/>
    <n v="6046"/>
  </r>
  <r>
    <x v="15"/>
    <x v="14"/>
    <n v="1181"/>
  </r>
  <r>
    <x v="15"/>
    <x v="15"/>
    <n v="38"/>
  </r>
  <r>
    <x v="15"/>
    <x v="16"/>
    <n v="12620"/>
  </r>
  <r>
    <x v="15"/>
    <x v="17"/>
    <n v="6621"/>
  </r>
  <r>
    <x v="15"/>
    <x v="18"/>
    <n v="183"/>
  </r>
  <r>
    <x v="15"/>
    <x v="19"/>
    <n v="104"/>
  </r>
  <r>
    <x v="16"/>
    <x v="0"/>
    <n v="38"/>
  </r>
  <r>
    <x v="16"/>
    <x v="1"/>
    <n v="1135"/>
  </r>
  <r>
    <x v="16"/>
    <x v="2"/>
    <n v="73"/>
  </r>
  <r>
    <x v="16"/>
    <x v="3"/>
    <n v="1181"/>
  </r>
  <r>
    <x v="16"/>
    <x v="4"/>
    <n v="2544"/>
  </r>
  <r>
    <x v="16"/>
    <x v="5"/>
    <n v="2425"/>
  </r>
  <r>
    <x v="16"/>
    <x v="6"/>
    <n v="4029"/>
  </r>
  <r>
    <x v="16"/>
    <x v="7"/>
    <n v="3428"/>
  </r>
  <r>
    <x v="16"/>
    <x v="8"/>
    <n v="2021"/>
  </r>
  <r>
    <x v="16"/>
    <x v="9"/>
    <n v="48"/>
  </r>
  <r>
    <x v="16"/>
    <x v="10"/>
    <n v="4971"/>
  </r>
  <r>
    <x v="16"/>
    <x v="11"/>
    <n v="36"/>
  </r>
  <r>
    <x v="16"/>
    <x v="12"/>
    <n v="9910"/>
  </r>
  <r>
    <x v="16"/>
    <x v="13"/>
    <n v="6039"/>
  </r>
  <r>
    <x v="16"/>
    <x v="14"/>
    <n v="1136"/>
  </r>
  <r>
    <x v="16"/>
    <x v="15"/>
    <n v="49"/>
  </r>
  <r>
    <x v="16"/>
    <x v="16"/>
    <n v="12620"/>
  </r>
  <r>
    <x v="16"/>
    <x v="17"/>
    <n v="6610"/>
  </r>
  <r>
    <x v="16"/>
    <x v="18"/>
    <n v="148"/>
  </r>
  <r>
    <x v="16"/>
    <x v="19"/>
    <n v="128"/>
  </r>
  <r>
    <x v="17"/>
    <x v="0"/>
    <n v="57"/>
  </r>
  <r>
    <x v="17"/>
    <x v="1"/>
    <n v="1151"/>
  </r>
  <r>
    <x v="17"/>
    <x v="2"/>
    <n v="65"/>
  </r>
  <r>
    <x v="17"/>
    <x v="3"/>
    <n v="1151"/>
  </r>
  <r>
    <x v="17"/>
    <x v="4"/>
    <n v="2558"/>
  </r>
  <r>
    <x v="17"/>
    <x v="5"/>
    <n v="2382"/>
  </r>
  <r>
    <x v="17"/>
    <x v="6"/>
    <n v="4010"/>
  </r>
  <r>
    <x v="17"/>
    <x v="7"/>
    <n v="3435"/>
  </r>
  <r>
    <x v="17"/>
    <x v="8"/>
    <n v="2029"/>
  </r>
  <r>
    <x v="17"/>
    <x v="9"/>
    <n v="55"/>
  </r>
  <r>
    <x v="17"/>
    <x v="10"/>
    <n v="4956"/>
  </r>
  <r>
    <x v="17"/>
    <x v="11"/>
    <n v="45"/>
  </r>
  <r>
    <x v="17"/>
    <x v="12"/>
    <n v="9921"/>
  </r>
  <r>
    <x v="17"/>
    <x v="13"/>
    <n v="6041"/>
  </r>
  <r>
    <x v="17"/>
    <x v="14"/>
    <n v="1104"/>
  </r>
  <r>
    <x v="17"/>
    <x v="15"/>
    <n v="46"/>
  </r>
  <r>
    <x v="17"/>
    <x v="16"/>
    <n v="12638"/>
  </r>
  <r>
    <x v="17"/>
    <x v="17"/>
    <n v="6603"/>
  </r>
  <r>
    <x v="17"/>
    <x v="18"/>
    <n v="146"/>
  </r>
  <r>
    <x v="17"/>
    <x v="19"/>
    <n v="154"/>
  </r>
  <r>
    <x v="18"/>
    <x v="0"/>
    <n v="55"/>
  </r>
  <r>
    <x v="18"/>
    <x v="1"/>
    <n v="1138"/>
  </r>
  <r>
    <x v="18"/>
    <x v="2"/>
    <n v="60"/>
  </r>
  <r>
    <x v="18"/>
    <x v="3"/>
    <n v="1129"/>
  </r>
  <r>
    <x v="18"/>
    <x v="4"/>
    <n v="2554"/>
  </r>
  <r>
    <x v="18"/>
    <x v="5"/>
    <n v="2346"/>
  </r>
  <r>
    <x v="18"/>
    <x v="6"/>
    <n v="3989"/>
  </r>
  <r>
    <x v="18"/>
    <x v="7"/>
    <n v="3431"/>
  </r>
  <r>
    <x v="18"/>
    <x v="8"/>
    <n v="2000"/>
  </r>
  <r>
    <x v="18"/>
    <x v="9"/>
    <n v="51"/>
  </r>
  <r>
    <x v="18"/>
    <x v="10"/>
    <n v="4944"/>
  </r>
  <r>
    <x v="18"/>
    <x v="11"/>
    <n v="52"/>
  </r>
  <r>
    <x v="18"/>
    <x v="12"/>
    <n v="9935"/>
  </r>
  <r>
    <x v="18"/>
    <x v="13"/>
    <n v="6031"/>
  </r>
  <r>
    <x v="18"/>
    <x v="14"/>
    <n v="1094"/>
  </r>
  <r>
    <x v="18"/>
    <x v="15"/>
    <n v="41"/>
  </r>
  <r>
    <x v="18"/>
    <x v="16"/>
    <n v="12638"/>
  </r>
  <r>
    <x v="18"/>
    <x v="17"/>
    <n v="6587"/>
  </r>
  <r>
    <x v="18"/>
    <x v="18"/>
    <n v="113"/>
  </r>
  <r>
    <x v="18"/>
    <x v="19"/>
    <n v="171"/>
  </r>
  <r>
    <x v="19"/>
    <x v="0"/>
    <n v="56"/>
  </r>
  <r>
    <x v="19"/>
    <x v="1"/>
    <n v="1139"/>
  </r>
  <r>
    <x v="19"/>
    <x v="2"/>
    <n v="56"/>
  </r>
  <r>
    <x v="19"/>
    <x v="3"/>
    <n v="1121"/>
  </r>
  <r>
    <x v="19"/>
    <x v="4"/>
    <n v="2563"/>
  </r>
  <r>
    <x v="19"/>
    <x v="5"/>
    <n v="2295"/>
  </r>
  <r>
    <x v="19"/>
    <x v="6"/>
    <n v="3985"/>
  </r>
  <r>
    <x v="19"/>
    <x v="7"/>
    <n v="3444"/>
  </r>
  <r>
    <x v="19"/>
    <x v="8"/>
    <n v="1970"/>
  </r>
  <r>
    <x v="19"/>
    <x v="9"/>
    <n v="60"/>
  </r>
  <r>
    <x v="19"/>
    <x v="10"/>
    <n v="4945"/>
  </r>
  <r>
    <x v="19"/>
    <x v="11"/>
    <n v="34"/>
  </r>
  <r>
    <x v="19"/>
    <x v="12"/>
    <n v="9950"/>
  </r>
  <r>
    <x v="19"/>
    <x v="13"/>
    <n v="6012"/>
  </r>
  <r>
    <x v="19"/>
    <x v="14"/>
    <n v="1067"/>
  </r>
  <r>
    <x v="19"/>
    <x v="15"/>
    <n v="46"/>
  </r>
  <r>
    <x v="19"/>
    <x v="16"/>
    <n v="12634"/>
  </r>
  <r>
    <x v="19"/>
    <x v="17"/>
    <n v="6598"/>
  </r>
  <r>
    <x v="19"/>
    <x v="18"/>
    <n v="97"/>
  </r>
  <r>
    <x v="19"/>
    <x v="19"/>
    <n v="165"/>
  </r>
  <r>
    <x v="20"/>
    <x v="0"/>
    <n v="59"/>
  </r>
  <r>
    <x v="20"/>
    <x v="1"/>
    <n v="1110"/>
  </r>
  <r>
    <x v="20"/>
    <x v="2"/>
    <n v="87"/>
  </r>
  <r>
    <x v="20"/>
    <x v="3"/>
    <n v="1096"/>
  </r>
  <r>
    <x v="20"/>
    <x v="4"/>
    <n v="2571"/>
  </r>
  <r>
    <x v="20"/>
    <x v="5"/>
    <n v="2267"/>
  </r>
  <r>
    <x v="20"/>
    <x v="6"/>
    <n v="3971"/>
  </r>
  <r>
    <x v="20"/>
    <x v="7"/>
    <n v="3419"/>
  </r>
  <r>
    <x v="20"/>
    <x v="8"/>
    <n v="1923"/>
  </r>
  <r>
    <x v="20"/>
    <x v="9"/>
    <n v="44"/>
  </r>
  <r>
    <x v="20"/>
    <x v="10"/>
    <n v="4928"/>
  </r>
  <r>
    <x v="20"/>
    <x v="11"/>
    <n v="58"/>
  </r>
  <r>
    <x v="20"/>
    <x v="12"/>
    <n v="9964"/>
  </r>
  <r>
    <x v="20"/>
    <x v="13"/>
    <n v="5994"/>
  </r>
  <r>
    <x v="20"/>
    <x v="14"/>
    <n v="1031"/>
  </r>
  <r>
    <x v="20"/>
    <x v="15"/>
    <n v="43"/>
  </r>
  <r>
    <x v="20"/>
    <x v="16"/>
    <n v="12637"/>
  </r>
  <r>
    <x v="20"/>
    <x v="17"/>
    <n v="6585"/>
  </r>
  <r>
    <x v="20"/>
    <x v="18"/>
    <n v="66"/>
  </r>
  <r>
    <x v="20"/>
    <x v="19"/>
    <n v="189"/>
  </r>
  <r>
    <x v="21"/>
    <x v="0"/>
    <n v="65"/>
  </r>
  <r>
    <x v="21"/>
    <x v="1"/>
    <n v="1104"/>
  </r>
  <r>
    <x v="21"/>
    <x v="2"/>
    <n v="69"/>
  </r>
  <r>
    <x v="21"/>
    <x v="3"/>
    <n v="1080"/>
  </r>
  <r>
    <x v="21"/>
    <x v="4"/>
    <n v="2553"/>
  </r>
  <r>
    <x v="21"/>
    <x v="5"/>
    <n v="2202"/>
  </r>
  <r>
    <x v="21"/>
    <x v="6"/>
    <n v="3962"/>
  </r>
  <r>
    <x v="21"/>
    <x v="7"/>
    <n v="3414"/>
  </r>
  <r>
    <x v="21"/>
    <x v="8"/>
    <n v="1903"/>
  </r>
  <r>
    <x v="21"/>
    <x v="9"/>
    <n v="64"/>
  </r>
  <r>
    <x v="21"/>
    <x v="10"/>
    <n v="4910"/>
  </r>
  <r>
    <x v="21"/>
    <x v="11"/>
    <n v="47"/>
  </r>
  <r>
    <x v="21"/>
    <x v="12"/>
    <n v="9940"/>
  </r>
  <r>
    <x v="21"/>
    <x v="13"/>
    <n v="5972"/>
  </r>
  <r>
    <x v="21"/>
    <x v="14"/>
    <n v="979"/>
  </r>
  <r>
    <x v="21"/>
    <x v="15"/>
    <n v="31"/>
  </r>
  <r>
    <x v="21"/>
    <x v="16"/>
    <n v="12628"/>
  </r>
  <r>
    <x v="21"/>
    <x v="17"/>
    <n v="6575"/>
  </r>
  <r>
    <x v="21"/>
    <x v="18"/>
    <n v="55"/>
  </r>
  <r>
    <x v="21"/>
    <x v="19"/>
    <n v="171"/>
  </r>
  <r>
    <x v="22"/>
    <x v="0"/>
    <n v="72"/>
  </r>
  <r>
    <x v="22"/>
    <x v="1"/>
    <n v="1121"/>
  </r>
  <r>
    <x v="22"/>
    <x v="2"/>
    <n v="60"/>
  </r>
  <r>
    <x v="22"/>
    <x v="3"/>
    <n v="1103"/>
  </r>
  <r>
    <x v="22"/>
    <x v="4"/>
    <n v="2589"/>
  </r>
  <r>
    <x v="22"/>
    <x v="5"/>
    <n v="2151"/>
  </r>
  <r>
    <x v="22"/>
    <x v="6"/>
    <n v="3979"/>
  </r>
  <r>
    <x v="22"/>
    <x v="7"/>
    <n v="3399"/>
  </r>
  <r>
    <x v="22"/>
    <x v="8"/>
    <n v="1867"/>
  </r>
  <r>
    <x v="22"/>
    <x v="9"/>
    <n v="49"/>
  </r>
  <r>
    <x v="22"/>
    <x v="10"/>
    <n v="4894"/>
  </r>
  <r>
    <x v="22"/>
    <x v="11"/>
    <n v="42"/>
  </r>
  <r>
    <x v="22"/>
    <x v="12"/>
    <n v="9927"/>
  </r>
  <r>
    <x v="22"/>
    <x v="13"/>
    <n v="5960"/>
  </r>
  <r>
    <x v="22"/>
    <x v="14"/>
    <n v="949"/>
  </r>
  <r>
    <x v="22"/>
    <x v="15"/>
    <n v="56"/>
  </r>
  <r>
    <x v="22"/>
    <x v="16"/>
    <n v="12584"/>
  </r>
  <r>
    <x v="22"/>
    <x v="17"/>
    <n v="6569"/>
  </r>
  <r>
    <x v="22"/>
    <x v="18"/>
    <n v="37"/>
  </r>
  <r>
    <x v="22"/>
    <x v="19"/>
    <n v="176"/>
  </r>
  <r>
    <x v="23"/>
    <x v="0"/>
    <n v="75"/>
  </r>
  <r>
    <x v="23"/>
    <x v="1"/>
    <n v="1122"/>
  </r>
  <r>
    <x v="23"/>
    <x v="2"/>
    <n v="51"/>
  </r>
  <r>
    <x v="23"/>
    <x v="3"/>
    <n v="1085"/>
  </r>
  <r>
    <x v="23"/>
    <x v="4"/>
    <n v="2578"/>
  </r>
  <r>
    <x v="23"/>
    <x v="5"/>
    <n v="2126"/>
  </r>
  <r>
    <x v="23"/>
    <x v="6"/>
    <n v="3972"/>
  </r>
  <r>
    <x v="23"/>
    <x v="7"/>
    <n v="3384"/>
  </r>
  <r>
    <x v="23"/>
    <x v="8"/>
    <n v="1869"/>
  </r>
  <r>
    <x v="23"/>
    <x v="9"/>
    <n v="57"/>
  </r>
  <r>
    <x v="23"/>
    <x v="10"/>
    <n v="4888"/>
  </r>
  <r>
    <x v="23"/>
    <x v="11"/>
    <n v="40"/>
  </r>
  <r>
    <x v="23"/>
    <x v="12"/>
    <n v="9911"/>
  </r>
  <r>
    <x v="23"/>
    <x v="13"/>
    <n v="5965"/>
  </r>
  <r>
    <x v="23"/>
    <x v="14"/>
    <n v="930"/>
  </r>
  <r>
    <x v="23"/>
    <x v="15"/>
    <n v="51"/>
  </r>
  <r>
    <x v="23"/>
    <x v="16"/>
    <n v="12584"/>
  </r>
  <r>
    <x v="23"/>
    <x v="17"/>
    <n v="6573"/>
  </r>
  <r>
    <x v="23"/>
    <x v="18"/>
    <n v="32"/>
  </r>
  <r>
    <x v="23"/>
    <x v="19"/>
    <n v="1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0">
  <r>
    <x v="0"/>
    <x v="0"/>
    <n v="14"/>
  </r>
  <r>
    <x v="0"/>
    <x v="1"/>
    <n v="1127"/>
  </r>
  <r>
    <x v="0"/>
    <x v="2"/>
    <n v="34"/>
  </r>
  <r>
    <x v="0"/>
    <x v="3"/>
    <n v="1126"/>
  </r>
  <r>
    <x v="0"/>
    <x v="4"/>
    <n v="2402"/>
  </r>
  <r>
    <x v="0"/>
    <x v="5"/>
    <n v="2777"/>
  </r>
  <r>
    <x v="0"/>
    <x v="6"/>
    <n v="3927"/>
  </r>
  <r>
    <x v="0"/>
    <x v="7"/>
    <n v="3545"/>
  </r>
  <r>
    <x v="0"/>
    <x v="8"/>
    <n v="2089"/>
  </r>
  <r>
    <x v="0"/>
    <x v="9"/>
    <n v="35"/>
  </r>
  <r>
    <x v="0"/>
    <x v="10"/>
    <n v="5061"/>
  </r>
  <r>
    <x v="0"/>
    <x v="11"/>
    <n v="482"/>
  </r>
  <r>
    <x v="0"/>
    <x v="12"/>
    <n v="9615"/>
  </r>
  <r>
    <x v="0"/>
    <x v="13"/>
    <n v="6141"/>
  </r>
  <r>
    <x v="0"/>
    <x v="14"/>
    <n v="1227"/>
  </r>
  <r>
    <x v="0"/>
    <x v="15"/>
    <n v="11"/>
  </r>
  <r>
    <x v="0"/>
    <x v="16"/>
    <n v="12510"/>
  </r>
  <r>
    <x v="0"/>
    <x v="17"/>
    <n v="6525"/>
  </r>
  <r>
    <x v="0"/>
    <x v="18"/>
    <n v="296"/>
  </r>
  <r>
    <x v="0"/>
    <x v="19"/>
    <n v="22"/>
  </r>
  <r>
    <x v="1"/>
    <x v="0"/>
    <n v="28"/>
  </r>
  <r>
    <x v="1"/>
    <x v="1"/>
    <n v="1162"/>
  </r>
  <r>
    <x v="1"/>
    <x v="2"/>
    <n v="54"/>
  </r>
  <r>
    <x v="1"/>
    <x v="3"/>
    <n v="1161"/>
  </r>
  <r>
    <x v="1"/>
    <x v="4"/>
    <n v="2450"/>
  </r>
  <r>
    <x v="1"/>
    <x v="5"/>
    <n v="2808"/>
  </r>
  <r>
    <x v="1"/>
    <x v="6"/>
    <n v="3947"/>
  </r>
  <r>
    <x v="1"/>
    <x v="7"/>
    <n v="3544"/>
  </r>
  <r>
    <x v="1"/>
    <x v="8"/>
    <n v="2150"/>
  </r>
  <r>
    <x v="1"/>
    <x v="9"/>
    <n v="41"/>
  </r>
  <r>
    <x v="1"/>
    <x v="10"/>
    <n v="5087"/>
  </r>
  <r>
    <x v="1"/>
    <x v="11"/>
    <n v="485"/>
  </r>
  <r>
    <x v="1"/>
    <x v="12"/>
    <n v="9661"/>
  </r>
  <r>
    <x v="1"/>
    <x v="13"/>
    <n v="6155"/>
  </r>
  <r>
    <x v="1"/>
    <x v="14"/>
    <n v="1258"/>
  </r>
  <r>
    <x v="1"/>
    <x v="15"/>
    <n v="31"/>
  </r>
  <r>
    <x v="1"/>
    <x v="16"/>
    <n v="12574"/>
  </r>
  <r>
    <x v="1"/>
    <x v="17"/>
    <n v="6565"/>
  </r>
  <r>
    <x v="1"/>
    <x v="18"/>
    <n v="332"/>
  </r>
  <r>
    <x v="1"/>
    <x v="19"/>
    <n v="50"/>
  </r>
  <r>
    <x v="2"/>
    <x v="0"/>
    <n v="31"/>
  </r>
  <r>
    <x v="2"/>
    <x v="1"/>
    <n v="1161"/>
  </r>
  <r>
    <x v="2"/>
    <x v="2"/>
    <n v="39"/>
  </r>
  <r>
    <x v="2"/>
    <x v="3"/>
    <n v="1172"/>
  </r>
  <r>
    <x v="2"/>
    <x v="4"/>
    <n v="2463"/>
  </r>
  <r>
    <x v="2"/>
    <x v="5"/>
    <n v="2806"/>
  </r>
  <r>
    <x v="2"/>
    <x v="6"/>
    <n v="3956"/>
  </r>
  <r>
    <x v="2"/>
    <x v="7"/>
    <n v="3534"/>
  </r>
  <r>
    <x v="2"/>
    <x v="8"/>
    <n v="2193"/>
  </r>
  <r>
    <x v="2"/>
    <x v="9"/>
    <n v="38"/>
  </r>
  <r>
    <x v="2"/>
    <x v="10"/>
    <n v="5110"/>
  </r>
  <r>
    <x v="2"/>
    <x v="11"/>
    <n v="453"/>
  </r>
  <r>
    <x v="2"/>
    <x v="12"/>
    <n v="9693"/>
  </r>
  <r>
    <x v="2"/>
    <x v="13"/>
    <n v="6145"/>
  </r>
  <r>
    <x v="2"/>
    <x v="14"/>
    <n v="1253"/>
  </r>
  <r>
    <x v="2"/>
    <x v="15"/>
    <n v="33"/>
  </r>
  <r>
    <x v="2"/>
    <x v="16"/>
    <n v="12596"/>
  </r>
  <r>
    <x v="2"/>
    <x v="17"/>
    <n v="6581"/>
  </r>
  <r>
    <x v="2"/>
    <x v="18"/>
    <n v="330"/>
  </r>
  <r>
    <x v="2"/>
    <x v="19"/>
    <n v="43"/>
  </r>
  <r>
    <x v="3"/>
    <x v="0"/>
    <n v="35"/>
  </r>
  <r>
    <x v="3"/>
    <x v="1"/>
    <n v="1168"/>
  </r>
  <r>
    <x v="3"/>
    <x v="2"/>
    <n v="45"/>
  </r>
  <r>
    <x v="3"/>
    <x v="3"/>
    <n v="1215"/>
  </r>
  <r>
    <x v="3"/>
    <x v="4"/>
    <n v="2473"/>
  </r>
  <r>
    <x v="3"/>
    <x v="5"/>
    <n v="2835"/>
  </r>
  <r>
    <x v="3"/>
    <x v="6"/>
    <n v="3983"/>
  </r>
  <r>
    <x v="3"/>
    <x v="7"/>
    <n v="3542"/>
  </r>
  <r>
    <x v="3"/>
    <x v="8"/>
    <n v="2214"/>
  </r>
  <r>
    <x v="3"/>
    <x v="9"/>
    <n v="48"/>
  </r>
  <r>
    <x v="3"/>
    <x v="10"/>
    <n v="5141"/>
  </r>
  <r>
    <x v="3"/>
    <x v="11"/>
    <n v="426"/>
  </r>
  <r>
    <x v="3"/>
    <x v="12"/>
    <n v="9725"/>
  </r>
  <r>
    <x v="3"/>
    <x v="13"/>
    <n v="6132"/>
  </r>
  <r>
    <x v="3"/>
    <x v="14"/>
    <n v="1273"/>
  </r>
  <r>
    <x v="3"/>
    <x v="15"/>
    <n v="27"/>
  </r>
  <r>
    <x v="3"/>
    <x v="16"/>
    <n v="12620"/>
  </r>
  <r>
    <x v="3"/>
    <x v="17"/>
    <n v="6603"/>
  </r>
  <r>
    <x v="3"/>
    <x v="18"/>
    <n v="313"/>
  </r>
  <r>
    <x v="3"/>
    <x v="19"/>
    <n v="53"/>
  </r>
  <r>
    <x v="4"/>
    <x v="0"/>
    <n v="44"/>
  </r>
  <r>
    <x v="4"/>
    <x v="1"/>
    <n v="1184"/>
  </r>
  <r>
    <x v="4"/>
    <x v="2"/>
    <n v="61"/>
  </r>
  <r>
    <x v="4"/>
    <x v="3"/>
    <n v="1227"/>
  </r>
  <r>
    <x v="4"/>
    <x v="4"/>
    <n v="2488"/>
  </r>
  <r>
    <x v="4"/>
    <x v="5"/>
    <n v="2828"/>
  </r>
  <r>
    <x v="4"/>
    <x v="6"/>
    <n v="4010"/>
  </r>
  <r>
    <x v="4"/>
    <x v="7"/>
    <n v="3537"/>
  </r>
  <r>
    <x v="4"/>
    <x v="8"/>
    <n v="2230"/>
  </r>
  <r>
    <x v="4"/>
    <x v="9"/>
    <n v="70"/>
  </r>
  <r>
    <x v="4"/>
    <x v="10"/>
    <n v="5145"/>
  </r>
  <r>
    <x v="4"/>
    <x v="11"/>
    <n v="410"/>
  </r>
  <r>
    <x v="4"/>
    <x v="12"/>
    <n v="9747"/>
  </r>
  <r>
    <x v="4"/>
    <x v="13"/>
    <n v="6137"/>
  </r>
  <r>
    <x v="4"/>
    <x v="14"/>
    <n v="1290"/>
  </r>
  <r>
    <x v="4"/>
    <x v="15"/>
    <n v="48"/>
  </r>
  <r>
    <x v="4"/>
    <x v="16"/>
    <n v="12621"/>
  </r>
  <r>
    <x v="4"/>
    <x v="17"/>
    <n v="6608"/>
  </r>
  <r>
    <x v="4"/>
    <x v="18"/>
    <n v="338"/>
  </r>
  <r>
    <x v="4"/>
    <x v="19"/>
    <n v="62"/>
  </r>
  <r>
    <x v="5"/>
    <x v="0"/>
    <n v="40"/>
  </r>
  <r>
    <x v="5"/>
    <x v="1"/>
    <n v="1163"/>
  </r>
  <r>
    <x v="5"/>
    <x v="2"/>
    <n v="56"/>
  </r>
  <r>
    <x v="5"/>
    <x v="3"/>
    <n v="1239"/>
  </r>
  <r>
    <x v="5"/>
    <x v="4"/>
    <n v="2471"/>
  </r>
  <r>
    <x v="5"/>
    <x v="5"/>
    <n v="2801"/>
  </r>
  <r>
    <x v="5"/>
    <x v="6"/>
    <n v="4017"/>
  </r>
  <r>
    <x v="5"/>
    <x v="7"/>
    <n v="3504"/>
  </r>
  <r>
    <x v="5"/>
    <x v="8"/>
    <n v="2213"/>
  </r>
  <r>
    <x v="5"/>
    <x v="9"/>
    <n v="64"/>
  </r>
  <r>
    <x v="5"/>
    <x v="10"/>
    <n v="5145"/>
  </r>
  <r>
    <x v="5"/>
    <x v="11"/>
    <n v="364"/>
  </r>
  <r>
    <x v="5"/>
    <x v="12"/>
    <n v="9742"/>
  </r>
  <r>
    <x v="5"/>
    <x v="13"/>
    <n v="6123"/>
  </r>
  <r>
    <x v="5"/>
    <x v="14"/>
    <n v="1277"/>
  </r>
  <r>
    <x v="5"/>
    <x v="15"/>
    <n v="42"/>
  </r>
  <r>
    <x v="5"/>
    <x v="16"/>
    <n v="12602"/>
  </r>
  <r>
    <x v="5"/>
    <x v="17"/>
    <n v="6603"/>
  </r>
  <r>
    <x v="5"/>
    <x v="18"/>
    <n v="328"/>
  </r>
  <r>
    <x v="5"/>
    <x v="19"/>
    <n v="48"/>
  </r>
  <r>
    <x v="6"/>
    <x v="0"/>
    <n v="41"/>
  </r>
  <r>
    <x v="6"/>
    <x v="1"/>
    <n v="1156"/>
  </r>
  <r>
    <x v="6"/>
    <x v="2"/>
    <n v="56"/>
  </r>
  <r>
    <x v="6"/>
    <x v="3"/>
    <n v="1215"/>
  </r>
  <r>
    <x v="6"/>
    <x v="4"/>
    <n v="2467"/>
  </r>
  <r>
    <x v="6"/>
    <x v="5"/>
    <n v="2785"/>
  </r>
  <r>
    <x v="6"/>
    <x v="6"/>
    <n v="4015"/>
  </r>
  <r>
    <x v="6"/>
    <x v="7"/>
    <n v="3495"/>
  </r>
  <r>
    <x v="6"/>
    <x v="8"/>
    <n v="2178"/>
  </r>
  <r>
    <x v="6"/>
    <x v="9"/>
    <n v="55"/>
  </r>
  <r>
    <x v="6"/>
    <x v="10"/>
    <n v="5150"/>
  </r>
  <r>
    <x v="6"/>
    <x v="11"/>
    <n v="328"/>
  </r>
  <r>
    <x v="6"/>
    <x v="12"/>
    <n v="9743"/>
  </r>
  <r>
    <x v="6"/>
    <x v="13"/>
    <n v="6121"/>
  </r>
  <r>
    <x v="6"/>
    <x v="14"/>
    <n v="1271"/>
  </r>
  <r>
    <x v="6"/>
    <x v="15"/>
    <n v="35"/>
  </r>
  <r>
    <x v="6"/>
    <x v="16"/>
    <n v="12601"/>
  </r>
  <r>
    <x v="6"/>
    <x v="17"/>
    <n v="6616"/>
  </r>
  <r>
    <x v="6"/>
    <x v="18"/>
    <n v="307"/>
  </r>
  <r>
    <x v="6"/>
    <x v="19"/>
    <n v="52"/>
  </r>
  <r>
    <x v="7"/>
    <x v="0"/>
    <n v="26"/>
  </r>
  <r>
    <x v="7"/>
    <x v="1"/>
    <n v="1139"/>
  </r>
  <r>
    <x v="7"/>
    <x v="2"/>
    <n v="57"/>
  </r>
  <r>
    <x v="7"/>
    <x v="3"/>
    <n v="1233"/>
  </r>
  <r>
    <x v="7"/>
    <x v="4"/>
    <n v="2458"/>
  </r>
  <r>
    <x v="7"/>
    <x v="5"/>
    <n v="2765"/>
  </r>
  <r>
    <x v="7"/>
    <x v="6"/>
    <n v="4031"/>
  </r>
  <r>
    <x v="7"/>
    <x v="7"/>
    <n v="3471"/>
  </r>
  <r>
    <x v="7"/>
    <x v="8"/>
    <n v="2169"/>
  </r>
  <r>
    <x v="7"/>
    <x v="9"/>
    <n v="43"/>
  </r>
  <r>
    <x v="7"/>
    <x v="10"/>
    <n v="5139"/>
  </r>
  <r>
    <x v="7"/>
    <x v="11"/>
    <n v="282"/>
  </r>
  <r>
    <x v="7"/>
    <x v="12"/>
    <n v="9750"/>
  </r>
  <r>
    <x v="7"/>
    <x v="13"/>
    <n v="6100"/>
  </r>
  <r>
    <x v="7"/>
    <x v="14"/>
    <n v="1268"/>
  </r>
  <r>
    <x v="7"/>
    <x v="15"/>
    <n v="25"/>
  </r>
  <r>
    <x v="7"/>
    <x v="16"/>
    <n v="12599"/>
  </r>
  <r>
    <x v="7"/>
    <x v="17"/>
    <n v="6622"/>
  </r>
  <r>
    <x v="7"/>
    <x v="18"/>
    <n v="310"/>
  </r>
  <r>
    <x v="7"/>
    <x v="19"/>
    <n v="46"/>
  </r>
  <r>
    <x v="8"/>
    <x v="0"/>
    <n v="47"/>
  </r>
  <r>
    <x v="8"/>
    <x v="1"/>
    <n v="1138"/>
  </r>
  <r>
    <x v="8"/>
    <x v="2"/>
    <n v="48"/>
  </r>
  <r>
    <x v="8"/>
    <x v="3"/>
    <n v="1241"/>
  </r>
  <r>
    <x v="8"/>
    <x v="4"/>
    <n v="2470"/>
  </r>
  <r>
    <x v="8"/>
    <x v="5"/>
    <n v="2732"/>
  </r>
  <r>
    <x v="8"/>
    <x v="6"/>
    <n v="4042"/>
  </r>
  <r>
    <x v="8"/>
    <x v="7"/>
    <n v="3457"/>
  </r>
  <r>
    <x v="8"/>
    <x v="8"/>
    <n v="2165"/>
  </r>
  <r>
    <x v="8"/>
    <x v="9"/>
    <n v="56"/>
  </r>
  <r>
    <x v="8"/>
    <x v="10"/>
    <n v="5127"/>
  </r>
  <r>
    <x v="8"/>
    <x v="11"/>
    <n v="249"/>
  </r>
  <r>
    <x v="8"/>
    <x v="12"/>
    <n v="9750"/>
  </r>
  <r>
    <x v="8"/>
    <x v="13"/>
    <n v="6101"/>
  </r>
  <r>
    <x v="8"/>
    <x v="14"/>
    <n v="1267"/>
  </r>
  <r>
    <x v="8"/>
    <x v="15"/>
    <n v="25"/>
  </r>
  <r>
    <x v="8"/>
    <x v="16"/>
    <n v="12600"/>
  </r>
  <r>
    <x v="8"/>
    <x v="17"/>
    <n v="6628"/>
  </r>
  <r>
    <x v="8"/>
    <x v="18"/>
    <n v="295"/>
  </r>
  <r>
    <x v="8"/>
    <x v="19"/>
    <n v="32"/>
  </r>
  <r>
    <x v="9"/>
    <x v="0"/>
    <n v="44"/>
  </r>
  <r>
    <x v="9"/>
    <x v="1"/>
    <n v="1123"/>
  </r>
  <r>
    <x v="9"/>
    <x v="2"/>
    <n v="63"/>
  </r>
  <r>
    <x v="9"/>
    <x v="3"/>
    <n v="1251"/>
  </r>
  <r>
    <x v="9"/>
    <x v="4"/>
    <n v="2490"/>
  </r>
  <r>
    <x v="9"/>
    <x v="5"/>
    <n v="2702"/>
  </r>
  <r>
    <x v="9"/>
    <x v="6"/>
    <n v="4070"/>
  </r>
  <r>
    <x v="9"/>
    <x v="7"/>
    <n v="3456"/>
  </r>
  <r>
    <x v="9"/>
    <x v="8"/>
    <n v="2154"/>
  </r>
  <r>
    <x v="9"/>
    <x v="9"/>
    <n v="58"/>
  </r>
  <r>
    <x v="9"/>
    <x v="10"/>
    <n v="5118"/>
  </r>
  <r>
    <x v="9"/>
    <x v="11"/>
    <n v="244"/>
  </r>
  <r>
    <x v="9"/>
    <x v="12"/>
    <n v="9777"/>
  </r>
  <r>
    <x v="9"/>
    <x v="13"/>
    <n v="6114"/>
  </r>
  <r>
    <x v="9"/>
    <x v="14"/>
    <n v="1270"/>
  </r>
  <r>
    <x v="9"/>
    <x v="15"/>
    <n v="39"/>
  </r>
  <r>
    <x v="9"/>
    <x v="16"/>
    <n v="12616"/>
  </r>
  <r>
    <x v="9"/>
    <x v="17"/>
    <n v="6629"/>
  </r>
  <r>
    <x v="9"/>
    <x v="18"/>
    <n v="289"/>
  </r>
  <r>
    <x v="9"/>
    <x v="19"/>
    <n v="50"/>
  </r>
  <r>
    <x v="10"/>
    <x v="0"/>
    <n v="37"/>
  </r>
  <r>
    <x v="10"/>
    <x v="1"/>
    <n v="1121"/>
  </r>
  <r>
    <x v="10"/>
    <x v="2"/>
    <n v="63"/>
  </r>
  <r>
    <x v="10"/>
    <x v="3"/>
    <n v="1243"/>
  </r>
  <r>
    <x v="10"/>
    <x v="4"/>
    <n v="2502"/>
  </r>
  <r>
    <x v="10"/>
    <x v="5"/>
    <n v="2661"/>
  </r>
  <r>
    <x v="10"/>
    <x v="6"/>
    <n v="4048"/>
  </r>
  <r>
    <x v="10"/>
    <x v="7"/>
    <n v="3461"/>
  </r>
  <r>
    <x v="10"/>
    <x v="8"/>
    <n v="2135"/>
  </r>
  <r>
    <x v="10"/>
    <x v="9"/>
    <n v="48"/>
  </r>
  <r>
    <x v="10"/>
    <x v="10"/>
    <n v="5101"/>
  </r>
  <r>
    <x v="10"/>
    <x v="11"/>
    <n v="205"/>
  </r>
  <r>
    <x v="10"/>
    <x v="12"/>
    <n v="9787"/>
  </r>
  <r>
    <x v="10"/>
    <x v="13"/>
    <n v="6076"/>
  </r>
  <r>
    <x v="10"/>
    <x v="14"/>
    <n v="1255"/>
  </r>
  <r>
    <x v="10"/>
    <x v="15"/>
    <n v="43"/>
  </r>
  <r>
    <x v="10"/>
    <x v="16"/>
    <n v="12614"/>
  </r>
  <r>
    <x v="10"/>
    <x v="17"/>
    <n v="6620"/>
  </r>
  <r>
    <x v="10"/>
    <x v="18"/>
    <n v="264"/>
  </r>
  <r>
    <x v="10"/>
    <x v="19"/>
    <n v="45"/>
  </r>
  <r>
    <x v="11"/>
    <x v="0"/>
    <n v="60"/>
  </r>
  <r>
    <x v="11"/>
    <x v="1"/>
    <n v="1129"/>
  </r>
  <r>
    <x v="11"/>
    <x v="2"/>
    <n v="54"/>
  </r>
  <r>
    <x v="11"/>
    <x v="3"/>
    <n v="1236"/>
  </r>
  <r>
    <x v="11"/>
    <x v="4"/>
    <n v="2486"/>
  </r>
  <r>
    <x v="11"/>
    <x v="5"/>
    <n v="2645"/>
  </r>
  <r>
    <x v="11"/>
    <x v="6"/>
    <n v="4049"/>
  </r>
  <r>
    <x v="11"/>
    <x v="7"/>
    <n v="3474"/>
  </r>
  <r>
    <x v="11"/>
    <x v="8"/>
    <n v="2121"/>
  </r>
  <r>
    <x v="11"/>
    <x v="9"/>
    <n v="57"/>
  </r>
  <r>
    <x v="11"/>
    <x v="10"/>
    <n v="5097"/>
  </r>
  <r>
    <x v="11"/>
    <x v="11"/>
    <n v="164"/>
  </r>
  <r>
    <x v="11"/>
    <x v="12"/>
    <n v="9825"/>
  </r>
  <r>
    <x v="11"/>
    <x v="13"/>
    <n v="6063"/>
  </r>
  <r>
    <x v="11"/>
    <x v="14"/>
    <n v="1244"/>
  </r>
  <r>
    <x v="11"/>
    <x v="15"/>
    <n v="50"/>
  </r>
  <r>
    <x v="11"/>
    <x v="16"/>
    <n v="12629"/>
  </r>
  <r>
    <x v="11"/>
    <x v="17"/>
    <n v="6636"/>
  </r>
  <r>
    <x v="11"/>
    <x v="18"/>
    <n v="257"/>
  </r>
  <r>
    <x v="11"/>
    <x v="19"/>
    <n v="51"/>
  </r>
  <r>
    <x v="12"/>
    <x v="0"/>
    <n v="40"/>
  </r>
  <r>
    <x v="12"/>
    <x v="1"/>
    <n v="1133"/>
  </r>
  <r>
    <x v="12"/>
    <x v="2"/>
    <n v="69"/>
  </r>
  <r>
    <x v="12"/>
    <x v="3"/>
    <n v="1204"/>
  </r>
  <r>
    <x v="12"/>
    <x v="4"/>
    <n v="2501"/>
  </r>
  <r>
    <x v="12"/>
    <x v="5"/>
    <n v="2588"/>
  </r>
  <r>
    <x v="12"/>
    <x v="6"/>
    <n v="4038"/>
  </r>
  <r>
    <x v="12"/>
    <x v="7"/>
    <n v="3454"/>
  </r>
  <r>
    <x v="12"/>
    <x v="8"/>
    <n v="2095"/>
  </r>
  <r>
    <x v="12"/>
    <x v="9"/>
    <n v="45"/>
  </r>
  <r>
    <x v="12"/>
    <x v="10"/>
    <n v="5056"/>
  </r>
  <r>
    <x v="12"/>
    <x v="11"/>
    <n v="121"/>
  </r>
  <r>
    <x v="12"/>
    <x v="12"/>
    <n v="9825"/>
  </r>
  <r>
    <x v="12"/>
    <x v="13"/>
    <n v="6063"/>
  </r>
  <r>
    <x v="12"/>
    <x v="14"/>
    <n v="1215"/>
  </r>
  <r>
    <x v="12"/>
    <x v="15"/>
    <n v="41"/>
  </r>
  <r>
    <x v="12"/>
    <x v="16"/>
    <n v="12623"/>
  </r>
  <r>
    <x v="12"/>
    <x v="17"/>
    <n v="6627"/>
  </r>
  <r>
    <x v="12"/>
    <x v="18"/>
    <n v="229"/>
  </r>
  <r>
    <x v="12"/>
    <x v="19"/>
    <n v="38"/>
  </r>
  <r>
    <x v="13"/>
    <x v="0"/>
    <n v="34"/>
  </r>
  <r>
    <x v="13"/>
    <x v="1"/>
    <n v="1123"/>
  </r>
  <r>
    <x v="13"/>
    <x v="2"/>
    <n v="48"/>
  </r>
  <r>
    <x v="13"/>
    <x v="3"/>
    <n v="1186"/>
  </r>
  <r>
    <x v="13"/>
    <x v="4"/>
    <n v="2501"/>
  </r>
  <r>
    <x v="13"/>
    <x v="5"/>
    <n v="2538"/>
  </r>
  <r>
    <x v="13"/>
    <x v="6"/>
    <n v="4050"/>
  </r>
  <r>
    <x v="13"/>
    <x v="7"/>
    <n v="3456"/>
  </r>
  <r>
    <x v="13"/>
    <x v="8"/>
    <n v="2067"/>
  </r>
  <r>
    <x v="13"/>
    <x v="9"/>
    <n v="53"/>
  </r>
  <r>
    <x v="13"/>
    <x v="10"/>
    <n v="5047"/>
  </r>
  <r>
    <x v="13"/>
    <x v="11"/>
    <n v="95"/>
  </r>
  <r>
    <x v="13"/>
    <x v="12"/>
    <n v="9847"/>
  </r>
  <r>
    <x v="13"/>
    <x v="13"/>
    <n v="6061"/>
  </r>
  <r>
    <x v="13"/>
    <x v="14"/>
    <n v="1207"/>
  </r>
  <r>
    <x v="13"/>
    <x v="15"/>
    <n v="52"/>
  </r>
  <r>
    <x v="13"/>
    <x v="16"/>
    <n v="12628"/>
  </r>
  <r>
    <x v="13"/>
    <x v="17"/>
    <n v="6614"/>
  </r>
  <r>
    <x v="13"/>
    <x v="18"/>
    <n v="212"/>
  </r>
  <r>
    <x v="13"/>
    <x v="19"/>
    <n v="56"/>
  </r>
  <r>
    <x v="14"/>
    <x v="0"/>
    <n v="15"/>
  </r>
  <r>
    <x v="14"/>
    <x v="1"/>
    <n v="1088"/>
  </r>
  <r>
    <x v="14"/>
    <x v="2"/>
    <n v="21"/>
  </r>
  <r>
    <x v="14"/>
    <x v="3"/>
    <n v="1154"/>
  </r>
  <r>
    <x v="14"/>
    <x v="4"/>
    <n v="2512"/>
  </r>
  <r>
    <x v="14"/>
    <x v="5"/>
    <n v="2467"/>
  </r>
  <r>
    <x v="14"/>
    <x v="6"/>
    <n v="4021"/>
  </r>
  <r>
    <x v="14"/>
    <x v="7"/>
    <n v="3405"/>
  </r>
  <r>
    <x v="14"/>
    <x v="8"/>
    <n v="2046"/>
  </r>
  <r>
    <x v="14"/>
    <x v="9"/>
    <n v="8"/>
  </r>
  <r>
    <x v="14"/>
    <x v="10"/>
    <n v="4988"/>
  </r>
  <r>
    <x v="14"/>
    <x v="11"/>
    <n v="18"/>
  </r>
  <r>
    <x v="14"/>
    <x v="12"/>
    <n v="9814"/>
  </r>
  <r>
    <x v="14"/>
    <x v="13"/>
    <n v="6007"/>
  </r>
  <r>
    <x v="14"/>
    <x v="14"/>
    <n v="1146"/>
  </r>
  <r>
    <x v="14"/>
    <x v="15"/>
    <n v="10"/>
  </r>
  <r>
    <x v="14"/>
    <x v="16"/>
    <n v="12577"/>
  </r>
  <r>
    <x v="14"/>
    <x v="17"/>
    <n v="6564"/>
  </r>
  <r>
    <x v="14"/>
    <x v="18"/>
    <n v="166"/>
  </r>
  <r>
    <x v="14"/>
    <x v="19"/>
    <n v="17"/>
  </r>
  <r>
    <x v="15"/>
    <x v="0"/>
    <n v="62"/>
  </r>
  <r>
    <x v="15"/>
    <x v="1"/>
    <n v="1140"/>
  </r>
  <r>
    <x v="15"/>
    <x v="2"/>
    <n v="64"/>
  </r>
  <r>
    <x v="15"/>
    <x v="3"/>
    <n v="1180"/>
  </r>
  <r>
    <x v="15"/>
    <x v="4"/>
    <n v="2543"/>
  </r>
  <r>
    <x v="15"/>
    <x v="5"/>
    <n v="2467"/>
  </r>
  <r>
    <x v="15"/>
    <x v="6"/>
    <n v="4043"/>
  </r>
  <r>
    <x v="15"/>
    <x v="7"/>
    <n v="3437"/>
  </r>
  <r>
    <x v="15"/>
    <x v="8"/>
    <n v="2065"/>
  </r>
  <r>
    <x v="15"/>
    <x v="9"/>
    <n v="62"/>
  </r>
  <r>
    <x v="15"/>
    <x v="10"/>
    <n v="5000"/>
  </r>
  <r>
    <x v="15"/>
    <x v="11"/>
    <n v="41"/>
  </r>
  <r>
    <x v="15"/>
    <x v="12"/>
    <n v="9896"/>
  </r>
  <r>
    <x v="15"/>
    <x v="13"/>
    <n v="6046"/>
  </r>
  <r>
    <x v="15"/>
    <x v="14"/>
    <n v="1181"/>
  </r>
  <r>
    <x v="15"/>
    <x v="15"/>
    <n v="38"/>
  </r>
  <r>
    <x v="15"/>
    <x v="16"/>
    <n v="12620"/>
  </r>
  <r>
    <x v="15"/>
    <x v="17"/>
    <n v="6621"/>
  </r>
  <r>
    <x v="15"/>
    <x v="18"/>
    <n v="183"/>
  </r>
  <r>
    <x v="15"/>
    <x v="19"/>
    <n v="104"/>
  </r>
  <r>
    <x v="16"/>
    <x v="0"/>
    <n v="38"/>
  </r>
  <r>
    <x v="16"/>
    <x v="1"/>
    <n v="1135"/>
  </r>
  <r>
    <x v="16"/>
    <x v="2"/>
    <n v="73"/>
  </r>
  <r>
    <x v="16"/>
    <x v="3"/>
    <n v="1181"/>
  </r>
  <r>
    <x v="16"/>
    <x v="4"/>
    <n v="2544"/>
  </r>
  <r>
    <x v="16"/>
    <x v="5"/>
    <n v="2425"/>
  </r>
  <r>
    <x v="16"/>
    <x v="6"/>
    <n v="4029"/>
  </r>
  <r>
    <x v="16"/>
    <x v="7"/>
    <n v="3428"/>
  </r>
  <r>
    <x v="16"/>
    <x v="8"/>
    <n v="2021"/>
  </r>
  <r>
    <x v="16"/>
    <x v="9"/>
    <n v="48"/>
  </r>
  <r>
    <x v="16"/>
    <x v="10"/>
    <n v="4971"/>
  </r>
  <r>
    <x v="16"/>
    <x v="11"/>
    <n v="36"/>
  </r>
  <r>
    <x v="16"/>
    <x v="12"/>
    <n v="9910"/>
  </r>
  <r>
    <x v="16"/>
    <x v="13"/>
    <n v="6039"/>
  </r>
  <r>
    <x v="16"/>
    <x v="14"/>
    <n v="1136"/>
  </r>
  <r>
    <x v="16"/>
    <x v="15"/>
    <n v="49"/>
  </r>
  <r>
    <x v="16"/>
    <x v="16"/>
    <n v="12620"/>
  </r>
  <r>
    <x v="16"/>
    <x v="17"/>
    <n v="6610"/>
  </r>
  <r>
    <x v="16"/>
    <x v="18"/>
    <n v="148"/>
  </r>
  <r>
    <x v="16"/>
    <x v="19"/>
    <n v="128"/>
  </r>
  <r>
    <x v="17"/>
    <x v="0"/>
    <n v="57"/>
  </r>
  <r>
    <x v="17"/>
    <x v="1"/>
    <n v="1151"/>
  </r>
  <r>
    <x v="17"/>
    <x v="2"/>
    <n v="65"/>
  </r>
  <r>
    <x v="17"/>
    <x v="3"/>
    <n v="1151"/>
  </r>
  <r>
    <x v="17"/>
    <x v="4"/>
    <n v="2558"/>
  </r>
  <r>
    <x v="17"/>
    <x v="5"/>
    <n v="2382"/>
  </r>
  <r>
    <x v="17"/>
    <x v="6"/>
    <n v="4010"/>
  </r>
  <r>
    <x v="17"/>
    <x v="7"/>
    <n v="3435"/>
  </r>
  <r>
    <x v="17"/>
    <x v="8"/>
    <n v="2029"/>
  </r>
  <r>
    <x v="17"/>
    <x v="9"/>
    <n v="55"/>
  </r>
  <r>
    <x v="17"/>
    <x v="10"/>
    <n v="4956"/>
  </r>
  <r>
    <x v="17"/>
    <x v="11"/>
    <n v="45"/>
  </r>
  <r>
    <x v="17"/>
    <x v="12"/>
    <n v="9921"/>
  </r>
  <r>
    <x v="17"/>
    <x v="13"/>
    <n v="6041"/>
  </r>
  <r>
    <x v="17"/>
    <x v="14"/>
    <n v="1104"/>
  </r>
  <r>
    <x v="17"/>
    <x v="15"/>
    <n v="46"/>
  </r>
  <r>
    <x v="17"/>
    <x v="16"/>
    <n v="12638"/>
  </r>
  <r>
    <x v="17"/>
    <x v="17"/>
    <n v="6603"/>
  </r>
  <r>
    <x v="17"/>
    <x v="18"/>
    <n v="146"/>
  </r>
  <r>
    <x v="17"/>
    <x v="19"/>
    <n v="154"/>
  </r>
  <r>
    <x v="18"/>
    <x v="0"/>
    <n v="55"/>
  </r>
  <r>
    <x v="18"/>
    <x v="1"/>
    <n v="1138"/>
  </r>
  <r>
    <x v="18"/>
    <x v="2"/>
    <n v="60"/>
  </r>
  <r>
    <x v="18"/>
    <x v="3"/>
    <n v="1129"/>
  </r>
  <r>
    <x v="18"/>
    <x v="4"/>
    <n v="2554"/>
  </r>
  <r>
    <x v="18"/>
    <x v="5"/>
    <n v="2346"/>
  </r>
  <r>
    <x v="18"/>
    <x v="6"/>
    <n v="3989"/>
  </r>
  <r>
    <x v="18"/>
    <x v="7"/>
    <n v="3431"/>
  </r>
  <r>
    <x v="18"/>
    <x v="8"/>
    <n v="2000"/>
  </r>
  <r>
    <x v="18"/>
    <x v="9"/>
    <n v="51"/>
  </r>
  <r>
    <x v="18"/>
    <x v="10"/>
    <n v="4944"/>
  </r>
  <r>
    <x v="18"/>
    <x v="11"/>
    <n v="52"/>
  </r>
  <r>
    <x v="18"/>
    <x v="12"/>
    <n v="9935"/>
  </r>
  <r>
    <x v="18"/>
    <x v="13"/>
    <n v="6031"/>
  </r>
  <r>
    <x v="18"/>
    <x v="14"/>
    <n v="1094"/>
  </r>
  <r>
    <x v="18"/>
    <x v="15"/>
    <n v="41"/>
  </r>
  <r>
    <x v="18"/>
    <x v="16"/>
    <n v="12638"/>
  </r>
  <r>
    <x v="18"/>
    <x v="17"/>
    <n v="6587"/>
  </r>
  <r>
    <x v="18"/>
    <x v="18"/>
    <n v="113"/>
  </r>
  <r>
    <x v="18"/>
    <x v="19"/>
    <n v="171"/>
  </r>
  <r>
    <x v="19"/>
    <x v="0"/>
    <n v="56"/>
  </r>
  <r>
    <x v="19"/>
    <x v="1"/>
    <n v="1139"/>
  </r>
  <r>
    <x v="19"/>
    <x v="2"/>
    <n v="56"/>
  </r>
  <r>
    <x v="19"/>
    <x v="3"/>
    <n v="1121"/>
  </r>
  <r>
    <x v="19"/>
    <x v="4"/>
    <n v="2563"/>
  </r>
  <r>
    <x v="19"/>
    <x v="5"/>
    <n v="2295"/>
  </r>
  <r>
    <x v="19"/>
    <x v="6"/>
    <n v="3985"/>
  </r>
  <r>
    <x v="19"/>
    <x v="7"/>
    <n v="3444"/>
  </r>
  <r>
    <x v="19"/>
    <x v="8"/>
    <n v="1970"/>
  </r>
  <r>
    <x v="19"/>
    <x v="9"/>
    <n v="60"/>
  </r>
  <r>
    <x v="19"/>
    <x v="10"/>
    <n v="4945"/>
  </r>
  <r>
    <x v="19"/>
    <x v="11"/>
    <n v="34"/>
  </r>
  <r>
    <x v="19"/>
    <x v="12"/>
    <n v="9950"/>
  </r>
  <r>
    <x v="19"/>
    <x v="13"/>
    <n v="6012"/>
  </r>
  <r>
    <x v="19"/>
    <x v="14"/>
    <n v="1067"/>
  </r>
  <r>
    <x v="19"/>
    <x v="15"/>
    <n v="46"/>
  </r>
  <r>
    <x v="19"/>
    <x v="16"/>
    <n v="12634"/>
  </r>
  <r>
    <x v="19"/>
    <x v="17"/>
    <n v="6598"/>
  </r>
  <r>
    <x v="19"/>
    <x v="18"/>
    <n v="97"/>
  </r>
  <r>
    <x v="19"/>
    <x v="19"/>
    <n v="165"/>
  </r>
  <r>
    <x v="20"/>
    <x v="0"/>
    <n v="59"/>
  </r>
  <r>
    <x v="20"/>
    <x v="1"/>
    <n v="1110"/>
  </r>
  <r>
    <x v="20"/>
    <x v="2"/>
    <n v="87"/>
  </r>
  <r>
    <x v="20"/>
    <x v="3"/>
    <n v="1096"/>
  </r>
  <r>
    <x v="20"/>
    <x v="4"/>
    <n v="2571"/>
  </r>
  <r>
    <x v="20"/>
    <x v="5"/>
    <n v="2267"/>
  </r>
  <r>
    <x v="20"/>
    <x v="6"/>
    <n v="3971"/>
  </r>
  <r>
    <x v="20"/>
    <x v="7"/>
    <n v="3419"/>
  </r>
  <r>
    <x v="20"/>
    <x v="8"/>
    <n v="1923"/>
  </r>
  <r>
    <x v="20"/>
    <x v="9"/>
    <n v="44"/>
  </r>
  <r>
    <x v="20"/>
    <x v="10"/>
    <n v="4928"/>
  </r>
  <r>
    <x v="20"/>
    <x v="11"/>
    <n v="58"/>
  </r>
  <r>
    <x v="20"/>
    <x v="12"/>
    <n v="9964"/>
  </r>
  <r>
    <x v="20"/>
    <x v="13"/>
    <n v="5994"/>
  </r>
  <r>
    <x v="20"/>
    <x v="14"/>
    <n v="1031"/>
  </r>
  <r>
    <x v="20"/>
    <x v="15"/>
    <n v="43"/>
  </r>
  <r>
    <x v="20"/>
    <x v="16"/>
    <n v="12637"/>
  </r>
  <r>
    <x v="20"/>
    <x v="17"/>
    <n v="6585"/>
  </r>
  <r>
    <x v="20"/>
    <x v="18"/>
    <n v="66"/>
  </r>
  <r>
    <x v="20"/>
    <x v="19"/>
    <n v="189"/>
  </r>
  <r>
    <x v="21"/>
    <x v="0"/>
    <n v="65"/>
  </r>
  <r>
    <x v="21"/>
    <x v="1"/>
    <n v="1104"/>
  </r>
  <r>
    <x v="21"/>
    <x v="2"/>
    <n v="69"/>
  </r>
  <r>
    <x v="21"/>
    <x v="3"/>
    <n v="1080"/>
  </r>
  <r>
    <x v="21"/>
    <x v="4"/>
    <n v="2553"/>
  </r>
  <r>
    <x v="21"/>
    <x v="5"/>
    <n v="2202"/>
  </r>
  <r>
    <x v="21"/>
    <x v="6"/>
    <n v="3962"/>
  </r>
  <r>
    <x v="21"/>
    <x v="7"/>
    <n v="3414"/>
  </r>
  <r>
    <x v="21"/>
    <x v="8"/>
    <n v="1903"/>
  </r>
  <r>
    <x v="21"/>
    <x v="9"/>
    <n v="64"/>
  </r>
  <r>
    <x v="21"/>
    <x v="10"/>
    <n v="4910"/>
  </r>
  <r>
    <x v="21"/>
    <x v="11"/>
    <n v="47"/>
  </r>
  <r>
    <x v="21"/>
    <x v="12"/>
    <n v="9940"/>
  </r>
  <r>
    <x v="21"/>
    <x v="13"/>
    <n v="5972"/>
  </r>
  <r>
    <x v="21"/>
    <x v="14"/>
    <n v="979"/>
  </r>
  <r>
    <x v="21"/>
    <x v="15"/>
    <n v="31"/>
  </r>
  <r>
    <x v="21"/>
    <x v="16"/>
    <n v="12628"/>
  </r>
  <r>
    <x v="21"/>
    <x v="17"/>
    <n v="6575"/>
  </r>
  <r>
    <x v="21"/>
    <x v="18"/>
    <n v="55"/>
  </r>
  <r>
    <x v="21"/>
    <x v="19"/>
    <n v="171"/>
  </r>
  <r>
    <x v="22"/>
    <x v="0"/>
    <n v="72"/>
  </r>
  <r>
    <x v="22"/>
    <x v="1"/>
    <n v="1121"/>
  </r>
  <r>
    <x v="22"/>
    <x v="2"/>
    <n v="60"/>
  </r>
  <r>
    <x v="22"/>
    <x v="3"/>
    <n v="1103"/>
  </r>
  <r>
    <x v="22"/>
    <x v="4"/>
    <n v="2589"/>
  </r>
  <r>
    <x v="22"/>
    <x v="5"/>
    <n v="2151"/>
  </r>
  <r>
    <x v="22"/>
    <x v="6"/>
    <n v="3979"/>
  </r>
  <r>
    <x v="22"/>
    <x v="7"/>
    <n v="3399"/>
  </r>
  <r>
    <x v="22"/>
    <x v="8"/>
    <n v="1867"/>
  </r>
  <r>
    <x v="22"/>
    <x v="9"/>
    <n v="49"/>
  </r>
  <r>
    <x v="22"/>
    <x v="10"/>
    <n v="4894"/>
  </r>
  <r>
    <x v="22"/>
    <x v="11"/>
    <n v="42"/>
  </r>
  <r>
    <x v="22"/>
    <x v="12"/>
    <n v="9927"/>
  </r>
  <r>
    <x v="22"/>
    <x v="13"/>
    <n v="5960"/>
  </r>
  <r>
    <x v="22"/>
    <x v="14"/>
    <n v="949"/>
  </r>
  <r>
    <x v="22"/>
    <x v="15"/>
    <n v="56"/>
  </r>
  <r>
    <x v="22"/>
    <x v="16"/>
    <n v="12584"/>
  </r>
  <r>
    <x v="22"/>
    <x v="17"/>
    <n v="6569"/>
  </r>
  <r>
    <x v="22"/>
    <x v="18"/>
    <n v="37"/>
  </r>
  <r>
    <x v="22"/>
    <x v="19"/>
    <n v="176"/>
  </r>
  <r>
    <x v="23"/>
    <x v="0"/>
    <n v="75"/>
  </r>
  <r>
    <x v="23"/>
    <x v="1"/>
    <n v="1122"/>
  </r>
  <r>
    <x v="23"/>
    <x v="2"/>
    <n v="51"/>
  </r>
  <r>
    <x v="23"/>
    <x v="3"/>
    <n v="1085"/>
  </r>
  <r>
    <x v="23"/>
    <x v="4"/>
    <n v="2578"/>
  </r>
  <r>
    <x v="23"/>
    <x v="5"/>
    <n v="2126"/>
  </r>
  <r>
    <x v="23"/>
    <x v="6"/>
    <n v="3972"/>
  </r>
  <r>
    <x v="23"/>
    <x v="7"/>
    <n v="3384"/>
  </r>
  <r>
    <x v="23"/>
    <x v="8"/>
    <n v="1869"/>
  </r>
  <r>
    <x v="23"/>
    <x v="9"/>
    <n v="57"/>
  </r>
  <r>
    <x v="23"/>
    <x v="10"/>
    <n v="4888"/>
  </r>
  <r>
    <x v="23"/>
    <x v="11"/>
    <n v="40"/>
  </r>
  <r>
    <x v="23"/>
    <x v="12"/>
    <n v="9911"/>
  </r>
  <r>
    <x v="23"/>
    <x v="13"/>
    <n v="5965"/>
  </r>
  <r>
    <x v="23"/>
    <x v="14"/>
    <n v="930"/>
  </r>
  <r>
    <x v="23"/>
    <x v="15"/>
    <n v="51"/>
  </r>
  <r>
    <x v="23"/>
    <x v="16"/>
    <n v="12584"/>
  </r>
  <r>
    <x v="23"/>
    <x v="17"/>
    <n v="6573"/>
  </r>
  <r>
    <x v="23"/>
    <x v="18"/>
    <n v="32"/>
  </r>
  <r>
    <x v="23"/>
    <x v="19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fieldListSortAscending="1">
  <location ref="A2:Z24" firstHeaderRow="1" firstDataRow="2" firstDataCol="1"/>
  <pivotFields count="3">
    <pivotField axis="axisCol" compact="0" outline="0" subtotalTop="0" showAll="0" includeNewItemsInFilter="1">
      <items count="27">
        <item x="0"/>
        <item m="1" x="25"/>
        <item m="1" x="2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ubtotalTop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outline="0" subtotalTop="0" showAll="0" includeNewItemsInFilter="1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25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quantity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1" fieldListSortAscending="1">
  <location ref="A2:V28" firstHeaderRow="1" firstDataRow="2" firstDataCol="1"/>
  <pivotFields count="3">
    <pivotField axis="axisRow" compact="0" outline="0" subtotalTop="0" showAll="0" includeNewItemsInFilter="1">
      <items count="27">
        <item x="0"/>
        <item m="1" x="25"/>
        <item m="1" x="2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ubtotalTop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outline="0" subtotalTop="0" showAll="0" includeNewItemsInFilter="1"/>
  </pivotFields>
  <rowFields count="1">
    <field x="0"/>
  </rowFields>
  <rowItems count="25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quantity" fld="2" baseField="0" baseItem="0"/>
  </dataFields>
  <chartFormats count="27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</chart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Query from TLE" refreshOnLoad="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glyph" tableColumnId="1"/>
      <queryTableField id="2" name="quantity" tableColumnId="2"/>
    </queryTableFields>
  </queryTableRefresh>
</queryTable>
</file>

<file path=xl/queryTables/queryTable2.xml><?xml version="1.0" encoding="utf-8"?>
<queryTable xmlns="http://schemas.openxmlformats.org/spreadsheetml/2006/main" name="glyphsbyplanet" refreshOnLoad="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lanet" tableColumnId="1"/>
      <queryTableField id="2" name="glyph" tableColumnId="2"/>
      <queryTableField id="3" name="quantity" tableColumnId="3"/>
    </queryTableFields>
  </queryTableRefresh>
</queryTable>
</file>

<file path=xl/queryTables/queryTable3.xml><?xml version="1.0" encoding="utf-8"?>
<queryTable xmlns="http://schemas.openxmlformats.org/spreadsheetml/2006/main" name="planets" refreshOnLoad="1" connectionId="4" autoFormatId="16" applyNumberFormats="0" applyBorderFormats="0" applyFontFormats="0" applyPatternFormats="0" applyAlignmentFormats="0" applyWidthHeightFormats="0">
  <queryTableRefresh nextId="2">
    <queryTableFields count="1">
      <queryTableField id="1" name="planet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_Query_from_TLE" displayName="Table_Query_from_TLE" ref="A3:B23" tableType="queryTable" totalsRowShown="0" dataDxfId="6">
  <autoFilter ref="A3:B23"/>
  <tableColumns count="2">
    <tableColumn id="1" uniqueName="1" name="glyph" queryTableFieldId="1" dataDxfId="3"/>
    <tableColumn id="2" uniqueName="2" name="quantity" queryTableFieldId="2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_glyphsbyplanet" displayName="Table_glyphsbyplanet" ref="B3:D239" tableType="queryTable" totalsRowShown="0">
  <autoFilter ref="B3:D239"/>
  <tableColumns count="3">
    <tableColumn id="1" uniqueName="1" name="planet" queryTableFieldId="1"/>
    <tableColumn id="2" uniqueName="2" name="glyph" queryTableFieldId="2"/>
    <tableColumn id="3" uniqueName="3" name="quantity" queryTableField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_planets" displayName="Table_planets" ref="F3:F25" tableType="queryTable" totalsRowShown="0">
  <autoFilter ref="F3:F25"/>
  <tableColumns count="1">
    <tableColumn id="1" uniqueName="1" name="planet" queryTableField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32"/>
  <sheetViews>
    <sheetView zoomScaleNormal="100" workbookViewId="0">
      <selection activeCell="A4" sqref="A4"/>
    </sheetView>
  </sheetViews>
  <sheetFormatPr defaultRowHeight="15"/>
  <cols>
    <col min="1" max="1" width="11.85546875" style="25" customWidth="1"/>
    <col min="2" max="2" width="10.5703125" customWidth="1"/>
    <col min="4" max="4" width="9.140625" style="3"/>
    <col min="5" max="5" width="12.28515625" bestFit="1" customWidth="1"/>
    <col min="6" max="6" width="10.42578125" bestFit="1" customWidth="1"/>
    <col min="7" max="7" width="12.28515625" bestFit="1" customWidth="1"/>
    <col min="8" max="8" width="10.5703125" bestFit="1" customWidth="1"/>
  </cols>
  <sheetData>
    <row r="1" spans="1:9">
      <c r="A1" s="69" t="s">
        <v>36</v>
      </c>
    </row>
    <row r="2" spans="1:9" ht="15.75" thickBot="1">
      <c r="A2" s="69"/>
    </row>
    <row r="3" spans="1:9" ht="16.5" thickTop="1" thickBot="1">
      <c r="A3" s="25" t="s">
        <v>23</v>
      </c>
      <c r="B3" t="s">
        <v>24</v>
      </c>
      <c r="C3" s="10"/>
      <c r="D3" s="38"/>
      <c r="E3" s="39" t="s">
        <v>26</v>
      </c>
      <c r="F3" s="39" t="s">
        <v>27</v>
      </c>
      <c r="G3" s="39" t="s">
        <v>21</v>
      </c>
      <c r="H3" s="40" t="s">
        <v>20</v>
      </c>
      <c r="I3" s="10"/>
    </row>
    <row r="4" spans="1:9" ht="15.75" thickTop="1">
      <c r="A4" s="25" t="s">
        <v>39</v>
      </c>
      <c r="B4" s="2">
        <v>75</v>
      </c>
      <c r="C4" s="10"/>
      <c r="D4" s="6"/>
      <c r="E4" s="7" t="s">
        <v>0</v>
      </c>
      <c r="F4" s="28">
        <f>IF(ISNA(VLOOKUP(LOWER(E4),$A$4:$B$23,2,FALSE)),0,VLOOKUP(LOWER(E4),$A$4:$B$23,2,FALSE))</f>
        <v>3384</v>
      </c>
      <c r="G4" s="29">
        <f>SMALL(F4:F7,2)</f>
        <v>3384</v>
      </c>
      <c r="H4" s="30">
        <f>MIN(F4:F7)</f>
        <v>57</v>
      </c>
      <c r="I4" s="10" t="s">
        <v>28</v>
      </c>
    </row>
    <row r="5" spans="1:9">
      <c r="A5" s="25" t="s">
        <v>40</v>
      </c>
      <c r="B5" s="2">
        <v>1122</v>
      </c>
      <c r="C5" s="10"/>
      <c r="D5" s="8"/>
      <c r="E5" s="9" t="s">
        <v>1</v>
      </c>
      <c r="F5" s="31">
        <f>IF(ISNA(VLOOKUP(LOWER(E5),$A$4:$B$23,2,FALSE)),0,VLOOKUP(LOWER(E5),$A$4:$B$23,2,FALSE))</f>
        <v>4888</v>
      </c>
      <c r="G5" s="27"/>
      <c r="H5" s="32"/>
      <c r="I5" s="10"/>
    </row>
    <row r="6" spans="1:9">
      <c r="A6" s="25" t="s">
        <v>41</v>
      </c>
      <c r="B6" s="2">
        <v>51</v>
      </c>
      <c r="C6" s="10"/>
      <c r="D6" s="8"/>
      <c r="E6" s="9" t="s">
        <v>2</v>
      </c>
      <c r="F6" s="31">
        <f>IF(ISNA(VLOOKUP(LOWER(E6),$A$4:$B$23,2,FALSE)),0,VLOOKUP(LOWER(E6),$A$4:$B$23,2,FALSE))</f>
        <v>57</v>
      </c>
      <c r="G6" s="27"/>
      <c r="H6" s="32"/>
      <c r="I6" s="10"/>
    </row>
    <row r="7" spans="1:9" ht="15.75" thickBot="1">
      <c r="A7" s="25" t="s">
        <v>42</v>
      </c>
      <c r="B7" s="2">
        <v>1085</v>
      </c>
      <c r="C7" s="10"/>
      <c r="D7" s="8"/>
      <c r="E7" s="9" t="s">
        <v>3</v>
      </c>
      <c r="F7" s="31">
        <f>IF(ISNA(VLOOKUP(LOWER(E7),$A$4:$B$23,2,FALSE)),0,VLOOKUP(LOWER(E7),$A$4:$B$23,2,FALSE))</f>
        <v>6573</v>
      </c>
      <c r="G7" s="27"/>
      <c r="H7" s="32"/>
      <c r="I7" s="10"/>
    </row>
    <row r="8" spans="1:9" ht="15.75" thickTop="1">
      <c r="A8" s="25" t="s">
        <v>43</v>
      </c>
      <c r="B8" s="2">
        <v>2578</v>
      </c>
      <c r="C8" s="10"/>
      <c r="D8" s="6"/>
      <c r="E8" s="12" t="s">
        <v>4</v>
      </c>
      <c r="F8" s="28">
        <f>IF(ISNA(VLOOKUP(LOWER(E8),$A$4:$B$23,2,FALSE)),0,VLOOKUP(LOWER(E8),$A$4:$B$23,2,FALSE))</f>
        <v>1869</v>
      </c>
      <c r="G8" s="29">
        <f>SMALL(F8:F11,2)</f>
        <v>75</v>
      </c>
      <c r="H8" s="30">
        <f>MIN(F8:F11)</f>
        <v>32</v>
      </c>
      <c r="I8" s="10" t="s">
        <v>29</v>
      </c>
    </row>
    <row r="9" spans="1:9">
      <c r="A9" s="25" t="s">
        <v>44</v>
      </c>
      <c r="B9" s="2">
        <v>2126</v>
      </c>
      <c r="C9" s="10"/>
      <c r="D9" s="8"/>
      <c r="E9" s="13" t="s">
        <v>5</v>
      </c>
      <c r="F9" s="31">
        <f>IF(ISNA(VLOOKUP(LOWER(E9),$A$4:$B$23,2,FALSE)),0,VLOOKUP(LOWER(E9),$A$4:$B$23,2,FALSE))</f>
        <v>75</v>
      </c>
      <c r="G9" s="27"/>
      <c r="H9" s="32"/>
      <c r="I9" s="17"/>
    </row>
    <row r="10" spans="1:9">
      <c r="A10" s="25" t="s">
        <v>45</v>
      </c>
      <c r="B10" s="2">
        <v>3972</v>
      </c>
      <c r="C10" s="10"/>
      <c r="D10" s="8"/>
      <c r="E10" s="13" t="s">
        <v>6</v>
      </c>
      <c r="F10" s="31">
        <f>IF(ISNA(VLOOKUP(LOWER(E10),$A$4:$B$23,2,FALSE)),0,VLOOKUP(LOWER(E10),$A$4:$B$23,2,FALSE))</f>
        <v>32</v>
      </c>
      <c r="G10" s="27"/>
      <c r="H10" s="32"/>
      <c r="I10" s="17"/>
    </row>
    <row r="11" spans="1:9" ht="15.75" thickBot="1">
      <c r="A11" s="25" t="s">
        <v>46</v>
      </c>
      <c r="B11" s="2">
        <v>3384</v>
      </c>
      <c r="C11" s="10"/>
      <c r="D11" s="11"/>
      <c r="E11" s="14" t="s">
        <v>7</v>
      </c>
      <c r="F11" s="33">
        <f>IF(ISNA(VLOOKUP(LOWER(E11),$A$4:$B$23,2,FALSE)),0,VLOOKUP(LOWER(E11),$A$4:$B$23,2,FALSE))</f>
        <v>1122</v>
      </c>
      <c r="G11" s="34"/>
      <c r="H11" s="35"/>
      <c r="I11" s="17"/>
    </row>
    <row r="12" spans="1:9" ht="15.75" thickTop="1">
      <c r="A12" s="25" t="s">
        <v>47</v>
      </c>
      <c r="B12" s="2">
        <v>1869</v>
      </c>
      <c r="C12" s="10"/>
      <c r="D12" s="6"/>
      <c r="E12" s="15" t="s">
        <v>8</v>
      </c>
      <c r="F12" s="28">
        <f>IF(ISNA(VLOOKUP(LOWER(E12),$A$4:$B$23,2,FALSE)),0,VLOOKUP(LOWER(E12),$A$4:$B$23,2,FALSE))</f>
        <v>40</v>
      </c>
      <c r="G12" s="29">
        <f>SMALL(F12:F15,2)</f>
        <v>178</v>
      </c>
      <c r="H12" s="30">
        <f>MIN(F12:F15)</f>
        <v>40</v>
      </c>
      <c r="I12" s="17" t="s">
        <v>30</v>
      </c>
    </row>
    <row r="13" spans="1:9">
      <c r="A13" s="25" t="s">
        <v>48</v>
      </c>
      <c r="B13" s="2">
        <v>57</v>
      </c>
      <c r="C13" s="10"/>
      <c r="D13" s="8"/>
      <c r="E13" s="16" t="s">
        <v>9</v>
      </c>
      <c r="F13" s="31">
        <f>IF(ISNA(VLOOKUP(LOWER(E13),$A$4:$B$23,2,FALSE)),0,VLOOKUP(LOWER(E13),$A$4:$B$23,2,FALSE))</f>
        <v>5965</v>
      </c>
      <c r="G13" s="27"/>
      <c r="H13" s="32"/>
      <c r="I13" s="17"/>
    </row>
    <row r="14" spans="1:9">
      <c r="A14" s="25" t="s">
        <v>49</v>
      </c>
      <c r="B14" s="2">
        <v>4888</v>
      </c>
      <c r="C14" s="10"/>
      <c r="D14" s="8"/>
      <c r="E14" s="16" t="s">
        <v>10</v>
      </c>
      <c r="F14" s="31">
        <f>IF(ISNA(VLOOKUP(LOWER(E14),$A$4:$B$23,2,FALSE)),0,VLOOKUP(LOWER(E14),$A$4:$B$23,2,FALSE))</f>
        <v>12584</v>
      </c>
      <c r="G14" s="36"/>
      <c r="H14" s="37"/>
      <c r="I14" s="17"/>
    </row>
    <row r="15" spans="1:9" ht="15.75" thickBot="1">
      <c r="A15" s="25" t="s">
        <v>50</v>
      </c>
      <c r="B15" s="2">
        <v>40</v>
      </c>
      <c r="C15" s="10"/>
      <c r="D15" s="11"/>
      <c r="E15" s="18" t="s">
        <v>11</v>
      </c>
      <c r="F15" s="33">
        <f>IF(ISNA(VLOOKUP(LOWER(E15),$A$4:$B$23,2,FALSE)),0,VLOOKUP(LOWER(E15),$A$4:$B$23,2,FALSE))</f>
        <v>178</v>
      </c>
      <c r="G15" s="34"/>
      <c r="H15" s="35"/>
      <c r="I15" s="10"/>
    </row>
    <row r="16" spans="1:9" ht="15.75" thickTop="1">
      <c r="A16" s="25" t="s">
        <v>51</v>
      </c>
      <c r="B16" s="2">
        <v>9911</v>
      </c>
      <c r="C16" s="10"/>
      <c r="D16" s="6"/>
      <c r="E16" s="19" t="s">
        <v>12</v>
      </c>
      <c r="F16" s="28">
        <f>IF(ISNA(VLOOKUP(LOWER(E16),$A$4:$B$23,2,FALSE)),0,VLOOKUP(LOWER(E16),$A$4:$B$23,2,FALSE))</f>
        <v>930</v>
      </c>
      <c r="G16" s="29">
        <f>SMALL(F16:F19,2)</f>
        <v>930</v>
      </c>
      <c r="H16" s="30">
        <f>MIN(F16:F19)</f>
        <v>51</v>
      </c>
      <c r="I16" s="10" t="s">
        <v>31</v>
      </c>
    </row>
    <row r="17" spans="1:9">
      <c r="A17" s="25" t="s">
        <v>52</v>
      </c>
      <c r="B17" s="2">
        <v>5965</v>
      </c>
      <c r="C17" s="10"/>
      <c r="D17" s="8"/>
      <c r="E17" s="20" t="s">
        <v>13</v>
      </c>
      <c r="F17" s="31">
        <f>IF(ISNA(VLOOKUP(LOWER(E17),$A$4:$B$23,2,FALSE)),0,VLOOKUP(LOWER(E17),$A$4:$B$23,2,FALSE))</f>
        <v>2126</v>
      </c>
      <c r="G17" s="27"/>
      <c r="H17" s="32"/>
      <c r="I17" s="10"/>
    </row>
    <row r="18" spans="1:9">
      <c r="A18" s="25" t="s">
        <v>53</v>
      </c>
      <c r="B18" s="2">
        <v>930</v>
      </c>
      <c r="C18" s="10"/>
      <c r="D18" s="8"/>
      <c r="E18" s="21" t="s">
        <v>14</v>
      </c>
      <c r="F18" s="31">
        <f>IF(ISNA(VLOOKUP(LOWER(E18),$A$4:$B$23,2,FALSE)),0,VLOOKUP(LOWER(E18),$A$4:$B$23,2,FALSE))</f>
        <v>51</v>
      </c>
      <c r="G18" s="27"/>
      <c r="H18" s="32"/>
      <c r="I18" s="10"/>
    </row>
    <row r="19" spans="1:9" ht="15.75" thickBot="1">
      <c r="A19" s="25" t="s">
        <v>54</v>
      </c>
      <c r="B19" s="2">
        <v>51</v>
      </c>
      <c r="C19" s="10"/>
      <c r="D19" s="11"/>
      <c r="E19" s="22" t="s">
        <v>15</v>
      </c>
      <c r="F19" s="33">
        <f>IF(ISNA(VLOOKUP(LOWER(E19),$A$4:$B$23,2,FALSE)),0,VLOOKUP(LOWER(E19),$A$4:$B$23,2,FALSE))</f>
        <v>9911</v>
      </c>
      <c r="G19" s="34"/>
      <c r="H19" s="35"/>
      <c r="I19" s="10"/>
    </row>
    <row r="20" spans="1:9" ht="15.75" thickTop="1">
      <c r="A20" s="25" t="s">
        <v>55</v>
      </c>
      <c r="B20" s="2">
        <v>12584</v>
      </c>
      <c r="C20" s="10"/>
      <c r="D20" s="6"/>
      <c r="E20" s="23" t="s">
        <v>16</v>
      </c>
      <c r="F20" s="28">
        <f>IF(ISNA(VLOOKUP(LOWER(E20),$A$4:$B$23,2,FALSE)),0,VLOOKUP(LOWER(E20),$A$4:$B$23,2,FALSE))</f>
        <v>51</v>
      </c>
      <c r="G20" s="29">
        <f>SMALL(F20:F23,2)</f>
        <v>1085</v>
      </c>
      <c r="H20" s="30">
        <f>MIN(F20:F23)</f>
        <v>51</v>
      </c>
      <c r="I20" s="10" t="s">
        <v>32</v>
      </c>
    </row>
    <row r="21" spans="1:9">
      <c r="A21" s="25" t="s">
        <v>56</v>
      </c>
      <c r="B21" s="2">
        <v>6573</v>
      </c>
      <c r="C21" s="10"/>
      <c r="D21" s="8"/>
      <c r="E21" s="17" t="s">
        <v>17</v>
      </c>
      <c r="F21" s="31">
        <f>IF(ISNA(VLOOKUP(LOWER(E21),$A$4:$B$23,2,FALSE)),0,VLOOKUP(LOWER(E21),$A$4:$B$23,2,FALSE))</f>
        <v>2578</v>
      </c>
      <c r="G21" s="27"/>
      <c r="H21" s="32"/>
      <c r="I21" s="10"/>
    </row>
    <row r="22" spans="1:9">
      <c r="A22" s="25" t="s">
        <v>57</v>
      </c>
      <c r="B22" s="2">
        <v>32</v>
      </c>
      <c r="C22" s="10"/>
      <c r="D22" s="8"/>
      <c r="E22" s="17" t="s">
        <v>18</v>
      </c>
      <c r="F22" s="31">
        <f>IF(ISNA(VLOOKUP(LOWER(E22),$A$4:$B$23,2,FALSE)),0,VLOOKUP(LOWER(E22),$A$4:$B$23,2,FALSE))</f>
        <v>1085</v>
      </c>
      <c r="G22" s="27"/>
      <c r="H22" s="32"/>
      <c r="I22" s="10"/>
    </row>
    <row r="23" spans="1:9" ht="15.75" thickBot="1">
      <c r="A23" s="25" t="s">
        <v>58</v>
      </c>
      <c r="B23" s="2">
        <v>178</v>
      </c>
      <c r="C23" s="10"/>
      <c r="D23" s="11"/>
      <c r="E23" s="24" t="s">
        <v>19</v>
      </c>
      <c r="F23" s="33">
        <f>IF(ISNA(VLOOKUP(LOWER(E23),$A$4:$B$23,2,FALSE)),0,VLOOKUP(LOWER(E23),$A$4:$B$23,2,FALSE))</f>
        <v>3972</v>
      </c>
      <c r="G23" s="34"/>
      <c r="H23" s="35"/>
      <c r="I23" s="10"/>
    </row>
    <row r="24" spans="1:9" ht="15.75" thickTop="1">
      <c r="C24" s="10"/>
      <c r="D24" s="26"/>
      <c r="E24" s="10"/>
      <c r="F24" s="10"/>
      <c r="G24" s="10"/>
      <c r="H24" s="10"/>
      <c r="I24" s="10"/>
    </row>
    <row r="25" spans="1:9">
      <c r="D25"/>
      <c r="G25" s="2"/>
      <c r="H25" s="2"/>
    </row>
    <row r="28" spans="1:9">
      <c r="F28" s="1"/>
    </row>
    <row r="29" spans="1:9">
      <c r="F29" s="1"/>
    </row>
    <row r="30" spans="1:9">
      <c r="F30" s="1"/>
    </row>
    <row r="31" spans="1:9">
      <c r="F31" s="1"/>
    </row>
    <row r="32" spans="1:9">
      <c r="F32" s="1"/>
    </row>
  </sheetData>
  <conditionalFormatting sqref="F6">
    <cfRule type="expression" dxfId="5" priority="2" stopIfTrue="1">
      <formula>"min($G3:G6)"</formula>
    </cfRule>
  </conditionalFormatting>
  <conditionalFormatting sqref="F4:F7">
    <cfRule type="expression" dxfId="4" priority="1" stopIfTrue="1">
      <formula>"min(g3:g6)"</formula>
    </cfRule>
  </conditionalFormatting>
  <pageMargins left="0.7" right="0.7" top="0.75" bottom="0.75" header="0.3" footer="0.3"/>
  <pageSetup orientation="portrait" horizontalDpi="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O400"/>
  <sheetViews>
    <sheetView tabSelected="1" topLeftCell="B1" workbookViewId="0">
      <selection activeCell="I24" sqref="I24"/>
    </sheetView>
  </sheetViews>
  <sheetFormatPr defaultRowHeight="15"/>
  <cols>
    <col min="1" max="1" width="23.42578125" hidden="1" customWidth="1"/>
    <col min="2" max="2" width="18.5703125" customWidth="1"/>
    <col min="3" max="3" width="12" customWidth="1"/>
    <col min="4" max="4" width="10.5703125" customWidth="1"/>
    <col min="6" max="6" width="18.42578125" customWidth="1"/>
    <col min="11" max="11" width="12.140625" bestFit="1" customWidth="1"/>
    <col min="12" max="12" width="8.7109375" bestFit="1" customWidth="1"/>
    <col min="13" max="13" width="12.28515625" bestFit="1" customWidth="1"/>
    <col min="14" max="14" width="8.5703125" bestFit="1" customWidth="1"/>
    <col min="15" max="15" width="7" style="2" bestFit="1" customWidth="1"/>
  </cols>
  <sheetData>
    <row r="1" spans="1:15">
      <c r="A1" t="s">
        <v>34</v>
      </c>
      <c r="B1" t="s">
        <v>38</v>
      </c>
    </row>
    <row r="2" spans="1:15" ht="15.75" thickBot="1"/>
    <row r="3" spans="1:15" ht="15.75" thickBot="1">
      <c r="B3" t="s">
        <v>33</v>
      </c>
      <c r="C3" t="s">
        <v>23</v>
      </c>
      <c r="D3" t="s">
        <v>24</v>
      </c>
      <c r="F3" t="s">
        <v>33</v>
      </c>
      <c r="H3">
        <v>8</v>
      </c>
      <c r="K3" s="41" t="s">
        <v>26</v>
      </c>
      <c r="L3" s="42" t="s">
        <v>27</v>
      </c>
      <c r="M3" s="42" t="s">
        <v>21</v>
      </c>
      <c r="N3" s="42" t="s">
        <v>20</v>
      </c>
      <c r="O3" s="43"/>
    </row>
    <row r="4" spans="1:15">
      <c r="A4" t="str">
        <f>CONCATENATE(Table_glyphsbyplanet[[#This Row],[planet]],Table_glyphsbyplanet[[#This Row],[glyph]])</f>
        <v>02 Coezugr 5bauxite</v>
      </c>
      <c r="B4" t="s">
        <v>59</v>
      </c>
      <c r="C4" t="s">
        <v>40</v>
      </c>
      <c r="D4">
        <v>1</v>
      </c>
      <c r="F4" t="s">
        <v>59</v>
      </c>
      <c r="H4" t="str">
        <f>INDEX(F4:F51,H3)</f>
        <v>Goobers Prime</v>
      </c>
      <c r="K4" s="56" t="s">
        <v>0</v>
      </c>
      <c r="L4" s="57">
        <f>IF(ISNA(VLOOKUP(CONCATENATE($H$4,K4),$A$4:$D$400,4,FALSE)),0,VLOOKUP(CONCATENATE($H$4,K4),$A$4:$D$400,4,FALSE))</f>
        <v>3361</v>
      </c>
      <c r="M4" s="58">
        <f>SMALL(L4:L7,2)</f>
        <v>3361</v>
      </c>
      <c r="N4" s="58">
        <f>MIN(L4:L7)</f>
        <v>26</v>
      </c>
      <c r="O4" s="43" t="s">
        <v>28</v>
      </c>
    </row>
    <row r="5" spans="1:15">
      <c r="A5" t="str">
        <f>CONCATENATE(Table_glyphsbyplanet[[#This Row],[planet]],Table_glyphsbyplanet[[#This Row],[glyph]])</f>
        <v>02 Coezugr 5beryl</v>
      </c>
      <c r="B5" t="s">
        <v>59</v>
      </c>
      <c r="C5" t="s">
        <v>41</v>
      </c>
      <c r="D5">
        <v>2</v>
      </c>
      <c r="F5" t="s">
        <v>60</v>
      </c>
      <c r="K5" s="44" t="s">
        <v>1</v>
      </c>
      <c r="L5" s="31">
        <f t="shared" ref="L5:L23" si="0">IF(ISNA(VLOOKUP(CONCATENATE($H$4,K5),$A$4:$D$400,4,FALSE)),0,VLOOKUP(CONCATENATE($H$4,K5),$A$4:$D$400,4,FALSE))</f>
        <v>4864</v>
      </c>
      <c r="M5" s="27"/>
      <c r="N5" s="27"/>
      <c r="O5" s="45"/>
    </row>
    <row r="6" spans="1:15">
      <c r="A6" t="str">
        <f>CONCATENATE(Table_glyphsbyplanet[[#This Row],[planet]],Table_glyphsbyplanet[[#This Row],[glyph]])</f>
        <v>02 Coezugr 5chalcopyrite</v>
      </c>
      <c r="B6" t="s">
        <v>59</v>
      </c>
      <c r="C6" t="s">
        <v>42</v>
      </c>
      <c r="D6">
        <v>2</v>
      </c>
      <c r="F6" t="s">
        <v>61</v>
      </c>
      <c r="K6" s="44" t="s">
        <v>2</v>
      </c>
      <c r="L6" s="31">
        <f t="shared" si="0"/>
        <v>26</v>
      </c>
      <c r="M6" s="27"/>
      <c r="N6" s="27"/>
      <c r="O6" s="45"/>
    </row>
    <row r="7" spans="1:15" ht="15.75" thickBot="1">
      <c r="A7" t="str">
        <f>CONCATENATE(Table_glyphsbyplanet[[#This Row],[planet]],Table_glyphsbyplanet[[#This Row],[glyph]])</f>
        <v>02 Coezugr 5fluorite</v>
      </c>
      <c r="B7" t="s">
        <v>59</v>
      </c>
      <c r="C7" t="s">
        <v>44</v>
      </c>
      <c r="D7">
        <v>1</v>
      </c>
      <c r="F7" t="s">
        <v>62</v>
      </c>
      <c r="K7" s="59" t="s">
        <v>3</v>
      </c>
      <c r="L7" s="53">
        <f t="shared" si="0"/>
        <v>6551</v>
      </c>
      <c r="M7" s="54"/>
      <c r="N7" s="54"/>
      <c r="O7" s="55"/>
    </row>
    <row r="8" spans="1:15">
      <c r="A8" t="str">
        <f>CONCATENATE(Table_glyphsbyplanet[[#This Row],[planet]],Table_glyphsbyplanet[[#This Row],[glyph]])</f>
        <v>02 Coezugr 5gold</v>
      </c>
      <c r="B8" t="s">
        <v>59</v>
      </c>
      <c r="C8" t="s">
        <v>47</v>
      </c>
      <c r="D8">
        <v>3</v>
      </c>
      <c r="F8" t="s">
        <v>63</v>
      </c>
      <c r="K8" s="60" t="s">
        <v>4</v>
      </c>
      <c r="L8" s="57">
        <f t="shared" si="0"/>
        <v>1844</v>
      </c>
      <c r="M8" s="58">
        <f>SMALL(L8:L11,2)</f>
        <v>47</v>
      </c>
      <c r="N8" s="58">
        <f>MIN(L8:L11)</f>
        <v>12</v>
      </c>
      <c r="O8" s="43" t="s">
        <v>29</v>
      </c>
    </row>
    <row r="9" spans="1:15">
      <c r="A9" t="str">
        <f>CONCATENATE(Table_glyphsbyplanet[[#This Row],[planet]],Table_glyphsbyplanet[[#This Row],[glyph]])</f>
        <v>02 Coezugr 5gypsum</v>
      </c>
      <c r="B9" t="s">
        <v>59</v>
      </c>
      <c r="C9" t="s">
        <v>48</v>
      </c>
      <c r="D9">
        <v>2</v>
      </c>
      <c r="F9" t="s">
        <v>64</v>
      </c>
      <c r="K9" s="46" t="s">
        <v>5</v>
      </c>
      <c r="L9" s="31">
        <f t="shared" si="0"/>
        <v>47</v>
      </c>
      <c r="M9" s="27"/>
      <c r="N9" s="27"/>
      <c r="O9" s="47"/>
    </row>
    <row r="10" spans="1:15">
      <c r="A10" t="str">
        <f>CONCATENATE(Table_glyphsbyplanet[[#This Row],[planet]],Table_glyphsbyplanet[[#This Row],[glyph]])</f>
        <v>02 Coezugr 5halite</v>
      </c>
      <c r="B10" t="s">
        <v>59</v>
      </c>
      <c r="C10" t="s">
        <v>49</v>
      </c>
      <c r="D10">
        <v>1</v>
      </c>
      <c r="F10" t="s">
        <v>65</v>
      </c>
      <c r="K10" s="46" t="s">
        <v>6</v>
      </c>
      <c r="L10" s="31">
        <f t="shared" si="0"/>
        <v>12</v>
      </c>
      <c r="M10" s="27"/>
      <c r="N10" s="27"/>
      <c r="O10" s="47"/>
    </row>
    <row r="11" spans="1:15" ht="15.75" thickBot="1">
      <c r="A11" t="str">
        <f>CONCATENATE(Table_glyphsbyplanet[[#This Row],[planet]],Table_glyphsbyplanet[[#This Row],[glyph]])</f>
        <v>02 Coezugr 5monazite</v>
      </c>
      <c r="B11" t="s">
        <v>59</v>
      </c>
      <c r="C11" t="s">
        <v>53</v>
      </c>
      <c r="D11">
        <v>1</v>
      </c>
      <c r="F11" t="s">
        <v>66</v>
      </c>
      <c r="K11" s="61" t="s">
        <v>7</v>
      </c>
      <c r="L11" s="53">
        <f t="shared" si="0"/>
        <v>1100</v>
      </c>
      <c r="M11" s="54"/>
      <c r="N11" s="54"/>
      <c r="O11" s="62"/>
    </row>
    <row r="12" spans="1:15">
      <c r="A12" t="str">
        <f>CONCATENATE(Table_glyphsbyplanet[[#This Row],[planet]],Table_glyphsbyplanet[[#This Row],[glyph]])</f>
        <v>02 Coezugr 5zircon</v>
      </c>
      <c r="B12" t="s">
        <v>59</v>
      </c>
      <c r="C12" t="s">
        <v>58</v>
      </c>
      <c r="D12">
        <v>1</v>
      </c>
      <c r="F12" t="s">
        <v>67</v>
      </c>
      <c r="K12" s="63" t="s">
        <v>8</v>
      </c>
      <c r="L12" s="57">
        <f t="shared" si="0"/>
        <v>17</v>
      </c>
      <c r="M12" s="58">
        <f>SMALL(L12:L15,2)</f>
        <v>157</v>
      </c>
      <c r="N12" s="58">
        <f>MIN(L12:L15)</f>
        <v>17</v>
      </c>
      <c r="O12" s="64" t="s">
        <v>30</v>
      </c>
    </row>
    <row r="13" spans="1:15">
      <c r="A13" t="str">
        <f>CONCATENATE(Table_glyphsbyplanet[[#This Row],[planet]],Table_glyphsbyplanet[[#This Row],[glyph]])</f>
        <v>Bie Ecouckl Oj 1beryl</v>
      </c>
      <c r="B13" t="s">
        <v>60</v>
      </c>
      <c r="C13" t="s">
        <v>41</v>
      </c>
      <c r="D13">
        <v>1</v>
      </c>
      <c r="F13" t="s">
        <v>68</v>
      </c>
      <c r="K13" s="48" t="s">
        <v>9</v>
      </c>
      <c r="L13" s="31">
        <f t="shared" si="0"/>
        <v>5942</v>
      </c>
      <c r="M13" s="27"/>
      <c r="N13" s="27"/>
      <c r="O13" s="47"/>
    </row>
    <row r="14" spans="1:15">
      <c r="A14" t="str">
        <f>CONCATENATE(Table_glyphsbyplanet[[#This Row],[planet]],Table_glyphsbyplanet[[#This Row],[glyph]])</f>
        <v>Bie Ecouckl Oj 1chalcopyrite</v>
      </c>
      <c r="B14" t="s">
        <v>60</v>
      </c>
      <c r="C14" t="s">
        <v>42</v>
      </c>
      <c r="D14">
        <v>1</v>
      </c>
      <c r="F14" t="s">
        <v>69</v>
      </c>
      <c r="K14" s="48" t="s">
        <v>10</v>
      </c>
      <c r="L14" s="31">
        <f t="shared" si="0"/>
        <v>12566</v>
      </c>
      <c r="M14" s="36"/>
      <c r="N14" s="36"/>
      <c r="O14" s="47"/>
    </row>
    <row r="15" spans="1:15" ht="15.75" thickBot="1">
      <c r="A15" t="str">
        <f>CONCATENATE(Table_glyphsbyplanet[[#This Row],[planet]],Table_glyphsbyplanet[[#This Row],[glyph]])</f>
        <v>Bie Ecouckl Oj 1gold</v>
      </c>
      <c r="B15" t="s">
        <v>60</v>
      </c>
      <c r="C15" t="s">
        <v>47</v>
      </c>
      <c r="D15">
        <v>1</v>
      </c>
      <c r="F15" t="s">
        <v>70</v>
      </c>
      <c r="K15" s="65" t="s">
        <v>11</v>
      </c>
      <c r="L15" s="53">
        <f t="shared" si="0"/>
        <v>157</v>
      </c>
      <c r="M15" s="54"/>
      <c r="N15" s="54"/>
      <c r="O15" s="55"/>
    </row>
    <row r="16" spans="1:15">
      <c r="A16" t="str">
        <f>CONCATENATE(Table_glyphsbyplanet[[#This Row],[planet]],Table_glyphsbyplanet[[#This Row],[glyph]])</f>
        <v>Bie Ecouckl Oj 1halite</v>
      </c>
      <c r="B16" t="s">
        <v>60</v>
      </c>
      <c r="C16" t="s">
        <v>49</v>
      </c>
      <c r="D16">
        <v>1</v>
      </c>
      <c r="F16" t="s">
        <v>71</v>
      </c>
      <c r="K16" s="66" t="s">
        <v>12</v>
      </c>
      <c r="L16" s="57">
        <f t="shared" si="0"/>
        <v>912</v>
      </c>
      <c r="M16" s="58">
        <f>SMALL(L16:L19,2)</f>
        <v>912</v>
      </c>
      <c r="N16" s="58">
        <f>MIN(L16:L19)</f>
        <v>32</v>
      </c>
      <c r="O16" s="43" t="s">
        <v>31</v>
      </c>
    </row>
    <row r="17" spans="1:15">
      <c r="A17" t="str">
        <f>CONCATENATE(Table_glyphsbyplanet[[#This Row],[planet]],Table_glyphsbyplanet[[#This Row],[glyph]])</f>
        <v>Bie Ecouckl Oj 1magnetite</v>
      </c>
      <c r="B17" t="s">
        <v>60</v>
      </c>
      <c r="C17" t="s">
        <v>51</v>
      </c>
      <c r="D17">
        <v>1</v>
      </c>
      <c r="F17" t="s">
        <v>72</v>
      </c>
      <c r="K17" s="49" t="s">
        <v>13</v>
      </c>
      <c r="L17" s="31">
        <f t="shared" si="0"/>
        <v>2111</v>
      </c>
      <c r="M17" s="27"/>
      <c r="N17" s="27"/>
      <c r="O17" s="45"/>
    </row>
    <row r="18" spans="1:15">
      <c r="A18" t="str">
        <f>CONCATENATE(Table_glyphsbyplanet[[#This Row],[planet]],Table_glyphsbyplanet[[#This Row],[glyph]])</f>
        <v>Bie Ecouckl Oj 1methane</v>
      </c>
      <c r="B18" t="s">
        <v>60</v>
      </c>
      <c r="C18" t="s">
        <v>52</v>
      </c>
      <c r="D18">
        <v>2</v>
      </c>
      <c r="F18" t="s">
        <v>73</v>
      </c>
      <c r="K18" s="50" t="s">
        <v>14</v>
      </c>
      <c r="L18" s="31">
        <f t="shared" si="0"/>
        <v>32</v>
      </c>
      <c r="M18" s="27"/>
      <c r="N18" s="27"/>
      <c r="O18" s="45"/>
    </row>
    <row r="19" spans="1:15" ht="15.75" thickBot="1">
      <c r="A19" t="str">
        <f>CONCATENATE(Table_glyphsbyplanet[[#This Row],[planet]],Table_glyphsbyplanet[[#This Row],[glyph]])</f>
        <v>Bie Ecouckl Oj 1monazite</v>
      </c>
      <c r="B19" t="s">
        <v>60</v>
      </c>
      <c r="C19" t="s">
        <v>53</v>
      </c>
      <c r="D19">
        <v>2</v>
      </c>
      <c r="F19" t="s">
        <v>74</v>
      </c>
      <c r="K19" s="67" t="s">
        <v>15</v>
      </c>
      <c r="L19" s="53">
        <f t="shared" si="0"/>
        <v>9887</v>
      </c>
      <c r="M19" s="54"/>
      <c r="N19" s="54"/>
      <c r="O19" s="55"/>
    </row>
    <row r="20" spans="1:15">
      <c r="A20" t="str">
        <f>CONCATENATE(Table_glyphsbyplanet[[#This Row],[planet]],Table_glyphsbyplanet[[#This Row],[glyph]])</f>
        <v>Bie Ecouckl Oj 1rutile</v>
      </c>
      <c r="B20" t="s">
        <v>60</v>
      </c>
      <c r="C20" t="s">
        <v>54</v>
      </c>
      <c r="D20">
        <v>1</v>
      </c>
      <c r="F20" t="s">
        <v>75</v>
      </c>
      <c r="K20" s="51" t="s">
        <v>16</v>
      </c>
      <c r="L20" s="31">
        <f t="shared" si="0"/>
        <v>32</v>
      </c>
      <c r="M20" s="27">
        <f>SMALL(L20:L23,2)</f>
        <v>1071</v>
      </c>
      <c r="N20" s="27">
        <f>MIN(L20:L23)</f>
        <v>32</v>
      </c>
      <c r="O20" s="45" t="s">
        <v>32</v>
      </c>
    </row>
    <row r="21" spans="1:15">
      <c r="A21" t="str">
        <f>CONCATENATE(Table_glyphsbyplanet[[#This Row],[planet]],Table_glyphsbyplanet[[#This Row],[glyph]])</f>
        <v>Bie Ecouckl Oj 1sulfur</v>
      </c>
      <c r="B21" t="s">
        <v>60</v>
      </c>
      <c r="C21" t="s">
        <v>55</v>
      </c>
      <c r="D21">
        <v>1</v>
      </c>
      <c r="F21" t="s">
        <v>76</v>
      </c>
      <c r="K21" s="51" t="s">
        <v>17</v>
      </c>
      <c r="L21" s="31">
        <f t="shared" si="0"/>
        <v>2555</v>
      </c>
      <c r="M21" s="27"/>
      <c r="N21" s="27"/>
      <c r="O21" s="45"/>
    </row>
    <row r="22" spans="1:15">
      <c r="A22" t="str">
        <f>CONCATENATE(Table_glyphsbyplanet[[#This Row],[planet]],Table_glyphsbyplanet[[#This Row],[glyph]])</f>
        <v>Bie Ecouckl Oj 1trona</v>
      </c>
      <c r="B22" t="s">
        <v>60</v>
      </c>
      <c r="C22" t="s">
        <v>56</v>
      </c>
      <c r="D22">
        <v>2</v>
      </c>
      <c r="F22" t="s">
        <v>77</v>
      </c>
      <c r="K22" s="51" t="s">
        <v>18</v>
      </c>
      <c r="L22" s="31">
        <f t="shared" si="0"/>
        <v>1071</v>
      </c>
      <c r="M22" s="27"/>
      <c r="N22" s="27"/>
      <c r="O22" s="45"/>
    </row>
    <row r="23" spans="1:15" ht="15.75" thickBot="1">
      <c r="A23" t="str">
        <f>CONCATENATE(Table_glyphsbyplanet[[#This Row],[planet]],Table_glyphsbyplanet[[#This Row],[glyph]])</f>
        <v>Bie Ecouckl Oj 1uraninite</v>
      </c>
      <c r="B23" t="s">
        <v>60</v>
      </c>
      <c r="C23" t="s">
        <v>57</v>
      </c>
      <c r="D23">
        <v>5</v>
      </c>
      <c r="F23" t="s">
        <v>78</v>
      </c>
      <c r="K23" s="52" t="s">
        <v>19</v>
      </c>
      <c r="L23" s="53">
        <f t="shared" si="0"/>
        <v>3955</v>
      </c>
      <c r="M23" s="54"/>
      <c r="N23" s="54"/>
      <c r="O23" s="55"/>
    </row>
    <row r="24" spans="1:15">
      <c r="A24" t="str">
        <f>CONCATENATE(Table_glyphsbyplanet[[#This Row],[planet]],Table_glyphsbyplanet[[#This Row],[glyph]])</f>
        <v>Bie Ecouckl Oj 1zircon</v>
      </c>
      <c r="B24" t="s">
        <v>60</v>
      </c>
      <c r="C24" t="s">
        <v>58</v>
      </c>
      <c r="D24">
        <v>1</v>
      </c>
      <c r="F24" t="s">
        <v>79</v>
      </c>
    </row>
    <row r="25" spans="1:15">
      <c r="A25" t="str">
        <f>CONCATENATE(Table_glyphsbyplanet[[#This Row],[planet]],Table_glyphsbyplanet[[#This Row],[glyph]])</f>
        <v>Boolyoop 3anthracite</v>
      </c>
      <c r="B25" t="s">
        <v>61</v>
      </c>
      <c r="C25" t="s">
        <v>39</v>
      </c>
      <c r="D25">
        <v>1</v>
      </c>
      <c r="F25" t="s">
        <v>80</v>
      </c>
      <c r="K25" s="68" t="s">
        <v>35</v>
      </c>
      <c r="O25">
        <f>SUM(N4:N20)</f>
        <v>119</v>
      </c>
    </row>
    <row r="26" spans="1:15">
      <c r="A26" t="str">
        <f>CONCATENATE(Table_glyphsbyplanet[[#This Row],[planet]],Table_glyphsbyplanet[[#This Row],[glyph]])</f>
        <v>Boolyoop 3chalcopyrite</v>
      </c>
      <c r="B26" t="s">
        <v>61</v>
      </c>
      <c r="C26" t="s">
        <v>42</v>
      </c>
      <c r="D26">
        <v>1</v>
      </c>
    </row>
    <row r="27" spans="1:15">
      <c r="A27" t="str">
        <f>CONCATENATE(Table_glyphsbyplanet[[#This Row],[planet]],Table_glyphsbyplanet[[#This Row],[glyph]])</f>
        <v>Boolyoop 3chromite</v>
      </c>
      <c r="B27" t="s">
        <v>61</v>
      </c>
      <c r="C27" t="s">
        <v>43</v>
      </c>
      <c r="D27">
        <v>2</v>
      </c>
    </row>
    <row r="28" spans="1:15">
      <c r="A28" t="str">
        <f>CONCATENATE(Table_glyphsbyplanet[[#This Row],[planet]],Table_glyphsbyplanet[[#This Row],[glyph]])</f>
        <v>Boolyoop 3fluorite</v>
      </c>
      <c r="B28" t="s">
        <v>61</v>
      </c>
      <c r="C28" t="s">
        <v>44</v>
      </c>
      <c r="D28">
        <v>1</v>
      </c>
    </row>
    <row r="29" spans="1:15">
      <c r="A29" t="str">
        <f>CONCATENATE(Table_glyphsbyplanet[[#This Row],[planet]],Table_glyphsbyplanet[[#This Row],[glyph]])</f>
        <v>Boolyoop 3gypsum</v>
      </c>
      <c r="B29" t="s">
        <v>61</v>
      </c>
      <c r="C29" t="s">
        <v>48</v>
      </c>
      <c r="D29">
        <v>4</v>
      </c>
    </row>
    <row r="30" spans="1:15">
      <c r="A30" t="str">
        <f>CONCATENATE(Table_glyphsbyplanet[[#This Row],[planet]],Table_glyphsbyplanet[[#This Row],[glyph]])</f>
        <v>Boolyoop 3halite</v>
      </c>
      <c r="B30" t="s">
        <v>61</v>
      </c>
      <c r="C30" t="s">
        <v>49</v>
      </c>
      <c r="D30">
        <v>1</v>
      </c>
    </row>
    <row r="31" spans="1:15">
      <c r="A31" t="str">
        <f>CONCATENATE(Table_glyphsbyplanet[[#This Row],[planet]],Table_glyphsbyplanet[[#This Row],[glyph]])</f>
        <v>Boolyoop 3monazite</v>
      </c>
      <c r="B31" t="s">
        <v>61</v>
      </c>
      <c r="C31" t="s">
        <v>53</v>
      </c>
      <c r="D31">
        <v>1</v>
      </c>
    </row>
    <row r="32" spans="1:15">
      <c r="A32" t="str">
        <f>CONCATENATE(Table_glyphsbyplanet[[#This Row],[planet]],Table_glyphsbyplanet[[#This Row],[glyph]])</f>
        <v>Boolyoop 3rutile</v>
      </c>
      <c r="B32" t="s">
        <v>61</v>
      </c>
      <c r="C32" t="s">
        <v>54</v>
      </c>
      <c r="D32">
        <v>2</v>
      </c>
    </row>
    <row r="33" spans="1:4">
      <c r="A33" t="str">
        <f>CONCATENATE(Table_glyphsbyplanet[[#This Row],[planet]],Table_glyphsbyplanet[[#This Row],[glyph]])</f>
        <v>Boolyoop 3sulfur</v>
      </c>
      <c r="B33" t="s">
        <v>61</v>
      </c>
      <c r="C33" t="s">
        <v>55</v>
      </c>
      <c r="D33">
        <v>1</v>
      </c>
    </row>
    <row r="34" spans="1:4">
      <c r="A34" t="str">
        <f>CONCATENATE(Table_glyphsbyplanet[[#This Row],[planet]],Table_glyphsbyplanet[[#This Row],[glyph]])</f>
        <v>Boolyoop 3trona</v>
      </c>
      <c r="B34" t="s">
        <v>61</v>
      </c>
      <c r="C34" t="s">
        <v>56</v>
      </c>
      <c r="D34">
        <v>3</v>
      </c>
    </row>
    <row r="35" spans="1:4">
      <c r="A35" t="str">
        <f>CONCATENATE(Table_glyphsbyplanet[[#This Row],[planet]],Table_glyphsbyplanet[[#This Row],[glyph]])</f>
        <v>Caiweust 3beryl</v>
      </c>
      <c r="B35" t="s">
        <v>62</v>
      </c>
      <c r="C35" t="s">
        <v>41</v>
      </c>
      <c r="D35">
        <v>1</v>
      </c>
    </row>
    <row r="36" spans="1:4">
      <c r="A36" t="str">
        <f>CONCATENATE(Table_glyphsbyplanet[[#This Row],[planet]],Table_glyphsbyplanet[[#This Row],[glyph]])</f>
        <v>Caiweust 3chromite</v>
      </c>
      <c r="B36" t="s">
        <v>62</v>
      </c>
      <c r="C36" t="s">
        <v>43</v>
      </c>
      <c r="D36">
        <v>1</v>
      </c>
    </row>
    <row r="37" spans="1:4">
      <c r="A37" t="str">
        <f>CONCATENATE(Table_glyphsbyplanet[[#This Row],[planet]],Table_glyphsbyplanet[[#This Row],[glyph]])</f>
        <v>Caiweust 3galena</v>
      </c>
      <c r="B37" t="s">
        <v>62</v>
      </c>
      <c r="C37" t="s">
        <v>45</v>
      </c>
      <c r="D37">
        <v>2</v>
      </c>
    </row>
    <row r="38" spans="1:4">
      <c r="A38" t="str">
        <f>CONCATENATE(Table_glyphsbyplanet[[#This Row],[planet]],Table_glyphsbyplanet[[#This Row],[glyph]])</f>
        <v>Caiweust 3goethite</v>
      </c>
      <c r="B38" t="s">
        <v>62</v>
      </c>
      <c r="C38" t="s">
        <v>46</v>
      </c>
      <c r="D38">
        <v>3</v>
      </c>
    </row>
    <row r="39" spans="1:4">
      <c r="A39" t="str">
        <f>CONCATENATE(Table_glyphsbyplanet[[#This Row],[planet]],Table_glyphsbyplanet[[#This Row],[glyph]])</f>
        <v>Caiweust 3gold</v>
      </c>
      <c r="B39" t="s">
        <v>62</v>
      </c>
      <c r="C39" t="s">
        <v>47</v>
      </c>
      <c r="D39">
        <v>1</v>
      </c>
    </row>
    <row r="40" spans="1:4">
      <c r="A40" t="str">
        <f>CONCATENATE(Table_glyphsbyplanet[[#This Row],[planet]],Table_glyphsbyplanet[[#This Row],[glyph]])</f>
        <v>Caiweust 3halite</v>
      </c>
      <c r="B40" t="s">
        <v>62</v>
      </c>
      <c r="C40" t="s">
        <v>49</v>
      </c>
      <c r="D40">
        <v>4</v>
      </c>
    </row>
    <row r="41" spans="1:4">
      <c r="A41" t="str">
        <f>CONCATENATE(Table_glyphsbyplanet[[#This Row],[planet]],Table_glyphsbyplanet[[#This Row],[glyph]])</f>
        <v>Caiweust 3magnetite</v>
      </c>
      <c r="B41" t="s">
        <v>62</v>
      </c>
      <c r="C41" t="s">
        <v>51</v>
      </c>
      <c r="D41">
        <v>3</v>
      </c>
    </row>
    <row r="42" spans="1:4">
      <c r="A42" t="str">
        <f>CONCATENATE(Table_glyphsbyplanet[[#This Row],[planet]],Table_glyphsbyplanet[[#This Row],[glyph]])</f>
        <v>Caiweust 3methane</v>
      </c>
      <c r="B42" t="s">
        <v>62</v>
      </c>
      <c r="C42" t="s">
        <v>52</v>
      </c>
      <c r="D42">
        <v>1</v>
      </c>
    </row>
    <row r="43" spans="1:4">
      <c r="A43" t="str">
        <f>CONCATENATE(Table_glyphsbyplanet[[#This Row],[planet]],Table_glyphsbyplanet[[#This Row],[glyph]])</f>
        <v>Caiweust 3sulfur</v>
      </c>
      <c r="B43" t="s">
        <v>62</v>
      </c>
      <c r="C43" t="s">
        <v>55</v>
      </c>
      <c r="D43">
        <v>2</v>
      </c>
    </row>
    <row r="44" spans="1:4">
      <c r="A44" t="str">
        <f>CONCATENATE(Table_glyphsbyplanet[[#This Row],[planet]],Table_glyphsbyplanet[[#This Row],[glyph]])</f>
        <v>Caiweust 3trona</v>
      </c>
      <c r="B44" t="s">
        <v>62</v>
      </c>
      <c r="C44" t="s">
        <v>56</v>
      </c>
      <c r="D44">
        <v>3</v>
      </c>
    </row>
    <row r="45" spans="1:4">
      <c r="A45" t="str">
        <f>CONCATENATE(Table_glyphsbyplanet[[#This Row],[planet]],Table_glyphsbyplanet[[#This Row],[glyph]])</f>
        <v>Caiweust 3zircon</v>
      </c>
      <c r="B45" t="s">
        <v>62</v>
      </c>
      <c r="C45" t="s">
        <v>58</v>
      </c>
      <c r="D45">
        <v>1</v>
      </c>
    </row>
    <row r="46" spans="1:4">
      <c r="A46" t="str">
        <f>CONCATENATE(Table_glyphsbyplanet[[#This Row],[planet]],Table_glyphsbyplanet[[#This Row],[glyph]])</f>
        <v>Goobers 11galena</v>
      </c>
      <c r="B46" t="s">
        <v>63</v>
      </c>
      <c r="C46" t="s">
        <v>45</v>
      </c>
      <c r="D46">
        <v>1</v>
      </c>
    </row>
    <row r="47" spans="1:4">
      <c r="A47" t="str">
        <f>CONCATENATE(Table_glyphsbyplanet[[#This Row],[planet]],Table_glyphsbyplanet[[#This Row],[glyph]])</f>
        <v>Goobers 11goethite</v>
      </c>
      <c r="B47" t="s">
        <v>63</v>
      </c>
      <c r="C47" t="s">
        <v>46</v>
      </c>
      <c r="D47">
        <v>1</v>
      </c>
    </row>
    <row r="48" spans="1:4">
      <c r="A48" t="str">
        <f>CONCATENATE(Table_glyphsbyplanet[[#This Row],[planet]],Table_glyphsbyplanet[[#This Row],[glyph]])</f>
        <v>Goobers 11gypsum</v>
      </c>
      <c r="B48" t="s">
        <v>63</v>
      </c>
      <c r="C48" t="s">
        <v>48</v>
      </c>
      <c r="D48">
        <v>3</v>
      </c>
    </row>
    <row r="49" spans="1:4">
      <c r="A49" t="str">
        <f>CONCATENATE(Table_glyphsbyplanet[[#This Row],[planet]],Table_glyphsbyplanet[[#This Row],[glyph]])</f>
        <v>Goobers 11halite</v>
      </c>
      <c r="B49" t="s">
        <v>63</v>
      </c>
      <c r="C49" t="s">
        <v>49</v>
      </c>
      <c r="D49">
        <v>2</v>
      </c>
    </row>
    <row r="50" spans="1:4">
      <c r="A50" t="str">
        <f>CONCATENATE(Table_glyphsbyplanet[[#This Row],[planet]],Table_glyphsbyplanet[[#This Row],[glyph]])</f>
        <v>Goobers 11kerogen</v>
      </c>
      <c r="B50" t="s">
        <v>63</v>
      </c>
      <c r="C50" t="s">
        <v>50</v>
      </c>
      <c r="D50">
        <v>1</v>
      </c>
    </row>
    <row r="51" spans="1:4">
      <c r="A51" t="str">
        <f>CONCATENATE(Table_glyphsbyplanet[[#This Row],[planet]],Table_glyphsbyplanet[[#This Row],[glyph]])</f>
        <v>Goobers 11magnetite</v>
      </c>
      <c r="B51" t="s">
        <v>63</v>
      </c>
      <c r="C51" t="s">
        <v>51</v>
      </c>
      <c r="D51">
        <v>1</v>
      </c>
    </row>
    <row r="52" spans="1:4">
      <c r="A52" t="str">
        <f>CONCATENATE(Table_glyphsbyplanet[[#This Row],[planet]],Table_glyphsbyplanet[[#This Row],[glyph]])</f>
        <v>Goobers 11methane</v>
      </c>
      <c r="B52" t="s">
        <v>63</v>
      </c>
      <c r="C52" t="s">
        <v>52</v>
      </c>
      <c r="D52">
        <v>2</v>
      </c>
    </row>
    <row r="53" spans="1:4">
      <c r="A53" t="str">
        <f>CONCATENATE(Table_glyphsbyplanet[[#This Row],[planet]],Table_glyphsbyplanet[[#This Row],[glyph]])</f>
        <v>Goobers 11rutile</v>
      </c>
      <c r="B53" t="s">
        <v>63</v>
      </c>
      <c r="C53" t="s">
        <v>54</v>
      </c>
      <c r="D53">
        <v>1</v>
      </c>
    </row>
    <row r="54" spans="1:4">
      <c r="A54" t="str">
        <f>CONCATENATE(Table_glyphsbyplanet[[#This Row],[planet]],Table_glyphsbyplanet[[#This Row],[glyph]])</f>
        <v>Goobers IIchromite</v>
      </c>
      <c r="B54" t="s">
        <v>64</v>
      </c>
      <c r="C54" t="s">
        <v>43</v>
      </c>
      <c r="D54">
        <v>1</v>
      </c>
    </row>
    <row r="55" spans="1:4">
      <c r="A55" t="str">
        <f>CONCATENATE(Table_glyphsbyplanet[[#This Row],[planet]],Table_glyphsbyplanet[[#This Row],[glyph]])</f>
        <v>Goobers IIkerogen</v>
      </c>
      <c r="B55" t="s">
        <v>64</v>
      </c>
      <c r="C55" t="s">
        <v>50</v>
      </c>
      <c r="D55">
        <v>2</v>
      </c>
    </row>
    <row r="56" spans="1:4">
      <c r="A56" t="str">
        <f>CONCATENATE(Table_glyphsbyplanet[[#This Row],[planet]],Table_glyphsbyplanet[[#This Row],[glyph]])</f>
        <v>Goobers IImagnetite</v>
      </c>
      <c r="B56" t="s">
        <v>64</v>
      </c>
      <c r="C56" t="s">
        <v>51</v>
      </c>
      <c r="D56">
        <v>1</v>
      </c>
    </row>
    <row r="57" spans="1:4">
      <c r="A57" t="str">
        <f>CONCATENATE(Table_glyphsbyplanet[[#This Row],[planet]],Table_glyphsbyplanet[[#This Row],[glyph]])</f>
        <v>Goobers IImethane</v>
      </c>
      <c r="B57" t="s">
        <v>64</v>
      </c>
      <c r="C57" t="s">
        <v>52</v>
      </c>
      <c r="D57">
        <v>2</v>
      </c>
    </row>
    <row r="58" spans="1:4">
      <c r="A58" t="str">
        <f>CONCATENATE(Table_glyphsbyplanet[[#This Row],[planet]],Table_glyphsbyplanet[[#This Row],[glyph]])</f>
        <v>Goobers IIsulfur</v>
      </c>
      <c r="B58" t="s">
        <v>64</v>
      </c>
      <c r="C58" t="s">
        <v>55</v>
      </c>
      <c r="D58">
        <v>1</v>
      </c>
    </row>
    <row r="59" spans="1:4">
      <c r="A59" t="str">
        <f>CONCATENATE(Table_glyphsbyplanet[[#This Row],[planet]],Table_glyphsbyplanet[[#This Row],[glyph]])</f>
        <v>Goobers IItrona</v>
      </c>
      <c r="B59" t="s">
        <v>64</v>
      </c>
      <c r="C59" t="s">
        <v>56</v>
      </c>
      <c r="D59">
        <v>3</v>
      </c>
    </row>
    <row r="60" spans="1:4">
      <c r="A60" t="str">
        <f>CONCATENATE(Table_glyphsbyplanet[[#This Row],[planet]],Table_glyphsbyplanet[[#This Row],[glyph]])</f>
        <v>Goobers IIzircon</v>
      </c>
      <c r="B60" t="s">
        <v>64</v>
      </c>
      <c r="C60" t="s">
        <v>58</v>
      </c>
      <c r="D60">
        <v>3</v>
      </c>
    </row>
    <row r="61" spans="1:4">
      <c r="A61" t="str">
        <f>CONCATENATE(Table_glyphsbyplanet[[#This Row],[planet]],Table_glyphsbyplanet[[#This Row],[glyph]])</f>
        <v>Goobers IIIberyl</v>
      </c>
      <c r="B61" t="s">
        <v>65</v>
      </c>
      <c r="C61" t="s">
        <v>41</v>
      </c>
      <c r="D61">
        <v>2</v>
      </c>
    </row>
    <row r="62" spans="1:4">
      <c r="A62" t="str">
        <f>CONCATENATE(Table_glyphsbyplanet[[#This Row],[planet]],Table_glyphsbyplanet[[#This Row],[glyph]])</f>
        <v>Goobers IIIchromite</v>
      </c>
      <c r="B62" t="s">
        <v>65</v>
      </c>
      <c r="C62" t="s">
        <v>43</v>
      </c>
      <c r="D62">
        <v>1</v>
      </c>
    </row>
    <row r="63" spans="1:4">
      <c r="A63" t="str">
        <f>CONCATENATE(Table_glyphsbyplanet[[#This Row],[planet]],Table_glyphsbyplanet[[#This Row],[glyph]])</f>
        <v>Goobers IIIfluorite</v>
      </c>
      <c r="B63" t="s">
        <v>65</v>
      </c>
      <c r="C63" t="s">
        <v>44</v>
      </c>
      <c r="D63">
        <v>1</v>
      </c>
    </row>
    <row r="64" spans="1:4">
      <c r="A64" t="str">
        <f>CONCATENATE(Table_glyphsbyplanet[[#This Row],[planet]],Table_glyphsbyplanet[[#This Row],[glyph]])</f>
        <v>Goobers IIIgalena</v>
      </c>
      <c r="B64" t="s">
        <v>65</v>
      </c>
      <c r="C64" t="s">
        <v>45</v>
      </c>
      <c r="D64">
        <v>3</v>
      </c>
    </row>
    <row r="65" spans="1:4">
      <c r="A65" t="str">
        <f>CONCATENATE(Table_glyphsbyplanet[[#This Row],[planet]],Table_glyphsbyplanet[[#This Row],[glyph]])</f>
        <v>Goobers IIIgypsum</v>
      </c>
      <c r="B65" t="s">
        <v>65</v>
      </c>
      <c r="C65" t="s">
        <v>48</v>
      </c>
      <c r="D65">
        <v>2</v>
      </c>
    </row>
    <row r="66" spans="1:4">
      <c r="A66" t="str">
        <f>CONCATENATE(Table_glyphsbyplanet[[#This Row],[planet]],Table_glyphsbyplanet[[#This Row],[glyph]])</f>
        <v>Goobers IIIhalite</v>
      </c>
      <c r="B66" t="s">
        <v>65</v>
      </c>
      <c r="C66" t="s">
        <v>49</v>
      </c>
      <c r="D66">
        <v>3</v>
      </c>
    </row>
    <row r="67" spans="1:4">
      <c r="A67" t="str">
        <f>CONCATENATE(Table_glyphsbyplanet[[#This Row],[planet]],Table_glyphsbyplanet[[#This Row],[glyph]])</f>
        <v>Goobers IIIkerogen</v>
      </c>
      <c r="B67" t="s">
        <v>65</v>
      </c>
      <c r="C67" t="s">
        <v>50</v>
      </c>
      <c r="D67">
        <v>1</v>
      </c>
    </row>
    <row r="68" spans="1:4">
      <c r="A68" t="str">
        <f>CONCATENATE(Table_glyphsbyplanet[[#This Row],[planet]],Table_glyphsbyplanet[[#This Row],[glyph]])</f>
        <v>Goobers IIImethane</v>
      </c>
      <c r="B68" t="s">
        <v>65</v>
      </c>
      <c r="C68" t="s">
        <v>52</v>
      </c>
      <c r="D68">
        <v>1</v>
      </c>
    </row>
    <row r="69" spans="1:4">
      <c r="A69" t="str">
        <f>CONCATENATE(Table_glyphsbyplanet[[#This Row],[planet]],Table_glyphsbyplanet[[#This Row],[glyph]])</f>
        <v>Goobers IIItrona</v>
      </c>
      <c r="B69" t="s">
        <v>65</v>
      </c>
      <c r="C69" t="s">
        <v>56</v>
      </c>
      <c r="D69">
        <v>1</v>
      </c>
    </row>
    <row r="70" spans="1:4">
      <c r="A70" t="str">
        <f>CONCATENATE(Table_glyphsbyplanet[[#This Row],[planet]],Table_glyphsbyplanet[[#This Row],[glyph]])</f>
        <v>Goobers Primeanthracite</v>
      </c>
      <c r="B70" t="s">
        <v>66</v>
      </c>
      <c r="C70" t="s">
        <v>39</v>
      </c>
      <c r="D70">
        <v>47</v>
      </c>
    </row>
    <row r="71" spans="1:4">
      <c r="A71" t="str">
        <f>CONCATENATE(Table_glyphsbyplanet[[#This Row],[planet]],Table_glyphsbyplanet[[#This Row],[glyph]])</f>
        <v>Goobers Primebauxite</v>
      </c>
      <c r="B71" t="s">
        <v>66</v>
      </c>
      <c r="C71" t="s">
        <v>40</v>
      </c>
      <c r="D71">
        <v>1100</v>
      </c>
    </row>
    <row r="72" spans="1:4">
      <c r="A72" t="str">
        <f>CONCATENATE(Table_glyphsbyplanet[[#This Row],[planet]],Table_glyphsbyplanet[[#This Row],[glyph]])</f>
        <v>Goobers Primeberyl</v>
      </c>
      <c r="B72" t="s">
        <v>66</v>
      </c>
      <c r="C72" t="s">
        <v>41</v>
      </c>
      <c r="D72">
        <v>32</v>
      </c>
    </row>
    <row r="73" spans="1:4">
      <c r="A73" t="str">
        <f>CONCATENATE(Table_glyphsbyplanet[[#This Row],[planet]],Table_glyphsbyplanet[[#This Row],[glyph]])</f>
        <v>Goobers Primechalcopyrite</v>
      </c>
      <c r="B73" t="s">
        <v>66</v>
      </c>
      <c r="C73" t="s">
        <v>42</v>
      </c>
      <c r="D73">
        <v>1071</v>
      </c>
    </row>
    <row r="74" spans="1:4">
      <c r="A74" t="str">
        <f>CONCATENATE(Table_glyphsbyplanet[[#This Row],[planet]],Table_glyphsbyplanet[[#This Row],[glyph]])</f>
        <v>Goobers Primechromite</v>
      </c>
      <c r="B74" t="s">
        <v>66</v>
      </c>
      <c r="C74" t="s">
        <v>43</v>
      </c>
      <c r="D74">
        <v>2555</v>
      </c>
    </row>
    <row r="75" spans="1:4">
      <c r="A75" t="str">
        <f>CONCATENATE(Table_glyphsbyplanet[[#This Row],[planet]],Table_glyphsbyplanet[[#This Row],[glyph]])</f>
        <v>Goobers Primefluorite</v>
      </c>
      <c r="B75" t="s">
        <v>66</v>
      </c>
      <c r="C75" t="s">
        <v>44</v>
      </c>
      <c r="D75">
        <v>2111</v>
      </c>
    </row>
    <row r="76" spans="1:4">
      <c r="A76" t="str">
        <f>CONCATENATE(Table_glyphsbyplanet[[#This Row],[planet]],Table_glyphsbyplanet[[#This Row],[glyph]])</f>
        <v>Goobers Primegalena</v>
      </c>
      <c r="B76" t="s">
        <v>66</v>
      </c>
      <c r="C76" t="s">
        <v>45</v>
      </c>
      <c r="D76">
        <v>3955</v>
      </c>
    </row>
    <row r="77" spans="1:4">
      <c r="A77" t="str">
        <f>CONCATENATE(Table_glyphsbyplanet[[#This Row],[planet]],Table_glyphsbyplanet[[#This Row],[glyph]])</f>
        <v>Goobers Primegoethite</v>
      </c>
      <c r="B77" t="s">
        <v>66</v>
      </c>
      <c r="C77" t="s">
        <v>46</v>
      </c>
      <c r="D77">
        <v>3361</v>
      </c>
    </row>
    <row r="78" spans="1:4">
      <c r="A78" t="str">
        <f>CONCATENATE(Table_glyphsbyplanet[[#This Row],[planet]],Table_glyphsbyplanet[[#This Row],[glyph]])</f>
        <v>Goobers Primegold</v>
      </c>
      <c r="B78" t="s">
        <v>66</v>
      </c>
      <c r="C78" t="s">
        <v>47</v>
      </c>
      <c r="D78">
        <v>1844</v>
      </c>
    </row>
    <row r="79" spans="1:4">
      <c r="A79" t="str">
        <f>CONCATENATE(Table_glyphsbyplanet[[#This Row],[planet]],Table_glyphsbyplanet[[#This Row],[glyph]])</f>
        <v>Goobers Primegypsum</v>
      </c>
      <c r="B79" t="s">
        <v>66</v>
      </c>
      <c r="C79" t="s">
        <v>48</v>
      </c>
      <c r="D79">
        <v>26</v>
      </c>
    </row>
    <row r="80" spans="1:4">
      <c r="A80" t="str">
        <f>CONCATENATE(Table_glyphsbyplanet[[#This Row],[planet]],Table_glyphsbyplanet[[#This Row],[glyph]])</f>
        <v>Goobers Primehalite</v>
      </c>
      <c r="B80" t="s">
        <v>66</v>
      </c>
      <c r="C80" t="s">
        <v>49</v>
      </c>
      <c r="D80">
        <v>4864</v>
      </c>
    </row>
    <row r="81" spans="1:4">
      <c r="A81" t="str">
        <f>CONCATENATE(Table_glyphsbyplanet[[#This Row],[planet]],Table_glyphsbyplanet[[#This Row],[glyph]])</f>
        <v>Goobers Primekerogen</v>
      </c>
      <c r="B81" t="s">
        <v>66</v>
      </c>
      <c r="C81" t="s">
        <v>50</v>
      </c>
      <c r="D81">
        <v>17</v>
      </c>
    </row>
    <row r="82" spans="1:4">
      <c r="A82" t="str">
        <f>CONCATENATE(Table_glyphsbyplanet[[#This Row],[planet]],Table_glyphsbyplanet[[#This Row],[glyph]])</f>
        <v>Goobers Primemagnetite</v>
      </c>
      <c r="B82" t="s">
        <v>66</v>
      </c>
      <c r="C82" t="s">
        <v>51</v>
      </c>
      <c r="D82">
        <v>9887</v>
      </c>
    </row>
    <row r="83" spans="1:4">
      <c r="A83" t="str">
        <f>CONCATENATE(Table_glyphsbyplanet[[#This Row],[planet]],Table_glyphsbyplanet[[#This Row],[glyph]])</f>
        <v>Goobers Primemethane</v>
      </c>
      <c r="B83" t="s">
        <v>66</v>
      </c>
      <c r="C83" t="s">
        <v>52</v>
      </c>
      <c r="D83">
        <v>5942</v>
      </c>
    </row>
    <row r="84" spans="1:4">
      <c r="A84" t="str">
        <f>CONCATENATE(Table_glyphsbyplanet[[#This Row],[planet]],Table_glyphsbyplanet[[#This Row],[glyph]])</f>
        <v>Goobers Primemonazite</v>
      </c>
      <c r="B84" t="s">
        <v>66</v>
      </c>
      <c r="C84" t="s">
        <v>53</v>
      </c>
      <c r="D84">
        <v>912</v>
      </c>
    </row>
    <row r="85" spans="1:4">
      <c r="A85" t="str">
        <f>CONCATENATE(Table_glyphsbyplanet[[#This Row],[planet]],Table_glyphsbyplanet[[#This Row],[glyph]])</f>
        <v>Goobers Primerutile</v>
      </c>
      <c r="B85" t="s">
        <v>66</v>
      </c>
      <c r="C85" t="s">
        <v>54</v>
      </c>
      <c r="D85">
        <v>32</v>
      </c>
    </row>
    <row r="86" spans="1:4">
      <c r="A86" t="str">
        <f>CONCATENATE(Table_glyphsbyplanet[[#This Row],[planet]],Table_glyphsbyplanet[[#This Row],[glyph]])</f>
        <v>Goobers Primesulfur</v>
      </c>
      <c r="B86" t="s">
        <v>66</v>
      </c>
      <c r="C86" t="s">
        <v>55</v>
      </c>
      <c r="D86">
        <v>12566</v>
      </c>
    </row>
    <row r="87" spans="1:4">
      <c r="A87" t="str">
        <f>CONCATENATE(Table_glyphsbyplanet[[#This Row],[planet]],Table_glyphsbyplanet[[#This Row],[glyph]])</f>
        <v>Goobers Primetrona</v>
      </c>
      <c r="B87" t="s">
        <v>66</v>
      </c>
      <c r="C87" t="s">
        <v>56</v>
      </c>
      <c r="D87">
        <v>6551</v>
      </c>
    </row>
    <row r="88" spans="1:4">
      <c r="A88" t="str">
        <f>CONCATENATE(Table_glyphsbyplanet[[#This Row],[planet]],Table_glyphsbyplanet[[#This Row],[glyph]])</f>
        <v>Goobers Primeuraninite</v>
      </c>
      <c r="B88" t="s">
        <v>66</v>
      </c>
      <c r="C88" t="s">
        <v>57</v>
      </c>
      <c r="D88">
        <v>12</v>
      </c>
    </row>
    <row r="89" spans="1:4">
      <c r="A89" t="str">
        <f>CONCATENATE(Table_glyphsbyplanet[[#This Row],[planet]],Table_glyphsbyplanet[[#This Row],[glyph]])</f>
        <v>Goobers Primezircon</v>
      </c>
      <c r="B89" t="s">
        <v>66</v>
      </c>
      <c r="C89" t="s">
        <v>58</v>
      </c>
      <c r="D89">
        <v>157</v>
      </c>
    </row>
    <row r="90" spans="1:4">
      <c r="A90" t="str">
        <f>CONCATENATE(Table_glyphsbyplanet[[#This Row],[planet]],Table_glyphsbyplanet[[#This Row],[glyph]])</f>
        <v>Goobers SubPrimeanthracite</v>
      </c>
      <c r="B90" t="s">
        <v>67</v>
      </c>
      <c r="C90" t="s">
        <v>39</v>
      </c>
      <c r="D90">
        <v>2</v>
      </c>
    </row>
    <row r="91" spans="1:4">
      <c r="A91" t="str">
        <f>CONCATENATE(Table_glyphsbyplanet[[#This Row],[planet]],Table_glyphsbyplanet[[#This Row],[glyph]])</f>
        <v>Goobers SubPrimebauxite</v>
      </c>
      <c r="B91" t="s">
        <v>67</v>
      </c>
      <c r="C91" t="s">
        <v>40</v>
      </c>
      <c r="D91">
        <v>3</v>
      </c>
    </row>
    <row r="92" spans="1:4">
      <c r="A92" t="str">
        <f>CONCATENATE(Table_glyphsbyplanet[[#This Row],[planet]],Table_glyphsbyplanet[[#This Row],[glyph]])</f>
        <v>Goobers SubPrimeberyl</v>
      </c>
      <c r="B92" t="s">
        <v>67</v>
      </c>
      <c r="C92" t="s">
        <v>41</v>
      </c>
      <c r="D92">
        <v>1</v>
      </c>
    </row>
    <row r="93" spans="1:4">
      <c r="A93" t="str">
        <f>CONCATENATE(Table_glyphsbyplanet[[#This Row],[planet]],Table_glyphsbyplanet[[#This Row],[glyph]])</f>
        <v>Goobers SubPrimechromite</v>
      </c>
      <c r="B93" t="s">
        <v>67</v>
      </c>
      <c r="C93" t="s">
        <v>43</v>
      </c>
      <c r="D93">
        <v>1</v>
      </c>
    </row>
    <row r="94" spans="1:4">
      <c r="A94" t="str">
        <f>CONCATENATE(Table_glyphsbyplanet[[#This Row],[planet]],Table_glyphsbyplanet[[#This Row],[glyph]])</f>
        <v>Goobers SubPrimegypsum</v>
      </c>
      <c r="B94" t="s">
        <v>67</v>
      </c>
      <c r="C94" t="s">
        <v>48</v>
      </c>
      <c r="D94">
        <v>1</v>
      </c>
    </row>
    <row r="95" spans="1:4">
      <c r="A95" t="str">
        <f>CONCATENATE(Table_glyphsbyplanet[[#This Row],[planet]],Table_glyphsbyplanet[[#This Row],[glyph]])</f>
        <v>Goobers SubPrimehalite</v>
      </c>
      <c r="B95" t="s">
        <v>67</v>
      </c>
      <c r="C95" t="s">
        <v>49</v>
      </c>
      <c r="D95">
        <v>1</v>
      </c>
    </row>
    <row r="96" spans="1:4">
      <c r="A96" t="str">
        <f>CONCATENATE(Table_glyphsbyplanet[[#This Row],[planet]],Table_glyphsbyplanet[[#This Row],[glyph]])</f>
        <v>Goobers SubPrimekerogen</v>
      </c>
      <c r="B96" t="s">
        <v>67</v>
      </c>
      <c r="C96" t="s">
        <v>50</v>
      </c>
      <c r="D96">
        <v>3</v>
      </c>
    </row>
    <row r="97" spans="1:4">
      <c r="A97" t="str">
        <f>CONCATENATE(Table_glyphsbyplanet[[#This Row],[planet]],Table_glyphsbyplanet[[#This Row],[glyph]])</f>
        <v>Goobers SubPrimemagnetite</v>
      </c>
      <c r="B97" t="s">
        <v>67</v>
      </c>
      <c r="C97" t="s">
        <v>51</v>
      </c>
      <c r="D97">
        <v>1</v>
      </c>
    </row>
    <row r="98" spans="1:4">
      <c r="A98" t="str">
        <f>CONCATENATE(Table_glyphsbyplanet[[#This Row],[planet]],Table_glyphsbyplanet[[#This Row],[glyph]])</f>
        <v>Goobers SubPrimemethane</v>
      </c>
      <c r="B98" t="s">
        <v>67</v>
      </c>
      <c r="C98" t="s">
        <v>52</v>
      </c>
      <c r="D98">
        <v>1</v>
      </c>
    </row>
    <row r="99" spans="1:4">
      <c r="A99" t="str">
        <f>CONCATENATE(Table_glyphsbyplanet[[#This Row],[planet]],Table_glyphsbyplanet[[#This Row],[glyph]])</f>
        <v>Goobers SubPrimesulfur</v>
      </c>
      <c r="B99" t="s">
        <v>67</v>
      </c>
      <c r="C99" t="s">
        <v>55</v>
      </c>
      <c r="D99">
        <v>1</v>
      </c>
    </row>
    <row r="100" spans="1:4">
      <c r="A100" t="str">
        <f>CONCATENATE(Table_glyphsbyplanet[[#This Row],[planet]],Table_glyphsbyplanet[[#This Row],[glyph]])</f>
        <v>Goobers SubPrimezircon</v>
      </c>
      <c r="B100" t="s">
        <v>67</v>
      </c>
      <c r="C100" t="s">
        <v>58</v>
      </c>
      <c r="D100">
        <v>1</v>
      </c>
    </row>
    <row r="101" spans="1:4">
      <c r="A101" t="str">
        <f>CONCATENATE(Table_glyphsbyplanet[[#This Row],[planet]],Table_glyphsbyplanet[[#This Row],[glyph]])</f>
        <v>Iblosphoe 3anthracite</v>
      </c>
      <c r="B101" t="s">
        <v>68</v>
      </c>
      <c r="C101" t="s">
        <v>39</v>
      </c>
      <c r="D101">
        <v>1</v>
      </c>
    </row>
    <row r="102" spans="1:4">
      <c r="A102" t="str">
        <f>CONCATENATE(Table_glyphsbyplanet[[#This Row],[planet]],Table_glyphsbyplanet[[#This Row],[glyph]])</f>
        <v>Iblosphoe 3bauxite</v>
      </c>
      <c r="B102" t="s">
        <v>68</v>
      </c>
      <c r="C102" t="s">
        <v>40</v>
      </c>
      <c r="D102">
        <v>1</v>
      </c>
    </row>
    <row r="103" spans="1:4">
      <c r="A103" t="str">
        <f>CONCATENATE(Table_glyphsbyplanet[[#This Row],[planet]],Table_glyphsbyplanet[[#This Row],[glyph]])</f>
        <v>Iblosphoe 3goethite</v>
      </c>
      <c r="B103" t="s">
        <v>68</v>
      </c>
      <c r="C103" t="s">
        <v>46</v>
      </c>
      <c r="D103">
        <v>2</v>
      </c>
    </row>
    <row r="104" spans="1:4">
      <c r="A104" t="str">
        <f>CONCATENATE(Table_glyphsbyplanet[[#This Row],[planet]],Table_glyphsbyplanet[[#This Row],[glyph]])</f>
        <v>Iblosphoe 3gold</v>
      </c>
      <c r="B104" t="s">
        <v>68</v>
      </c>
      <c r="C104" t="s">
        <v>47</v>
      </c>
      <c r="D104">
        <v>1</v>
      </c>
    </row>
    <row r="105" spans="1:4">
      <c r="A105" t="str">
        <f>CONCATENATE(Table_glyphsbyplanet[[#This Row],[planet]],Table_glyphsbyplanet[[#This Row],[glyph]])</f>
        <v>Iblosphoe 3halite</v>
      </c>
      <c r="B105" t="s">
        <v>68</v>
      </c>
      <c r="C105" t="s">
        <v>49</v>
      </c>
      <c r="D105">
        <v>2</v>
      </c>
    </row>
    <row r="106" spans="1:4">
      <c r="A106" t="str">
        <f>CONCATENATE(Table_glyphsbyplanet[[#This Row],[planet]],Table_glyphsbyplanet[[#This Row],[glyph]])</f>
        <v>Iblosphoe 3magnetite</v>
      </c>
      <c r="B106" t="s">
        <v>68</v>
      </c>
      <c r="C106" t="s">
        <v>51</v>
      </c>
      <c r="D106">
        <v>3</v>
      </c>
    </row>
    <row r="107" spans="1:4">
      <c r="A107" t="str">
        <f>CONCATENATE(Table_glyphsbyplanet[[#This Row],[planet]],Table_glyphsbyplanet[[#This Row],[glyph]])</f>
        <v>Iblosphoe 3monazite</v>
      </c>
      <c r="B107" t="s">
        <v>68</v>
      </c>
      <c r="C107" t="s">
        <v>53</v>
      </c>
      <c r="D107">
        <v>2</v>
      </c>
    </row>
    <row r="108" spans="1:4">
      <c r="A108" t="str">
        <f>CONCATENATE(Table_glyphsbyplanet[[#This Row],[planet]],Table_glyphsbyplanet[[#This Row],[glyph]])</f>
        <v>Iblosphoe 3rutile</v>
      </c>
      <c r="B108" t="s">
        <v>68</v>
      </c>
      <c r="C108" t="s">
        <v>54</v>
      </c>
      <c r="D108">
        <v>1</v>
      </c>
    </row>
    <row r="109" spans="1:4">
      <c r="A109" t="str">
        <f>CONCATENATE(Table_glyphsbyplanet[[#This Row],[planet]],Table_glyphsbyplanet[[#This Row],[glyph]])</f>
        <v>Iblosphoe 3uraninite</v>
      </c>
      <c r="B109" t="s">
        <v>68</v>
      </c>
      <c r="C109" t="s">
        <v>57</v>
      </c>
      <c r="D109">
        <v>1</v>
      </c>
    </row>
    <row r="110" spans="1:4">
      <c r="A110" t="str">
        <f>CONCATENATE(Table_glyphsbyplanet[[#This Row],[planet]],Table_glyphsbyplanet[[#This Row],[glyph]])</f>
        <v>New Olympusanthracite</v>
      </c>
      <c r="B110" t="s">
        <v>69</v>
      </c>
      <c r="C110" t="s">
        <v>39</v>
      </c>
      <c r="D110">
        <v>2</v>
      </c>
    </row>
    <row r="111" spans="1:4">
      <c r="A111" t="str">
        <f>CONCATENATE(Table_glyphsbyplanet[[#This Row],[planet]],Table_glyphsbyplanet[[#This Row],[glyph]])</f>
        <v>New Olympusberyl</v>
      </c>
      <c r="B111" t="s">
        <v>69</v>
      </c>
      <c r="C111" t="s">
        <v>41</v>
      </c>
      <c r="D111">
        <v>2</v>
      </c>
    </row>
    <row r="112" spans="1:4">
      <c r="A112" t="str">
        <f>CONCATENATE(Table_glyphsbyplanet[[#This Row],[planet]],Table_glyphsbyplanet[[#This Row],[glyph]])</f>
        <v>New Olympuschalcopyrite</v>
      </c>
      <c r="B112" t="s">
        <v>69</v>
      </c>
      <c r="C112" t="s">
        <v>42</v>
      </c>
      <c r="D112">
        <v>2</v>
      </c>
    </row>
    <row r="113" spans="1:4">
      <c r="A113" t="str">
        <f>CONCATENATE(Table_glyphsbyplanet[[#This Row],[planet]],Table_glyphsbyplanet[[#This Row],[glyph]])</f>
        <v>New Olympuschromite</v>
      </c>
      <c r="B113" t="s">
        <v>69</v>
      </c>
      <c r="C113" t="s">
        <v>43</v>
      </c>
      <c r="D113">
        <v>1</v>
      </c>
    </row>
    <row r="114" spans="1:4">
      <c r="A114" t="str">
        <f>CONCATENATE(Table_glyphsbyplanet[[#This Row],[planet]],Table_glyphsbyplanet[[#This Row],[glyph]])</f>
        <v>New Olympusgalena</v>
      </c>
      <c r="B114" t="s">
        <v>69</v>
      </c>
      <c r="C114" t="s">
        <v>45</v>
      </c>
      <c r="D114">
        <v>1</v>
      </c>
    </row>
    <row r="115" spans="1:4">
      <c r="A115" t="str">
        <f>CONCATENATE(Table_glyphsbyplanet[[#This Row],[planet]],Table_glyphsbyplanet[[#This Row],[glyph]])</f>
        <v>New Olympusgoethite</v>
      </c>
      <c r="B115" t="s">
        <v>69</v>
      </c>
      <c r="C115" t="s">
        <v>46</v>
      </c>
      <c r="D115">
        <v>1</v>
      </c>
    </row>
    <row r="116" spans="1:4">
      <c r="A116" t="str">
        <f>CONCATENATE(Table_glyphsbyplanet[[#This Row],[planet]],Table_glyphsbyplanet[[#This Row],[glyph]])</f>
        <v>New Olympusgold</v>
      </c>
      <c r="B116" t="s">
        <v>69</v>
      </c>
      <c r="C116" t="s">
        <v>47</v>
      </c>
      <c r="D116">
        <v>2</v>
      </c>
    </row>
    <row r="117" spans="1:4">
      <c r="A117" t="str">
        <f>CONCATENATE(Table_glyphsbyplanet[[#This Row],[planet]],Table_glyphsbyplanet[[#This Row],[glyph]])</f>
        <v>New Olympusgypsum</v>
      </c>
      <c r="B117" t="s">
        <v>69</v>
      </c>
      <c r="C117" t="s">
        <v>48</v>
      </c>
      <c r="D117">
        <v>4</v>
      </c>
    </row>
    <row r="118" spans="1:4">
      <c r="A118" t="str">
        <f>CONCATENATE(Table_glyphsbyplanet[[#This Row],[planet]],Table_glyphsbyplanet[[#This Row],[glyph]])</f>
        <v>New Olympusmonazite</v>
      </c>
      <c r="B118" t="s">
        <v>69</v>
      </c>
      <c r="C118" t="s">
        <v>53</v>
      </c>
      <c r="D118">
        <v>1</v>
      </c>
    </row>
    <row r="119" spans="1:4">
      <c r="A119" t="str">
        <f>CONCATENATE(Table_glyphsbyplanet[[#This Row],[planet]],Table_glyphsbyplanet[[#This Row],[glyph]])</f>
        <v>New Olympusuraninite</v>
      </c>
      <c r="B119" t="s">
        <v>69</v>
      </c>
      <c r="C119" t="s">
        <v>57</v>
      </c>
      <c r="D119">
        <v>1</v>
      </c>
    </row>
    <row r="120" spans="1:4">
      <c r="A120" t="str">
        <f>CONCATENATE(Table_glyphsbyplanet[[#This Row],[planet]],Table_glyphsbyplanet[[#This Row],[glyph]])</f>
        <v>New Olympuszircon</v>
      </c>
      <c r="B120" t="s">
        <v>69</v>
      </c>
      <c r="C120" t="s">
        <v>58</v>
      </c>
      <c r="D120">
        <v>1</v>
      </c>
    </row>
    <row r="121" spans="1:4">
      <c r="A121" t="str">
        <f>CONCATENATE(Table_glyphsbyplanet[[#This Row],[planet]],Table_glyphsbyplanet[[#This Row],[glyph]])</f>
        <v>Oogroatchia 4bauxite</v>
      </c>
      <c r="B121" t="s">
        <v>70</v>
      </c>
      <c r="C121" t="s">
        <v>40</v>
      </c>
      <c r="D121">
        <v>3</v>
      </c>
    </row>
    <row r="122" spans="1:4">
      <c r="A122" t="str">
        <f>CONCATENATE(Table_glyphsbyplanet[[#This Row],[planet]],Table_glyphsbyplanet[[#This Row],[glyph]])</f>
        <v>Oogroatchia 4beryl</v>
      </c>
      <c r="B122" t="s">
        <v>70</v>
      </c>
      <c r="C122" t="s">
        <v>41</v>
      </c>
      <c r="D122">
        <v>3</v>
      </c>
    </row>
    <row r="123" spans="1:4">
      <c r="A123" t="str">
        <f>CONCATENATE(Table_glyphsbyplanet[[#This Row],[planet]],Table_glyphsbyplanet[[#This Row],[glyph]])</f>
        <v>Oogroatchia 4chalcopyrite</v>
      </c>
      <c r="B123" t="s">
        <v>70</v>
      </c>
      <c r="C123" t="s">
        <v>42</v>
      </c>
      <c r="D123">
        <v>2</v>
      </c>
    </row>
    <row r="124" spans="1:4">
      <c r="A124" t="str">
        <f>CONCATENATE(Table_glyphsbyplanet[[#This Row],[planet]],Table_glyphsbyplanet[[#This Row],[glyph]])</f>
        <v>Oogroatchia 4gypsum</v>
      </c>
      <c r="B124" t="s">
        <v>70</v>
      </c>
      <c r="C124" t="s">
        <v>48</v>
      </c>
      <c r="D124">
        <v>2</v>
      </c>
    </row>
    <row r="125" spans="1:4">
      <c r="A125" t="str">
        <f>CONCATENATE(Table_glyphsbyplanet[[#This Row],[planet]],Table_glyphsbyplanet[[#This Row],[glyph]])</f>
        <v>Oogroatchia 4kerogen</v>
      </c>
      <c r="B125" t="s">
        <v>70</v>
      </c>
      <c r="C125" t="s">
        <v>50</v>
      </c>
      <c r="D125">
        <v>1</v>
      </c>
    </row>
    <row r="126" spans="1:4">
      <c r="A126" t="str">
        <f>CONCATENATE(Table_glyphsbyplanet[[#This Row],[planet]],Table_glyphsbyplanet[[#This Row],[glyph]])</f>
        <v>Oogroatchia 4magnetite</v>
      </c>
      <c r="B126" t="s">
        <v>70</v>
      </c>
      <c r="C126" t="s">
        <v>51</v>
      </c>
      <c r="D126">
        <v>1</v>
      </c>
    </row>
    <row r="127" spans="1:4">
      <c r="A127" t="str">
        <f>CONCATENATE(Table_glyphsbyplanet[[#This Row],[planet]],Table_glyphsbyplanet[[#This Row],[glyph]])</f>
        <v>Oogroatchia 4methane</v>
      </c>
      <c r="B127" t="s">
        <v>70</v>
      </c>
      <c r="C127" t="s">
        <v>52</v>
      </c>
      <c r="D127">
        <v>2</v>
      </c>
    </row>
    <row r="128" spans="1:4">
      <c r="A128" t="str">
        <f>CONCATENATE(Table_glyphsbyplanet[[#This Row],[planet]],Table_glyphsbyplanet[[#This Row],[glyph]])</f>
        <v>Oogroatchia 4rutile</v>
      </c>
      <c r="B128" t="s">
        <v>70</v>
      </c>
      <c r="C128" t="s">
        <v>54</v>
      </c>
      <c r="D128">
        <v>1</v>
      </c>
    </row>
    <row r="129" spans="1:4">
      <c r="A129" t="str">
        <f>CONCATENATE(Table_glyphsbyplanet[[#This Row],[planet]],Table_glyphsbyplanet[[#This Row],[glyph]])</f>
        <v>Oogroatchia 4zircon</v>
      </c>
      <c r="B129" t="s">
        <v>70</v>
      </c>
      <c r="C129" t="s">
        <v>58</v>
      </c>
      <c r="D129">
        <v>2</v>
      </c>
    </row>
    <row r="130" spans="1:4">
      <c r="A130" t="str">
        <f>CONCATENATE(Table_glyphsbyplanet[[#This Row],[planet]],Table_glyphsbyplanet[[#This Row],[glyph]])</f>
        <v>Outpost Goobersanthracite</v>
      </c>
      <c r="B130" t="s">
        <v>71</v>
      </c>
      <c r="C130" t="s">
        <v>39</v>
      </c>
      <c r="D130">
        <v>2</v>
      </c>
    </row>
    <row r="131" spans="1:4">
      <c r="A131" t="str">
        <f>CONCATENATE(Table_glyphsbyplanet[[#This Row],[planet]],Table_glyphsbyplanet[[#This Row],[glyph]])</f>
        <v>Outpost Goobersbauxite</v>
      </c>
      <c r="B131" t="s">
        <v>71</v>
      </c>
      <c r="C131" t="s">
        <v>40</v>
      </c>
      <c r="D131">
        <v>1</v>
      </c>
    </row>
    <row r="132" spans="1:4">
      <c r="A132" t="str">
        <f>CONCATENATE(Table_glyphsbyplanet[[#This Row],[planet]],Table_glyphsbyplanet[[#This Row],[glyph]])</f>
        <v>Outpost Goobersberyl</v>
      </c>
      <c r="B132" t="s">
        <v>71</v>
      </c>
      <c r="C132" t="s">
        <v>41</v>
      </c>
      <c r="D132">
        <v>1</v>
      </c>
    </row>
    <row r="133" spans="1:4">
      <c r="A133" t="str">
        <f>CONCATENATE(Table_glyphsbyplanet[[#This Row],[planet]],Table_glyphsbyplanet[[#This Row],[glyph]])</f>
        <v>Outpost Gooberschromite</v>
      </c>
      <c r="B133" t="s">
        <v>71</v>
      </c>
      <c r="C133" t="s">
        <v>43</v>
      </c>
      <c r="D133">
        <v>3</v>
      </c>
    </row>
    <row r="134" spans="1:4">
      <c r="A134" t="str">
        <f>CONCATENATE(Table_glyphsbyplanet[[#This Row],[planet]],Table_glyphsbyplanet[[#This Row],[glyph]])</f>
        <v>Outpost Goobersgalena</v>
      </c>
      <c r="B134" t="s">
        <v>71</v>
      </c>
      <c r="C134" t="s">
        <v>45</v>
      </c>
      <c r="D134">
        <v>1</v>
      </c>
    </row>
    <row r="135" spans="1:4">
      <c r="A135" t="str">
        <f>CONCATENATE(Table_glyphsbyplanet[[#This Row],[planet]],Table_glyphsbyplanet[[#This Row],[glyph]])</f>
        <v>Outpost Goobersgold</v>
      </c>
      <c r="B135" t="s">
        <v>71</v>
      </c>
      <c r="C135" t="s">
        <v>47</v>
      </c>
      <c r="D135">
        <v>1</v>
      </c>
    </row>
    <row r="136" spans="1:4">
      <c r="A136" t="str">
        <f>CONCATENATE(Table_glyphsbyplanet[[#This Row],[planet]],Table_glyphsbyplanet[[#This Row],[glyph]])</f>
        <v>Outpost Goobershalite</v>
      </c>
      <c r="B136" t="s">
        <v>71</v>
      </c>
      <c r="C136" t="s">
        <v>49</v>
      </c>
      <c r="D136">
        <v>1</v>
      </c>
    </row>
    <row r="137" spans="1:4">
      <c r="A137" t="str">
        <f>CONCATENATE(Table_glyphsbyplanet[[#This Row],[planet]],Table_glyphsbyplanet[[#This Row],[glyph]])</f>
        <v>Outpost Gooberskerogen</v>
      </c>
      <c r="B137" t="s">
        <v>71</v>
      </c>
      <c r="C137" t="s">
        <v>50</v>
      </c>
      <c r="D137">
        <v>2</v>
      </c>
    </row>
    <row r="138" spans="1:4">
      <c r="A138" t="str">
        <f>CONCATENATE(Table_glyphsbyplanet[[#This Row],[planet]],Table_glyphsbyplanet[[#This Row],[glyph]])</f>
        <v>Outpost Goobersmethane</v>
      </c>
      <c r="B138" t="s">
        <v>71</v>
      </c>
      <c r="C138" t="s">
        <v>52</v>
      </c>
      <c r="D138">
        <v>2</v>
      </c>
    </row>
    <row r="139" spans="1:4">
      <c r="A139" t="str">
        <f>CONCATENATE(Table_glyphsbyplanet[[#This Row],[planet]],Table_glyphsbyplanet[[#This Row],[glyph]])</f>
        <v>Outpost Goobersmonazite</v>
      </c>
      <c r="B139" t="s">
        <v>71</v>
      </c>
      <c r="C139" t="s">
        <v>53</v>
      </c>
      <c r="D139">
        <v>2</v>
      </c>
    </row>
    <row r="140" spans="1:4">
      <c r="A140" t="str">
        <f>CONCATENATE(Table_glyphsbyplanet[[#This Row],[planet]],Table_glyphsbyplanet[[#This Row],[glyph]])</f>
        <v>Outpost Goobersrutile</v>
      </c>
      <c r="B140" t="s">
        <v>71</v>
      </c>
      <c r="C140" t="s">
        <v>54</v>
      </c>
      <c r="D140">
        <v>2</v>
      </c>
    </row>
    <row r="141" spans="1:4">
      <c r="A141" t="str">
        <f>CONCATENATE(Table_glyphsbyplanet[[#This Row],[planet]],Table_glyphsbyplanet[[#This Row],[glyph]])</f>
        <v>Outpost Gooberssulfur</v>
      </c>
      <c r="B141" t="s">
        <v>71</v>
      </c>
      <c r="C141" t="s">
        <v>55</v>
      </c>
      <c r="D141">
        <v>2</v>
      </c>
    </row>
    <row r="142" spans="1:4">
      <c r="A142" t="str">
        <f>CONCATENATE(Table_glyphsbyplanet[[#This Row],[planet]],Table_glyphsbyplanet[[#This Row],[glyph]])</f>
        <v>Outpost Goobersuraninite</v>
      </c>
      <c r="B142" t="s">
        <v>71</v>
      </c>
      <c r="C142" t="s">
        <v>57</v>
      </c>
      <c r="D142">
        <v>1</v>
      </c>
    </row>
    <row r="143" spans="1:4">
      <c r="A143" t="str">
        <f>CONCATENATE(Table_glyphsbyplanet[[#This Row],[planet]],Table_glyphsbyplanet[[#This Row],[glyph]])</f>
        <v>Outpost Gooberszircon</v>
      </c>
      <c r="B143" t="s">
        <v>71</v>
      </c>
      <c r="C143" t="s">
        <v>58</v>
      </c>
      <c r="D143">
        <v>1</v>
      </c>
    </row>
    <row r="144" spans="1:4">
      <c r="A144" t="str">
        <f>CONCATENATE(Table_glyphsbyplanet[[#This Row],[planet]],Table_glyphsbyplanet[[#This Row],[glyph]])</f>
        <v>Oy Vouxyeu Afr 3anthracite</v>
      </c>
      <c r="B144" t="s">
        <v>72</v>
      </c>
      <c r="C144" t="s">
        <v>39</v>
      </c>
      <c r="D144">
        <v>1</v>
      </c>
    </row>
    <row r="145" spans="1:4">
      <c r="A145" t="str">
        <f>CONCATENATE(Table_glyphsbyplanet[[#This Row],[planet]],Table_glyphsbyplanet[[#This Row],[glyph]])</f>
        <v>Oy Vouxyeu Afr 3bauxite</v>
      </c>
      <c r="B145" t="s">
        <v>72</v>
      </c>
      <c r="C145" t="s">
        <v>40</v>
      </c>
      <c r="D145">
        <v>2</v>
      </c>
    </row>
    <row r="146" spans="1:4">
      <c r="A146" t="str">
        <f>CONCATENATE(Table_glyphsbyplanet[[#This Row],[planet]],Table_glyphsbyplanet[[#This Row],[glyph]])</f>
        <v>Oy Vouxyeu Afr 3beryl</v>
      </c>
      <c r="B146" t="s">
        <v>72</v>
      </c>
      <c r="C146" t="s">
        <v>41</v>
      </c>
      <c r="D146">
        <v>2</v>
      </c>
    </row>
    <row r="147" spans="1:4">
      <c r="A147" t="str">
        <f>CONCATENATE(Table_glyphsbyplanet[[#This Row],[planet]],Table_glyphsbyplanet[[#This Row],[glyph]])</f>
        <v>Oy Vouxyeu Afr 3fluorite</v>
      </c>
      <c r="B147" t="s">
        <v>72</v>
      </c>
      <c r="C147" t="s">
        <v>44</v>
      </c>
      <c r="D147">
        <v>2</v>
      </c>
    </row>
    <row r="148" spans="1:4">
      <c r="A148" t="str">
        <f>CONCATENATE(Table_glyphsbyplanet[[#This Row],[planet]],Table_glyphsbyplanet[[#This Row],[glyph]])</f>
        <v>Oy Vouxyeu Afr 3galena</v>
      </c>
      <c r="B148" t="s">
        <v>72</v>
      </c>
      <c r="C148" t="s">
        <v>45</v>
      </c>
      <c r="D148">
        <v>2</v>
      </c>
    </row>
    <row r="149" spans="1:4">
      <c r="A149" t="str">
        <f>CONCATENATE(Table_glyphsbyplanet[[#This Row],[planet]],Table_glyphsbyplanet[[#This Row],[glyph]])</f>
        <v>Oy Vouxyeu Afr 3goethite</v>
      </c>
      <c r="B149" t="s">
        <v>72</v>
      </c>
      <c r="C149" t="s">
        <v>46</v>
      </c>
      <c r="D149">
        <v>3</v>
      </c>
    </row>
    <row r="150" spans="1:4">
      <c r="A150" t="str">
        <f>CONCATENATE(Table_glyphsbyplanet[[#This Row],[planet]],Table_glyphsbyplanet[[#This Row],[glyph]])</f>
        <v>Oy Vouxyeu Afr 3gypsum</v>
      </c>
      <c r="B150" t="s">
        <v>72</v>
      </c>
      <c r="C150" t="s">
        <v>48</v>
      </c>
      <c r="D150">
        <v>1</v>
      </c>
    </row>
    <row r="151" spans="1:4">
      <c r="A151" t="str">
        <f>CONCATENATE(Table_glyphsbyplanet[[#This Row],[planet]],Table_glyphsbyplanet[[#This Row],[glyph]])</f>
        <v>Oy Vouxyeu Afr 3magnetite</v>
      </c>
      <c r="B151" t="s">
        <v>72</v>
      </c>
      <c r="C151" t="s">
        <v>51</v>
      </c>
      <c r="D151">
        <v>1</v>
      </c>
    </row>
    <row r="152" spans="1:4">
      <c r="A152" t="str">
        <f>CONCATENATE(Table_glyphsbyplanet[[#This Row],[planet]],Table_glyphsbyplanet[[#This Row],[glyph]])</f>
        <v>Oy Vouxyeu Afr 3methane</v>
      </c>
      <c r="B152" t="s">
        <v>72</v>
      </c>
      <c r="C152" t="s">
        <v>52</v>
      </c>
      <c r="D152">
        <v>1</v>
      </c>
    </row>
    <row r="153" spans="1:4">
      <c r="A153" t="str">
        <f>CONCATENATE(Table_glyphsbyplanet[[#This Row],[planet]],Table_glyphsbyplanet[[#This Row],[glyph]])</f>
        <v>Oy Vouxyeu Afr 3monazite</v>
      </c>
      <c r="B153" t="s">
        <v>72</v>
      </c>
      <c r="C153" t="s">
        <v>53</v>
      </c>
      <c r="D153">
        <v>1</v>
      </c>
    </row>
    <row r="154" spans="1:4">
      <c r="A154" t="str">
        <f>CONCATENATE(Table_glyphsbyplanet[[#This Row],[planet]],Table_glyphsbyplanet[[#This Row],[glyph]])</f>
        <v>Oy Vouxyeu Afr 3rutile</v>
      </c>
      <c r="B154" t="s">
        <v>72</v>
      </c>
      <c r="C154" t="s">
        <v>54</v>
      </c>
      <c r="D154">
        <v>2</v>
      </c>
    </row>
    <row r="155" spans="1:4">
      <c r="A155" t="str">
        <f>CONCATENATE(Table_glyphsbyplanet[[#This Row],[planet]],Table_glyphsbyplanet[[#This Row],[glyph]])</f>
        <v>Oy Vouxyeu Afr 3sulfur</v>
      </c>
      <c r="B155" t="s">
        <v>72</v>
      </c>
      <c r="C155" t="s">
        <v>55</v>
      </c>
      <c r="D155">
        <v>4</v>
      </c>
    </row>
    <row r="156" spans="1:4">
      <c r="A156" t="str">
        <f>CONCATENATE(Table_glyphsbyplanet[[#This Row],[planet]],Table_glyphsbyplanet[[#This Row],[glyph]])</f>
        <v>Oy Vouxyeu Afr 3trona</v>
      </c>
      <c r="B156" t="s">
        <v>72</v>
      </c>
      <c r="C156" t="s">
        <v>56</v>
      </c>
      <c r="D156">
        <v>2</v>
      </c>
    </row>
    <row r="157" spans="1:4">
      <c r="A157" t="str">
        <f>CONCATENATE(Table_glyphsbyplanet[[#This Row],[planet]],Table_glyphsbyplanet[[#This Row],[glyph]])</f>
        <v>Oy Vouxyeu Afr 3zircon</v>
      </c>
      <c r="B157" t="s">
        <v>72</v>
      </c>
      <c r="C157" t="s">
        <v>58</v>
      </c>
      <c r="D157">
        <v>1</v>
      </c>
    </row>
    <row r="158" spans="1:4">
      <c r="A158" t="str">
        <f>CONCATENATE(Table_glyphsbyplanet[[#This Row],[planet]],Table_glyphsbyplanet[[#This Row],[glyph]])</f>
        <v>Pemow 3anthracite</v>
      </c>
      <c r="B158" t="s">
        <v>73</v>
      </c>
      <c r="C158" t="s">
        <v>39</v>
      </c>
      <c r="D158">
        <v>9</v>
      </c>
    </row>
    <row r="159" spans="1:4">
      <c r="A159" t="str">
        <f>CONCATENATE(Table_glyphsbyplanet[[#This Row],[planet]],Table_glyphsbyplanet[[#This Row],[glyph]])</f>
        <v>Pemow 3chromite</v>
      </c>
      <c r="B159" t="s">
        <v>73</v>
      </c>
      <c r="C159" t="s">
        <v>43</v>
      </c>
      <c r="D159">
        <v>6</v>
      </c>
    </row>
    <row r="160" spans="1:4">
      <c r="A160" t="str">
        <f>CONCATENATE(Table_glyphsbyplanet[[#This Row],[planet]],Table_glyphsbyplanet[[#This Row],[glyph]])</f>
        <v>Pemow 3fluorite</v>
      </c>
      <c r="B160" t="s">
        <v>73</v>
      </c>
      <c r="C160" t="s">
        <v>44</v>
      </c>
      <c r="D160">
        <v>3</v>
      </c>
    </row>
    <row r="161" spans="1:4">
      <c r="A161" t="str">
        <f>CONCATENATE(Table_glyphsbyplanet[[#This Row],[planet]],Table_glyphsbyplanet[[#This Row],[glyph]])</f>
        <v>Pemow 3galena</v>
      </c>
      <c r="B161" t="s">
        <v>73</v>
      </c>
      <c r="C161" t="s">
        <v>45</v>
      </c>
      <c r="D161">
        <v>1</v>
      </c>
    </row>
    <row r="162" spans="1:4">
      <c r="A162" t="str">
        <f>CONCATENATE(Table_glyphsbyplanet[[#This Row],[planet]],Table_glyphsbyplanet[[#This Row],[glyph]])</f>
        <v>Pemow 3goethite</v>
      </c>
      <c r="B162" t="s">
        <v>73</v>
      </c>
      <c r="C162" t="s">
        <v>46</v>
      </c>
      <c r="D162">
        <v>2</v>
      </c>
    </row>
    <row r="163" spans="1:4">
      <c r="A163" t="str">
        <f>CONCATENATE(Table_glyphsbyplanet[[#This Row],[planet]],Table_glyphsbyplanet[[#This Row],[glyph]])</f>
        <v>Pemow 3gold</v>
      </c>
      <c r="B163" t="s">
        <v>73</v>
      </c>
      <c r="C163" t="s">
        <v>47</v>
      </c>
      <c r="D163">
        <v>10</v>
      </c>
    </row>
    <row r="164" spans="1:4">
      <c r="A164" t="str">
        <f>CONCATENATE(Table_glyphsbyplanet[[#This Row],[planet]],Table_glyphsbyplanet[[#This Row],[glyph]])</f>
        <v>Pemow 3gypsum</v>
      </c>
      <c r="B164" t="s">
        <v>73</v>
      </c>
      <c r="C164" t="s">
        <v>48</v>
      </c>
      <c r="D164">
        <v>5</v>
      </c>
    </row>
    <row r="165" spans="1:4">
      <c r="A165" t="str">
        <f>CONCATENATE(Table_glyphsbyplanet[[#This Row],[planet]],Table_glyphsbyplanet[[#This Row],[glyph]])</f>
        <v>Pemow 3halite</v>
      </c>
      <c r="B165" t="s">
        <v>73</v>
      </c>
      <c r="C165" t="s">
        <v>49</v>
      </c>
      <c r="D165">
        <v>2</v>
      </c>
    </row>
    <row r="166" spans="1:4">
      <c r="A166" t="str">
        <f>CONCATENATE(Table_glyphsbyplanet[[#This Row],[planet]],Table_glyphsbyplanet[[#This Row],[glyph]])</f>
        <v>Pemow 3kerogen</v>
      </c>
      <c r="B166" t="s">
        <v>73</v>
      </c>
      <c r="C166" t="s">
        <v>50</v>
      </c>
      <c r="D166">
        <v>7</v>
      </c>
    </row>
    <row r="167" spans="1:4">
      <c r="A167" t="str">
        <f>CONCATENATE(Table_glyphsbyplanet[[#This Row],[planet]],Table_glyphsbyplanet[[#This Row],[glyph]])</f>
        <v>Pemow 3magnetite</v>
      </c>
      <c r="B167" t="s">
        <v>73</v>
      </c>
      <c r="C167" t="s">
        <v>51</v>
      </c>
      <c r="D167">
        <v>1</v>
      </c>
    </row>
    <row r="168" spans="1:4">
      <c r="A168" t="str">
        <f>CONCATENATE(Table_glyphsbyplanet[[#This Row],[planet]],Table_glyphsbyplanet[[#This Row],[glyph]])</f>
        <v>Pemow 3methane</v>
      </c>
      <c r="B168" t="s">
        <v>73</v>
      </c>
      <c r="C168" t="s">
        <v>52</v>
      </c>
      <c r="D168">
        <v>2</v>
      </c>
    </row>
    <row r="169" spans="1:4">
      <c r="A169" t="str">
        <f>CONCATENATE(Table_glyphsbyplanet[[#This Row],[planet]],Table_glyphsbyplanet[[#This Row],[glyph]])</f>
        <v>Pemow 3uraninite</v>
      </c>
      <c r="B169" t="s">
        <v>73</v>
      </c>
      <c r="C169" t="s">
        <v>57</v>
      </c>
      <c r="D169">
        <v>8</v>
      </c>
    </row>
    <row r="170" spans="1:4">
      <c r="A170" t="str">
        <f>CONCATENATE(Table_glyphsbyplanet[[#This Row],[planet]],Table_glyphsbyplanet[[#This Row],[glyph]])</f>
        <v>Pemow 3zircon</v>
      </c>
      <c r="B170" t="s">
        <v>73</v>
      </c>
      <c r="C170" t="s">
        <v>58</v>
      </c>
      <c r="D170">
        <v>3</v>
      </c>
    </row>
    <row r="171" spans="1:4">
      <c r="A171" t="str">
        <f>CONCATENATE(Table_glyphsbyplanet[[#This Row],[planet]],Table_glyphsbyplanet[[#This Row],[glyph]])</f>
        <v>Sne Ioneuly 4anthracite</v>
      </c>
      <c r="B171" t="s">
        <v>74</v>
      </c>
      <c r="C171" t="s">
        <v>39</v>
      </c>
      <c r="D171">
        <v>3</v>
      </c>
    </row>
    <row r="172" spans="1:4">
      <c r="A172" t="str">
        <f>CONCATENATE(Table_glyphsbyplanet[[#This Row],[planet]],Table_glyphsbyplanet[[#This Row],[glyph]])</f>
        <v>Sne Ioneuly 4bauxite</v>
      </c>
      <c r="B172" t="s">
        <v>74</v>
      </c>
      <c r="C172" t="s">
        <v>40</v>
      </c>
      <c r="D172">
        <v>1</v>
      </c>
    </row>
    <row r="173" spans="1:4">
      <c r="A173" t="str">
        <f>CONCATENATE(Table_glyphsbyplanet[[#This Row],[planet]],Table_glyphsbyplanet[[#This Row],[glyph]])</f>
        <v>Sne Ioneuly 4chalcopyrite</v>
      </c>
      <c r="B173" t="s">
        <v>74</v>
      </c>
      <c r="C173" t="s">
        <v>42</v>
      </c>
      <c r="D173">
        <v>1</v>
      </c>
    </row>
    <row r="174" spans="1:4">
      <c r="A174" t="str">
        <f>CONCATENATE(Table_glyphsbyplanet[[#This Row],[planet]],Table_glyphsbyplanet[[#This Row],[glyph]])</f>
        <v>Sne Ioneuly 4chromite</v>
      </c>
      <c r="B174" t="s">
        <v>74</v>
      </c>
      <c r="C174" t="s">
        <v>43</v>
      </c>
      <c r="D174">
        <v>2</v>
      </c>
    </row>
    <row r="175" spans="1:4">
      <c r="A175" t="str">
        <f>CONCATENATE(Table_glyphsbyplanet[[#This Row],[planet]],Table_glyphsbyplanet[[#This Row],[glyph]])</f>
        <v>Sne Ioneuly 4goethite</v>
      </c>
      <c r="B175" t="s">
        <v>74</v>
      </c>
      <c r="C175" t="s">
        <v>46</v>
      </c>
      <c r="D175">
        <v>1</v>
      </c>
    </row>
    <row r="176" spans="1:4">
      <c r="A176" t="str">
        <f>CONCATENATE(Table_glyphsbyplanet[[#This Row],[planet]],Table_glyphsbyplanet[[#This Row],[glyph]])</f>
        <v>Sne Ioneuly 4gypsum</v>
      </c>
      <c r="B176" t="s">
        <v>74</v>
      </c>
      <c r="C176" t="s">
        <v>48</v>
      </c>
      <c r="D176">
        <v>1</v>
      </c>
    </row>
    <row r="177" spans="1:4">
      <c r="A177" t="str">
        <f>CONCATENATE(Table_glyphsbyplanet[[#This Row],[planet]],Table_glyphsbyplanet[[#This Row],[glyph]])</f>
        <v>Sne Ioneuly 4halite</v>
      </c>
      <c r="B177" t="s">
        <v>74</v>
      </c>
      <c r="C177" t="s">
        <v>49</v>
      </c>
      <c r="D177">
        <v>1</v>
      </c>
    </row>
    <row r="178" spans="1:4">
      <c r="A178" t="str">
        <f>CONCATENATE(Table_glyphsbyplanet[[#This Row],[planet]],Table_glyphsbyplanet[[#This Row],[glyph]])</f>
        <v>Sne Ioneuly 4magnetite</v>
      </c>
      <c r="B178" t="s">
        <v>74</v>
      </c>
      <c r="C178" t="s">
        <v>51</v>
      </c>
      <c r="D178">
        <v>3</v>
      </c>
    </row>
    <row r="179" spans="1:4">
      <c r="A179" t="str">
        <f>CONCATENATE(Table_glyphsbyplanet[[#This Row],[planet]],Table_glyphsbyplanet[[#This Row],[glyph]])</f>
        <v>Sne Ioneuly 4methane</v>
      </c>
      <c r="B179" t="s">
        <v>74</v>
      </c>
      <c r="C179" t="s">
        <v>52</v>
      </c>
      <c r="D179">
        <v>1</v>
      </c>
    </row>
    <row r="180" spans="1:4">
      <c r="A180" t="str">
        <f>CONCATENATE(Table_glyphsbyplanet[[#This Row],[planet]],Table_glyphsbyplanet[[#This Row],[glyph]])</f>
        <v>Sne Ioneuly 4rutile</v>
      </c>
      <c r="B180" t="s">
        <v>74</v>
      </c>
      <c r="C180" t="s">
        <v>54</v>
      </c>
      <c r="D180">
        <v>1</v>
      </c>
    </row>
    <row r="181" spans="1:4">
      <c r="A181" t="str">
        <f>CONCATENATE(Table_glyphsbyplanet[[#This Row],[planet]],Table_glyphsbyplanet[[#This Row],[glyph]])</f>
        <v>Sne Ioneuly 4trona</v>
      </c>
      <c r="B181" t="s">
        <v>74</v>
      </c>
      <c r="C181" t="s">
        <v>56</v>
      </c>
      <c r="D181">
        <v>2</v>
      </c>
    </row>
    <row r="182" spans="1:4">
      <c r="A182" t="str">
        <f>CONCATENATE(Table_glyphsbyplanet[[#This Row],[planet]],Table_glyphsbyplanet[[#This Row],[glyph]])</f>
        <v>Sne Ioneuly 6anthracite</v>
      </c>
      <c r="B182" t="s">
        <v>75</v>
      </c>
      <c r="C182" t="s">
        <v>39</v>
      </c>
      <c r="D182">
        <v>2</v>
      </c>
    </row>
    <row r="183" spans="1:4">
      <c r="A183" t="str">
        <f>CONCATENATE(Table_glyphsbyplanet[[#This Row],[planet]],Table_glyphsbyplanet[[#This Row],[glyph]])</f>
        <v>Sne Ioneuly 6bauxite</v>
      </c>
      <c r="B183" t="s">
        <v>75</v>
      </c>
      <c r="C183" t="s">
        <v>40</v>
      </c>
      <c r="D183">
        <v>2</v>
      </c>
    </row>
    <row r="184" spans="1:4">
      <c r="A184" t="str">
        <f>CONCATENATE(Table_glyphsbyplanet[[#This Row],[planet]],Table_glyphsbyplanet[[#This Row],[glyph]])</f>
        <v>Sne Ioneuly 6fluorite</v>
      </c>
      <c r="B184" t="s">
        <v>75</v>
      </c>
      <c r="C184" t="s">
        <v>44</v>
      </c>
      <c r="D184">
        <v>2</v>
      </c>
    </row>
    <row r="185" spans="1:4">
      <c r="A185" t="str">
        <f>CONCATENATE(Table_glyphsbyplanet[[#This Row],[planet]],Table_glyphsbyplanet[[#This Row],[glyph]])</f>
        <v>Sne Ioneuly 6gypsum</v>
      </c>
      <c r="B185" t="s">
        <v>75</v>
      </c>
      <c r="C185" t="s">
        <v>48</v>
      </c>
      <c r="D185">
        <v>1</v>
      </c>
    </row>
    <row r="186" spans="1:4">
      <c r="A186" t="str">
        <f>CONCATENATE(Table_glyphsbyplanet[[#This Row],[planet]],Table_glyphsbyplanet[[#This Row],[glyph]])</f>
        <v>Sne Ioneuly 6kerogen</v>
      </c>
      <c r="B186" t="s">
        <v>75</v>
      </c>
      <c r="C186" t="s">
        <v>50</v>
      </c>
      <c r="D186">
        <v>1</v>
      </c>
    </row>
    <row r="187" spans="1:4">
      <c r="A187" t="str">
        <f>CONCATENATE(Table_glyphsbyplanet[[#This Row],[planet]],Table_glyphsbyplanet[[#This Row],[glyph]])</f>
        <v>Sne Ioneuly 6magnetite</v>
      </c>
      <c r="B187" t="s">
        <v>75</v>
      </c>
      <c r="C187" t="s">
        <v>51</v>
      </c>
      <c r="D187">
        <v>1</v>
      </c>
    </row>
    <row r="188" spans="1:4">
      <c r="A188" t="str">
        <f>CONCATENATE(Table_glyphsbyplanet[[#This Row],[planet]],Table_glyphsbyplanet[[#This Row],[glyph]])</f>
        <v>Sne Ioneuly 6rutile</v>
      </c>
      <c r="B188" t="s">
        <v>75</v>
      </c>
      <c r="C188" t="s">
        <v>54</v>
      </c>
      <c r="D188">
        <v>1</v>
      </c>
    </row>
    <row r="189" spans="1:4">
      <c r="A189" t="str">
        <f>CONCATENATE(Table_glyphsbyplanet[[#This Row],[planet]],Table_glyphsbyplanet[[#This Row],[glyph]])</f>
        <v>Sne Ioneuly 6sulfur</v>
      </c>
      <c r="B189" t="s">
        <v>75</v>
      </c>
      <c r="C189" t="s">
        <v>55</v>
      </c>
      <c r="D189">
        <v>2</v>
      </c>
    </row>
    <row r="190" spans="1:4">
      <c r="A190" t="str">
        <f>CONCATENATE(Table_glyphsbyplanet[[#This Row],[planet]],Table_glyphsbyplanet[[#This Row],[glyph]])</f>
        <v>Sne Ioneuly 6uraninite</v>
      </c>
      <c r="B190" t="s">
        <v>75</v>
      </c>
      <c r="C190" t="s">
        <v>57</v>
      </c>
      <c r="D190">
        <v>1</v>
      </c>
    </row>
    <row r="191" spans="1:4">
      <c r="A191" t="str">
        <f>CONCATENATE(Table_glyphsbyplanet[[#This Row],[planet]],Table_glyphsbyplanet[[#This Row],[glyph]])</f>
        <v>Strivaeanthracite</v>
      </c>
      <c r="B191" t="s">
        <v>76</v>
      </c>
      <c r="C191" t="s">
        <v>39</v>
      </c>
      <c r="D191">
        <v>1</v>
      </c>
    </row>
    <row r="192" spans="1:4">
      <c r="A192" t="str">
        <f>CONCATENATE(Table_glyphsbyplanet[[#This Row],[planet]],Table_glyphsbyplanet[[#This Row],[glyph]])</f>
        <v>Strivaebauxite</v>
      </c>
      <c r="B192" t="s">
        <v>76</v>
      </c>
      <c r="C192" t="s">
        <v>40</v>
      </c>
      <c r="D192">
        <v>1</v>
      </c>
    </row>
    <row r="193" spans="1:4">
      <c r="A193" t="str">
        <f>CONCATENATE(Table_glyphsbyplanet[[#This Row],[planet]],Table_glyphsbyplanet[[#This Row],[glyph]])</f>
        <v>Strivaeberyl</v>
      </c>
      <c r="B193" t="s">
        <v>76</v>
      </c>
      <c r="C193" t="s">
        <v>41</v>
      </c>
      <c r="D193">
        <v>1</v>
      </c>
    </row>
    <row r="194" spans="1:4">
      <c r="A194" t="str">
        <f>CONCATENATE(Table_glyphsbyplanet[[#This Row],[planet]],Table_glyphsbyplanet[[#This Row],[glyph]])</f>
        <v>Strivaechalcopyrite</v>
      </c>
      <c r="B194" t="s">
        <v>76</v>
      </c>
      <c r="C194" t="s">
        <v>42</v>
      </c>
      <c r="D194">
        <v>1</v>
      </c>
    </row>
    <row r="195" spans="1:4">
      <c r="A195" t="str">
        <f>CONCATENATE(Table_glyphsbyplanet[[#This Row],[planet]],Table_glyphsbyplanet[[#This Row],[glyph]])</f>
        <v>Strivaechromite</v>
      </c>
      <c r="B195" t="s">
        <v>76</v>
      </c>
      <c r="C195" t="s">
        <v>43</v>
      </c>
      <c r="D195">
        <v>2</v>
      </c>
    </row>
    <row r="196" spans="1:4">
      <c r="A196" t="str">
        <f>CONCATENATE(Table_glyphsbyplanet[[#This Row],[planet]],Table_glyphsbyplanet[[#This Row],[glyph]])</f>
        <v>Strivaehalite</v>
      </c>
      <c r="B196" t="s">
        <v>76</v>
      </c>
      <c r="C196" t="s">
        <v>49</v>
      </c>
      <c r="D196">
        <v>1</v>
      </c>
    </row>
    <row r="197" spans="1:4">
      <c r="A197" t="str">
        <f>CONCATENATE(Table_glyphsbyplanet[[#This Row],[planet]],Table_glyphsbyplanet[[#This Row],[glyph]])</f>
        <v>Strivaekerogen</v>
      </c>
      <c r="B197" t="s">
        <v>76</v>
      </c>
      <c r="C197" t="s">
        <v>50</v>
      </c>
      <c r="D197">
        <v>1</v>
      </c>
    </row>
    <row r="198" spans="1:4">
      <c r="A198" t="str">
        <f>CONCATENATE(Table_glyphsbyplanet[[#This Row],[planet]],Table_glyphsbyplanet[[#This Row],[glyph]])</f>
        <v>Strivaemethane</v>
      </c>
      <c r="B198" t="s">
        <v>76</v>
      </c>
      <c r="C198" t="s">
        <v>52</v>
      </c>
      <c r="D198">
        <v>1</v>
      </c>
    </row>
    <row r="199" spans="1:4">
      <c r="A199" t="str">
        <f>CONCATENATE(Table_glyphsbyplanet[[#This Row],[planet]],Table_glyphsbyplanet[[#This Row],[glyph]])</f>
        <v>Strivaesulfur</v>
      </c>
      <c r="B199" t="s">
        <v>76</v>
      </c>
      <c r="C199" t="s">
        <v>55</v>
      </c>
      <c r="D199">
        <v>1</v>
      </c>
    </row>
    <row r="200" spans="1:4">
      <c r="A200" t="str">
        <f>CONCATENATE(Table_glyphsbyplanet[[#This Row],[planet]],Table_glyphsbyplanet[[#This Row],[glyph]])</f>
        <v>Strivaetrona</v>
      </c>
      <c r="B200" t="s">
        <v>76</v>
      </c>
      <c r="C200" t="s">
        <v>56</v>
      </c>
      <c r="D200">
        <v>2</v>
      </c>
    </row>
    <row r="201" spans="1:4">
      <c r="A201" t="str">
        <f>CONCATENATE(Table_glyphsbyplanet[[#This Row],[planet]],Table_glyphsbyplanet[[#This Row],[glyph]])</f>
        <v>Tchowddiosoa 1bauxite</v>
      </c>
      <c r="B201" t="s">
        <v>77</v>
      </c>
      <c r="C201" t="s">
        <v>40</v>
      </c>
      <c r="D201">
        <v>1</v>
      </c>
    </row>
    <row r="202" spans="1:4">
      <c r="A202" t="str">
        <f>CONCATENATE(Table_glyphsbyplanet[[#This Row],[planet]],Table_glyphsbyplanet[[#This Row],[glyph]])</f>
        <v>Tchowddiosoa 1beryl</v>
      </c>
      <c r="B202" t="s">
        <v>77</v>
      </c>
      <c r="C202" t="s">
        <v>41</v>
      </c>
      <c r="D202">
        <v>1</v>
      </c>
    </row>
    <row r="203" spans="1:4">
      <c r="A203" t="str">
        <f>CONCATENATE(Table_glyphsbyplanet[[#This Row],[planet]],Table_glyphsbyplanet[[#This Row],[glyph]])</f>
        <v>Tchowddiosoa 1chalcopyrite</v>
      </c>
      <c r="B203" t="s">
        <v>77</v>
      </c>
      <c r="C203" t="s">
        <v>42</v>
      </c>
      <c r="D203">
        <v>1</v>
      </c>
    </row>
    <row r="204" spans="1:4">
      <c r="A204" t="str">
        <f>CONCATENATE(Table_glyphsbyplanet[[#This Row],[planet]],Table_glyphsbyplanet[[#This Row],[glyph]])</f>
        <v>Tchowddiosoa 1chromite</v>
      </c>
      <c r="B204" t="s">
        <v>77</v>
      </c>
      <c r="C204" t="s">
        <v>43</v>
      </c>
      <c r="D204">
        <v>1</v>
      </c>
    </row>
    <row r="205" spans="1:4">
      <c r="A205" t="str">
        <f>CONCATENATE(Table_glyphsbyplanet[[#This Row],[planet]],Table_glyphsbyplanet[[#This Row],[glyph]])</f>
        <v>Tchowddiosoa 1fluorite</v>
      </c>
      <c r="B205" t="s">
        <v>77</v>
      </c>
      <c r="C205" t="s">
        <v>44</v>
      </c>
      <c r="D205">
        <v>1</v>
      </c>
    </row>
    <row r="206" spans="1:4">
      <c r="A206" t="str">
        <f>CONCATENATE(Table_glyphsbyplanet[[#This Row],[planet]],Table_glyphsbyplanet[[#This Row],[glyph]])</f>
        <v>Tchowddiosoa 1goethite</v>
      </c>
      <c r="B206" t="s">
        <v>77</v>
      </c>
      <c r="C206" t="s">
        <v>46</v>
      </c>
      <c r="D206">
        <v>1</v>
      </c>
    </row>
    <row r="207" spans="1:4">
      <c r="A207" t="str">
        <f>CONCATENATE(Table_glyphsbyplanet[[#This Row],[planet]],Table_glyphsbyplanet[[#This Row],[glyph]])</f>
        <v>Tchowddiosoa 1magnetite</v>
      </c>
      <c r="B207" t="s">
        <v>77</v>
      </c>
      <c r="C207" t="s">
        <v>51</v>
      </c>
      <c r="D207">
        <v>2</v>
      </c>
    </row>
    <row r="208" spans="1:4">
      <c r="A208" t="str">
        <f>CONCATENATE(Table_glyphsbyplanet[[#This Row],[planet]],Table_glyphsbyplanet[[#This Row],[glyph]])</f>
        <v>Tchowddiosoa 1rutile</v>
      </c>
      <c r="B208" t="s">
        <v>77</v>
      </c>
      <c r="C208" t="s">
        <v>54</v>
      </c>
      <c r="D208">
        <v>3</v>
      </c>
    </row>
    <row r="209" spans="1:4">
      <c r="A209" t="str">
        <f>CONCATENATE(Table_glyphsbyplanet[[#This Row],[planet]],Table_glyphsbyplanet[[#This Row],[glyph]])</f>
        <v>Tchowddiosoa 1sulfur</v>
      </c>
      <c r="B209" t="s">
        <v>77</v>
      </c>
      <c r="C209" t="s">
        <v>55</v>
      </c>
      <c r="D209">
        <v>1</v>
      </c>
    </row>
    <row r="210" spans="1:4">
      <c r="A210" t="str">
        <f>CONCATENATE(Table_glyphsbyplanet[[#This Row],[planet]],Table_glyphsbyplanet[[#This Row],[glyph]])</f>
        <v>Tchowddiosoa 1trona</v>
      </c>
      <c r="B210" t="s">
        <v>77</v>
      </c>
      <c r="C210" t="s">
        <v>56</v>
      </c>
      <c r="D210">
        <v>2</v>
      </c>
    </row>
    <row r="211" spans="1:4">
      <c r="A211" t="str">
        <f>CONCATENATE(Table_glyphsbyplanet[[#This Row],[planet]],Table_glyphsbyplanet[[#This Row],[glyph]])</f>
        <v>Tru Schoahli Rhou 2anthracite</v>
      </c>
      <c r="B211" t="s">
        <v>78</v>
      </c>
      <c r="C211" t="s">
        <v>39</v>
      </c>
      <c r="D211">
        <v>1</v>
      </c>
    </row>
    <row r="212" spans="1:4">
      <c r="A212" t="str">
        <f>CONCATENATE(Table_glyphsbyplanet[[#This Row],[planet]],Table_glyphsbyplanet[[#This Row],[glyph]])</f>
        <v>Tru Schoahli Rhou 2beryl</v>
      </c>
      <c r="B212" t="s">
        <v>78</v>
      </c>
      <c r="C212" t="s">
        <v>41</v>
      </c>
      <c r="D212">
        <v>2</v>
      </c>
    </row>
    <row r="213" spans="1:4">
      <c r="A213" t="str">
        <f>CONCATENATE(Table_glyphsbyplanet[[#This Row],[planet]],Table_glyphsbyplanet[[#This Row],[glyph]])</f>
        <v>Tru Schoahli Rhou 2fluorite</v>
      </c>
      <c r="B213" t="s">
        <v>78</v>
      </c>
      <c r="C213" t="s">
        <v>44</v>
      </c>
      <c r="D213">
        <v>2</v>
      </c>
    </row>
    <row r="214" spans="1:4">
      <c r="A214" t="str">
        <f>CONCATENATE(Table_glyphsbyplanet[[#This Row],[planet]],Table_glyphsbyplanet[[#This Row],[glyph]])</f>
        <v>Tru Schoahli Rhou 2goethite</v>
      </c>
      <c r="B214" t="s">
        <v>78</v>
      </c>
      <c r="C214" t="s">
        <v>46</v>
      </c>
      <c r="D214">
        <v>1</v>
      </c>
    </row>
    <row r="215" spans="1:4">
      <c r="A215" t="str">
        <f>CONCATENATE(Table_glyphsbyplanet[[#This Row],[planet]],Table_glyphsbyplanet[[#This Row],[glyph]])</f>
        <v>Tru Schoahli Rhou 2gypsum</v>
      </c>
      <c r="B215" t="s">
        <v>78</v>
      </c>
      <c r="C215" t="s">
        <v>48</v>
      </c>
      <c r="D215">
        <v>3</v>
      </c>
    </row>
    <row r="216" spans="1:4">
      <c r="A216" t="str">
        <f>CONCATENATE(Table_glyphsbyplanet[[#This Row],[planet]],Table_glyphsbyplanet[[#This Row],[glyph]])</f>
        <v>Tru Schoahli Rhou 2halite</v>
      </c>
      <c r="B216" t="s">
        <v>78</v>
      </c>
      <c r="C216" t="s">
        <v>49</v>
      </c>
      <c r="D216">
        <v>1</v>
      </c>
    </row>
    <row r="217" spans="1:4">
      <c r="A217" t="str">
        <f>CONCATENATE(Table_glyphsbyplanet[[#This Row],[planet]],Table_glyphsbyplanet[[#This Row],[glyph]])</f>
        <v>Tru Schoahli Rhou 2kerogen</v>
      </c>
      <c r="B217" t="s">
        <v>78</v>
      </c>
      <c r="C217" t="s">
        <v>50</v>
      </c>
      <c r="D217">
        <v>1</v>
      </c>
    </row>
    <row r="218" spans="1:4">
      <c r="A218" t="str">
        <f>CONCATENATE(Table_glyphsbyplanet[[#This Row],[planet]],Table_glyphsbyplanet[[#This Row],[glyph]])</f>
        <v>Tru Schoahli Rhou 2magnetite</v>
      </c>
      <c r="B218" t="s">
        <v>78</v>
      </c>
      <c r="C218" t="s">
        <v>51</v>
      </c>
      <c r="D218">
        <v>2</v>
      </c>
    </row>
    <row r="219" spans="1:4">
      <c r="A219" t="str">
        <f>CONCATENATE(Table_glyphsbyplanet[[#This Row],[planet]],Table_glyphsbyplanet[[#This Row],[glyph]])</f>
        <v>Tru Schoahli Rhou 2trona</v>
      </c>
      <c r="B219" t="s">
        <v>78</v>
      </c>
      <c r="C219" t="s">
        <v>56</v>
      </c>
      <c r="D219">
        <v>2</v>
      </c>
    </row>
    <row r="220" spans="1:4">
      <c r="A220" t="str">
        <f>CONCATENATE(Table_glyphsbyplanet[[#This Row],[planet]],Table_glyphsbyplanet[[#This Row],[glyph]])</f>
        <v>Tru Schoahli Rhou 2uraninite</v>
      </c>
      <c r="B220" t="s">
        <v>78</v>
      </c>
      <c r="C220" t="s">
        <v>57</v>
      </c>
      <c r="D220">
        <v>1</v>
      </c>
    </row>
    <row r="221" spans="1:4">
      <c r="A221" t="str">
        <f>CONCATENATE(Table_glyphsbyplanet[[#This Row],[planet]],Table_glyphsbyplanet[[#This Row],[glyph]])</f>
        <v>Tru Schoahli Rhou 2zircon</v>
      </c>
      <c r="B221" t="s">
        <v>78</v>
      </c>
      <c r="C221" t="s">
        <v>58</v>
      </c>
      <c r="D221">
        <v>2</v>
      </c>
    </row>
    <row r="222" spans="1:4">
      <c r="A222" t="str">
        <f>CONCATENATE(Table_glyphsbyplanet[[#This Row],[planet]],Table_glyphsbyplanet[[#This Row],[glyph]])</f>
        <v>Zu Uquoo 6anthracite</v>
      </c>
      <c r="B222" t="s">
        <v>79</v>
      </c>
      <c r="C222" t="s">
        <v>39</v>
      </c>
      <c r="D222">
        <v>3</v>
      </c>
    </row>
    <row r="223" spans="1:4">
      <c r="A223" t="str">
        <f>CONCATENATE(Table_glyphsbyplanet[[#This Row],[planet]],Table_glyphsbyplanet[[#This Row],[glyph]])</f>
        <v>Zu Uquoo 6bauxite</v>
      </c>
      <c r="B223" t="s">
        <v>79</v>
      </c>
      <c r="C223" t="s">
        <v>40</v>
      </c>
      <c r="D223">
        <v>6</v>
      </c>
    </row>
    <row r="224" spans="1:4">
      <c r="A224" t="str">
        <f>CONCATENATE(Table_glyphsbyplanet[[#This Row],[planet]],Table_glyphsbyplanet[[#This Row],[glyph]])</f>
        <v>Zu Uquoo 6chalcopyrite</v>
      </c>
      <c r="B224" t="s">
        <v>79</v>
      </c>
      <c r="C224" t="s">
        <v>42</v>
      </c>
      <c r="D224">
        <v>3</v>
      </c>
    </row>
    <row r="225" spans="1:4">
      <c r="A225" t="str">
        <f>CONCATENATE(Table_glyphsbyplanet[[#This Row],[planet]],Table_glyphsbyplanet[[#This Row],[glyph]])</f>
        <v>Zu Uquoo 6chromite</v>
      </c>
      <c r="B225" t="s">
        <v>79</v>
      </c>
      <c r="C225" t="s">
        <v>43</v>
      </c>
      <c r="D225">
        <v>2</v>
      </c>
    </row>
    <row r="226" spans="1:4">
      <c r="A226" t="str">
        <f>CONCATENATE(Table_glyphsbyplanet[[#This Row],[planet]],Table_glyphsbyplanet[[#This Row],[glyph]])</f>
        <v>Zu Uquoo 6fluorite</v>
      </c>
      <c r="B226" t="s">
        <v>79</v>
      </c>
      <c r="C226" t="s">
        <v>44</v>
      </c>
      <c r="D226">
        <v>2</v>
      </c>
    </row>
    <row r="227" spans="1:4">
      <c r="A227" t="str">
        <f>CONCATENATE(Table_glyphsbyplanet[[#This Row],[planet]],Table_glyphsbyplanet[[#This Row],[glyph]])</f>
        <v>Zu Uquoo 6galena</v>
      </c>
      <c r="B227" t="s">
        <v>79</v>
      </c>
      <c r="C227" t="s">
        <v>45</v>
      </c>
      <c r="D227">
        <v>6</v>
      </c>
    </row>
    <row r="228" spans="1:4">
      <c r="A228" t="str">
        <f>CONCATENATE(Table_glyphsbyplanet[[#This Row],[planet]],Table_glyphsbyplanet[[#This Row],[glyph]])</f>
        <v>Zu Uquoo 6goethite</v>
      </c>
      <c r="B228" t="s">
        <v>79</v>
      </c>
      <c r="C228" t="s">
        <v>46</v>
      </c>
      <c r="D228">
        <v>8</v>
      </c>
    </row>
    <row r="229" spans="1:4">
      <c r="A229" t="str">
        <f>CONCATENATE(Table_glyphsbyplanet[[#This Row],[planet]],Table_glyphsbyplanet[[#This Row],[glyph]])</f>
        <v>Zu Uquoo 6gold</v>
      </c>
      <c r="B229" t="s">
        <v>79</v>
      </c>
      <c r="C229" t="s">
        <v>47</v>
      </c>
      <c r="D229">
        <v>6</v>
      </c>
    </row>
    <row r="230" spans="1:4">
      <c r="A230" t="str">
        <f>CONCATENATE(Table_glyphsbyplanet[[#This Row],[planet]],Table_glyphsbyplanet[[#This Row],[glyph]])</f>
        <v>Zu Uquoo 6gypsum</v>
      </c>
      <c r="B230" t="s">
        <v>79</v>
      </c>
      <c r="C230" t="s">
        <v>48</v>
      </c>
      <c r="D230">
        <v>2</v>
      </c>
    </row>
    <row r="231" spans="1:4">
      <c r="A231" t="str">
        <f>CONCATENATE(Table_glyphsbyplanet[[#This Row],[planet]],Table_glyphsbyplanet[[#This Row],[glyph]])</f>
        <v>Zu Uquoo 6halite</v>
      </c>
      <c r="B231" t="s">
        <v>79</v>
      </c>
      <c r="C231" t="s">
        <v>49</v>
      </c>
      <c r="D231">
        <v>3</v>
      </c>
    </row>
    <row r="232" spans="1:4">
      <c r="A232" t="str">
        <f>CONCATENATE(Table_glyphsbyplanet[[#This Row],[planet]],Table_glyphsbyplanet[[#This Row],[glyph]])</f>
        <v>Zu Uquoo 6kerogen</v>
      </c>
      <c r="B232" t="s">
        <v>79</v>
      </c>
      <c r="C232" t="s">
        <v>50</v>
      </c>
      <c r="D232">
        <v>3</v>
      </c>
    </row>
    <row r="233" spans="1:4">
      <c r="A233" t="str">
        <f>CONCATENATE(Table_glyphsbyplanet[[#This Row],[planet]],Table_glyphsbyplanet[[#This Row],[glyph]])</f>
        <v>Zu Uquoo 6magnetite</v>
      </c>
      <c r="B233" t="s">
        <v>79</v>
      </c>
      <c r="C233" t="s">
        <v>51</v>
      </c>
      <c r="D233">
        <v>3</v>
      </c>
    </row>
    <row r="234" spans="1:4">
      <c r="A234" t="str">
        <f>CONCATENATE(Table_glyphsbyplanet[[#This Row],[planet]],Table_glyphsbyplanet[[#This Row],[glyph]])</f>
        <v>Zu Uquoo 6methane</v>
      </c>
      <c r="B234" t="s">
        <v>79</v>
      </c>
      <c r="C234" t="s">
        <v>52</v>
      </c>
      <c r="D234">
        <v>5</v>
      </c>
    </row>
    <row r="235" spans="1:4">
      <c r="A235" t="str">
        <f>CONCATENATE(Table_glyphsbyplanet[[#This Row],[planet]],Table_glyphsbyplanet[[#This Row],[glyph]])</f>
        <v>Zu Uquoo 6monazite</v>
      </c>
      <c r="B235" t="s">
        <v>79</v>
      </c>
      <c r="C235" t="s">
        <v>53</v>
      </c>
      <c r="D235">
        <v>8</v>
      </c>
    </row>
    <row r="236" spans="1:4">
      <c r="A236" t="str">
        <f>CONCATENATE(Table_glyphsbyplanet[[#This Row],[planet]],Table_glyphsbyplanet[[#This Row],[glyph]])</f>
        <v>Zu Uquoo 6rutile</v>
      </c>
      <c r="B236" t="s">
        <v>79</v>
      </c>
      <c r="C236" t="s">
        <v>54</v>
      </c>
      <c r="D236">
        <v>4</v>
      </c>
    </row>
    <row r="237" spans="1:4">
      <c r="A237" t="str">
        <f>CONCATENATE(Table_glyphsbyplanet[[#This Row],[planet]],Table_glyphsbyplanet[[#This Row],[glyph]])</f>
        <v>Zu Uquoo 6sulfur</v>
      </c>
      <c r="B237" t="s">
        <v>79</v>
      </c>
      <c r="C237" t="s">
        <v>55</v>
      </c>
      <c r="D237">
        <v>2</v>
      </c>
    </row>
    <row r="238" spans="1:4">
      <c r="A238" t="str">
        <f>CONCATENATE(Table_glyphsbyplanet[[#This Row],[planet]],Table_glyphsbyplanet[[#This Row],[glyph]])</f>
        <v>Zu Uquoo 6uraninite</v>
      </c>
      <c r="B238" t="s">
        <v>79</v>
      </c>
      <c r="C238" t="s">
        <v>57</v>
      </c>
      <c r="D238">
        <v>2</v>
      </c>
    </row>
    <row r="239" spans="1:4">
      <c r="A239" t="str">
        <f>CONCATENATE(Table_glyphsbyplanet[[#This Row],[planet]],Table_glyphsbyplanet[[#This Row],[glyph]])</f>
        <v>Zu Uquoo 6zircon</v>
      </c>
      <c r="B239" t="s">
        <v>79</v>
      </c>
      <c r="C239" t="s">
        <v>58</v>
      </c>
      <c r="D239">
        <v>4</v>
      </c>
    </row>
    <row r="240" spans="1:4">
      <c r="A240" t="e">
        <f>CONCATENATE(Table_glyphsbyplanet[[#This Row],[planet]],Table_glyphsbyplanet[[#This Row],[glyph]])</f>
        <v>#VALUE!</v>
      </c>
    </row>
    <row r="241" spans="1:1">
      <c r="A241" t="e">
        <f>CONCATENATE(Table_glyphsbyplanet[[#This Row],[planet]],Table_glyphsbyplanet[[#This Row],[glyph]])</f>
        <v>#VALUE!</v>
      </c>
    </row>
    <row r="242" spans="1:1">
      <c r="A242" t="e">
        <f>CONCATENATE(Table_glyphsbyplanet[[#This Row],[planet]],Table_glyphsbyplanet[[#This Row],[glyph]])</f>
        <v>#VALUE!</v>
      </c>
    </row>
    <row r="243" spans="1:1">
      <c r="A243" t="e">
        <f>CONCATENATE(Table_glyphsbyplanet[[#This Row],[planet]],Table_glyphsbyplanet[[#This Row],[glyph]])</f>
        <v>#VALUE!</v>
      </c>
    </row>
    <row r="244" spans="1:1">
      <c r="A244" t="e">
        <f>CONCATENATE(Table_glyphsbyplanet[[#This Row],[planet]],Table_glyphsbyplanet[[#This Row],[glyph]])</f>
        <v>#VALUE!</v>
      </c>
    </row>
    <row r="245" spans="1:1">
      <c r="A245" t="e">
        <f>CONCATENATE(Table_glyphsbyplanet[[#This Row],[planet]],Table_glyphsbyplanet[[#This Row],[glyph]])</f>
        <v>#VALUE!</v>
      </c>
    </row>
    <row r="246" spans="1:1">
      <c r="A246" t="e">
        <f>CONCATENATE(Table_glyphsbyplanet[[#This Row],[planet]],Table_glyphsbyplanet[[#This Row],[glyph]])</f>
        <v>#VALUE!</v>
      </c>
    </row>
    <row r="247" spans="1:1">
      <c r="A247" t="e">
        <f>CONCATENATE(Table_glyphsbyplanet[[#This Row],[planet]],Table_glyphsbyplanet[[#This Row],[glyph]])</f>
        <v>#VALUE!</v>
      </c>
    </row>
    <row r="248" spans="1:1">
      <c r="A248" t="e">
        <f>CONCATENATE(Table_glyphsbyplanet[[#This Row],[planet]],Table_glyphsbyplanet[[#This Row],[glyph]])</f>
        <v>#VALUE!</v>
      </c>
    </row>
    <row r="249" spans="1:1">
      <c r="A249" t="e">
        <f>CONCATENATE(Table_glyphsbyplanet[[#This Row],[planet]],Table_glyphsbyplanet[[#This Row],[glyph]])</f>
        <v>#VALUE!</v>
      </c>
    </row>
    <row r="250" spans="1:1">
      <c r="A250" t="e">
        <f>CONCATENATE(Table_glyphsbyplanet[[#This Row],[planet]],Table_glyphsbyplanet[[#This Row],[glyph]])</f>
        <v>#VALUE!</v>
      </c>
    </row>
    <row r="251" spans="1:1">
      <c r="A251" t="e">
        <f>CONCATENATE(Table_glyphsbyplanet[[#This Row],[planet]],Table_glyphsbyplanet[[#This Row],[glyph]])</f>
        <v>#VALUE!</v>
      </c>
    </row>
    <row r="252" spans="1:1">
      <c r="A252" t="e">
        <f>CONCATENATE(Table_glyphsbyplanet[[#This Row],[planet]],Table_glyphsbyplanet[[#This Row],[glyph]])</f>
        <v>#VALUE!</v>
      </c>
    </row>
    <row r="253" spans="1:1">
      <c r="A253" t="e">
        <f>CONCATENATE(Table_glyphsbyplanet[[#This Row],[planet]],Table_glyphsbyplanet[[#This Row],[glyph]])</f>
        <v>#VALUE!</v>
      </c>
    </row>
    <row r="254" spans="1:1">
      <c r="A254" t="e">
        <f>CONCATENATE(Table_glyphsbyplanet[[#This Row],[planet]],Table_glyphsbyplanet[[#This Row],[glyph]])</f>
        <v>#VALUE!</v>
      </c>
    </row>
    <row r="255" spans="1:1">
      <c r="A255" t="e">
        <f>CONCATENATE(Table_glyphsbyplanet[[#This Row],[planet]],Table_glyphsbyplanet[[#This Row],[glyph]])</f>
        <v>#VALUE!</v>
      </c>
    </row>
    <row r="256" spans="1:1">
      <c r="A256" t="e">
        <f>CONCATENATE(Table_glyphsbyplanet[[#This Row],[planet]],Table_glyphsbyplanet[[#This Row],[glyph]])</f>
        <v>#VALUE!</v>
      </c>
    </row>
    <row r="257" spans="1:1">
      <c r="A257" t="e">
        <f>CONCATENATE(Table_glyphsbyplanet[[#This Row],[planet]],Table_glyphsbyplanet[[#This Row],[glyph]])</f>
        <v>#VALUE!</v>
      </c>
    </row>
    <row r="258" spans="1:1">
      <c r="A258" t="e">
        <f>CONCATENATE(Table_glyphsbyplanet[[#This Row],[planet]],Table_glyphsbyplanet[[#This Row],[glyph]])</f>
        <v>#VALUE!</v>
      </c>
    </row>
    <row r="259" spans="1:1">
      <c r="A259" t="e">
        <f>CONCATENATE(Table_glyphsbyplanet[[#This Row],[planet]],Table_glyphsbyplanet[[#This Row],[glyph]])</f>
        <v>#VALUE!</v>
      </c>
    </row>
    <row r="260" spans="1:1">
      <c r="A260" t="e">
        <f>CONCATENATE(Table_glyphsbyplanet[[#This Row],[planet]],Table_glyphsbyplanet[[#This Row],[glyph]])</f>
        <v>#VALUE!</v>
      </c>
    </row>
    <row r="261" spans="1:1">
      <c r="A261" t="e">
        <f>CONCATENATE(Table_glyphsbyplanet[[#This Row],[planet]],Table_glyphsbyplanet[[#This Row],[glyph]])</f>
        <v>#VALUE!</v>
      </c>
    </row>
    <row r="262" spans="1:1">
      <c r="A262" t="e">
        <f>CONCATENATE(Table_glyphsbyplanet[[#This Row],[planet]],Table_glyphsbyplanet[[#This Row],[glyph]])</f>
        <v>#VALUE!</v>
      </c>
    </row>
    <row r="263" spans="1:1">
      <c r="A263" t="e">
        <f>CONCATENATE(Table_glyphsbyplanet[[#This Row],[planet]],Table_glyphsbyplanet[[#This Row],[glyph]])</f>
        <v>#VALUE!</v>
      </c>
    </row>
    <row r="264" spans="1:1">
      <c r="A264" t="e">
        <f>CONCATENATE(Table_glyphsbyplanet[[#This Row],[planet]],Table_glyphsbyplanet[[#This Row],[glyph]])</f>
        <v>#VALUE!</v>
      </c>
    </row>
    <row r="265" spans="1:1">
      <c r="A265" t="e">
        <f>CONCATENATE(Table_glyphsbyplanet[[#This Row],[planet]],Table_glyphsbyplanet[[#This Row],[glyph]])</f>
        <v>#VALUE!</v>
      </c>
    </row>
    <row r="266" spans="1:1">
      <c r="A266" t="e">
        <f>CONCATENATE(Table_glyphsbyplanet[[#This Row],[planet]],Table_glyphsbyplanet[[#This Row],[glyph]])</f>
        <v>#VALUE!</v>
      </c>
    </row>
    <row r="267" spans="1:1">
      <c r="A267" t="e">
        <f>CONCATENATE(Table_glyphsbyplanet[[#This Row],[planet]],Table_glyphsbyplanet[[#This Row],[glyph]])</f>
        <v>#VALUE!</v>
      </c>
    </row>
    <row r="268" spans="1:1">
      <c r="A268" t="e">
        <f>CONCATENATE(Table_glyphsbyplanet[[#This Row],[planet]],Table_glyphsbyplanet[[#This Row],[glyph]])</f>
        <v>#VALUE!</v>
      </c>
    </row>
    <row r="269" spans="1:1">
      <c r="A269" t="e">
        <f>CONCATENATE(Table_glyphsbyplanet[[#This Row],[planet]],Table_glyphsbyplanet[[#This Row],[glyph]])</f>
        <v>#VALUE!</v>
      </c>
    </row>
    <row r="270" spans="1:1">
      <c r="A270" t="e">
        <f>CONCATENATE(Table_glyphsbyplanet[[#This Row],[planet]],Table_glyphsbyplanet[[#This Row],[glyph]])</f>
        <v>#VALUE!</v>
      </c>
    </row>
    <row r="271" spans="1:1">
      <c r="A271" t="e">
        <f>CONCATENATE(Table_glyphsbyplanet[[#This Row],[planet]],Table_glyphsbyplanet[[#This Row],[glyph]])</f>
        <v>#VALUE!</v>
      </c>
    </row>
    <row r="272" spans="1:1">
      <c r="A272" t="e">
        <f>CONCATENATE(Table_glyphsbyplanet[[#This Row],[planet]],Table_glyphsbyplanet[[#This Row],[glyph]])</f>
        <v>#VALUE!</v>
      </c>
    </row>
    <row r="273" spans="1:1">
      <c r="A273" t="e">
        <f>CONCATENATE(Table_glyphsbyplanet[[#This Row],[planet]],Table_glyphsbyplanet[[#This Row],[glyph]])</f>
        <v>#VALUE!</v>
      </c>
    </row>
    <row r="274" spans="1:1">
      <c r="A274" t="e">
        <f>CONCATENATE(Table_glyphsbyplanet[[#This Row],[planet]],Table_glyphsbyplanet[[#This Row],[glyph]])</f>
        <v>#VALUE!</v>
      </c>
    </row>
    <row r="275" spans="1:1">
      <c r="A275" t="e">
        <f>CONCATENATE(Table_glyphsbyplanet[[#This Row],[planet]],Table_glyphsbyplanet[[#This Row],[glyph]])</f>
        <v>#VALUE!</v>
      </c>
    </row>
    <row r="276" spans="1:1">
      <c r="A276" t="e">
        <f>CONCATENATE(Table_glyphsbyplanet[[#This Row],[planet]],Table_glyphsbyplanet[[#This Row],[glyph]])</f>
        <v>#VALUE!</v>
      </c>
    </row>
    <row r="277" spans="1:1">
      <c r="A277" t="e">
        <f>CONCATENATE(Table_glyphsbyplanet[[#This Row],[planet]],Table_glyphsbyplanet[[#This Row],[glyph]])</f>
        <v>#VALUE!</v>
      </c>
    </row>
    <row r="278" spans="1:1">
      <c r="A278" t="e">
        <f>CONCATENATE(Table_glyphsbyplanet[[#This Row],[planet]],Table_glyphsbyplanet[[#This Row],[glyph]])</f>
        <v>#VALUE!</v>
      </c>
    </row>
    <row r="279" spans="1:1">
      <c r="A279" t="e">
        <f>CONCATENATE(Table_glyphsbyplanet[[#This Row],[planet]],Table_glyphsbyplanet[[#This Row],[glyph]])</f>
        <v>#VALUE!</v>
      </c>
    </row>
    <row r="280" spans="1:1">
      <c r="A280" t="e">
        <f>CONCATENATE(Table_glyphsbyplanet[[#This Row],[planet]],Table_glyphsbyplanet[[#This Row],[glyph]])</f>
        <v>#VALUE!</v>
      </c>
    </row>
    <row r="281" spans="1:1">
      <c r="A281" t="e">
        <f>CONCATENATE(Table_glyphsbyplanet[[#This Row],[planet]],Table_glyphsbyplanet[[#This Row],[glyph]])</f>
        <v>#VALUE!</v>
      </c>
    </row>
    <row r="282" spans="1:1">
      <c r="A282" t="e">
        <f>CONCATENATE(Table_glyphsbyplanet[[#This Row],[planet]],Table_glyphsbyplanet[[#This Row],[glyph]])</f>
        <v>#VALUE!</v>
      </c>
    </row>
    <row r="283" spans="1:1">
      <c r="A283" t="e">
        <f>CONCATENATE(Table_glyphsbyplanet[[#This Row],[planet]],Table_glyphsbyplanet[[#This Row],[glyph]])</f>
        <v>#VALUE!</v>
      </c>
    </row>
    <row r="284" spans="1:1">
      <c r="A284" t="e">
        <f>CONCATENATE(Table_glyphsbyplanet[[#This Row],[planet]],Table_glyphsbyplanet[[#This Row],[glyph]])</f>
        <v>#VALUE!</v>
      </c>
    </row>
    <row r="285" spans="1:1">
      <c r="A285" t="e">
        <f>CONCATENATE(Table_glyphsbyplanet[[#This Row],[planet]],Table_glyphsbyplanet[[#This Row],[glyph]])</f>
        <v>#VALUE!</v>
      </c>
    </row>
    <row r="286" spans="1:1">
      <c r="A286" t="e">
        <f>CONCATENATE(Table_glyphsbyplanet[[#This Row],[planet]],Table_glyphsbyplanet[[#This Row],[glyph]])</f>
        <v>#VALUE!</v>
      </c>
    </row>
    <row r="287" spans="1:1">
      <c r="A287" t="e">
        <f>CONCATENATE(Table_glyphsbyplanet[[#This Row],[planet]],Table_glyphsbyplanet[[#This Row],[glyph]])</f>
        <v>#VALUE!</v>
      </c>
    </row>
    <row r="288" spans="1:1">
      <c r="A288" t="e">
        <f>CONCATENATE(Table_glyphsbyplanet[[#This Row],[planet]],Table_glyphsbyplanet[[#This Row],[glyph]])</f>
        <v>#VALUE!</v>
      </c>
    </row>
    <row r="289" spans="1:1">
      <c r="A289" t="e">
        <f>CONCATENATE(Table_glyphsbyplanet[[#This Row],[planet]],Table_glyphsbyplanet[[#This Row],[glyph]])</f>
        <v>#VALUE!</v>
      </c>
    </row>
    <row r="290" spans="1:1">
      <c r="A290" t="e">
        <f>CONCATENATE(Table_glyphsbyplanet[[#This Row],[planet]],Table_glyphsbyplanet[[#This Row],[glyph]])</f>
        <v>#VALUE!</v>
      </c>
    </row>
    <row r="291" spans="1:1">
      <c r="A291" t="e">
        <f>CONCATENATE(Table_glyphsbyplanet[[#This Row],[planet]],Table_glyphsbyplanet[[#This Row],[glyph]])</f>
        <v>#VALUE!</v>
      </c>
    </row>
    <row r="292" spans="1:1">
      <c r="A292" t="e">
        <f>CONCATENATE(Table_glyphsbyplanet[[#This Row],[planet]],Table_glyphsbyplanet[[#This Row],[glyph]])</f>
        <v>#VALUE!</v>
      </c>
    </row>
    <row r="293" spans="1:1">
      <c r="A293" t="e">
        <f>CONCATENATE(Table_glyphsbyplanet[[#This Row],[planet]],Table_glyphsbyplanet[[#This Row],[glyph]])</f>
        <v>#VALUE!</v>
      </c>
    </row>
    <row r="294" spans="1:1">
      <c r="A294" t="e">
        <f>CONCATENATE(Table_glyphsbyplanet[[#This Row],[planet]],Table_glyphsbyplanet[[#This Row],[glyph]])</f>
        <v>#VALUE!</v>
      </c>
    </row>
    <row r="295" spans="1:1">
      <c r="A295" t="e">
        <f>CONCATENATE(Table_glyphsbyplanet[[#This Row],[planet]],Table_glyphsbyplanet[[#This Row],[glyph]])</f>
        <v>#VALUE!</v>
      </c>
    </row>
    <row r="296" spans="1:1">
      <c r="A296" t="e">
        <f>CONCATENATE(Table_glyphsbyplanet[[#This Row],[planet]],Table_glyphsbyplanet[[#This Row],[glyph]])</f>
        <v>#VALUE!</v>
      </c>
    </row>
    <row r="297" spans="1:1">
      <c r="A297" t="e">
        <f>CONCATENATE(Table_glyphsbyplanet[[#This Row],[planet]],Table_glyphsbyplanet[[#This Row],[glyph]])</f>
        <v>#VALUE!</v>
      </c>
    </row>
    <row r="298" spans="1:1">
      <c r="A298" t="e">
        <f>CONCATENATE(Table_glyphsbyplanet[[#This Row],[planet]],Table_glyphsbyplanet[[#This Row],[glyph]])</f>
        <v>#VALUE!</v>
      </c>
    </row>
    <row r="299" spans="1:1">
      <c r="A299" t="e">
        <f>CONCATENATE(Table_glyphsbyplanet[[#This Row],[planet]],Table_glyphsbyplanet[[#This Row],[glyph]])</f>
        <v>#VALUE!</v>
      </c>
    </row>
    <row r="300" spans="1:1">
      <c r="A300" t="e">
        <f>CONCATENATE(Table_glyphsbyplanet[[#This Row],[planet]],Table_glyphsbyplanet[[#This Row],[glyph]])</f>
        <v>#VALUE!</v>
      </c>
    </row>
    <row r="301" spans="1:1">
      <c r="A301" t="e">
        <f>CONCATENATE(Table_glyphsbyplanet[[#This Row],[planet]],Table_glyphsbyplanet[[#This Row],[glyph]])</f>
        <v>#VALUE!</v>
      </c>
    </row>
    <row r="302" spans="1:1">
      <c r="A302" t="e">
        <f>CONCATENATE(Table_glyphsbyplanet[[#This Row],[planet]],Table_glyphsbyplanet[[#This Row],[glyph]])</f>
        <v>#VALUE!</v>
      </c>
    </row>
    <row r="303" spans="1:1">
      <c r="A303" t="e">
        <f>CONCATENATE(Table_glyphsbyplanet[[#This Row],[planet]],Table_glyphsbyplanet[[#This Row],[glyph]])</f>
        <v>#VALUE!</v>
      </c>
    </row>
    <row r="304" spans="1:1">
      <c r="A304" t="e">
        <f>CONCATENATE(Table_glyphsbyplanet[[#This Row],[planet]],Table_glyphsbyplanet[[#This Row],[glyph]])</f>
        <v>#VALUE!</v>
      </c>
    </row>
    <row r="305" spans="1:1">
      <c r="A305" t="e">
        <f>CONCATENATE(Table_glyphsbyplanet[[#This Row],[planet]],Table_glyphsbyplanet[[#This Row],[glyph]])</f>
        <v>#VALUE!</v>
      </c>
    </row>
    <row r="306" spans="1:1">
      <c r="A306" t="e">
        <f>CONCATENATE(Table_glyphsbyplanet[[#This Row],[planet]],Table_glyphsbyplanet[[#This Row],[glyph]])</f>
        <v>#VALUE!</v>
      </c>
    </row>
    <row r="307" spans="1:1">
      <c r="A307" t="e">
        <f>CONCATENATE(Table_glyphsbyplanet[[#This Row],[planet]],Table_glyphsbyplanet[[#This Row],[glyph]])</f>
        <v>#VALUE!</v>
      </c>
    </row>
    <row r="308" spans="1:1">
      <c r="A308" t="e">
        <f>CONCATENATE(Table_glyphsbyplanet[[#This Row],[planet]],Table_glyphsbyplanet[[#This Row],[glyph]])</f>
        <v>#VALUE!</v>
      </c>
    </row>
    <row r="309" spans="1:1">
      <c r="A309" t="e">
        <f>CONCATENATE(Table_glyphsbyplanet[[#This Row],[planet]],Table_glyphsbyplanet[[#This Row],[glyph]])</f>
        <v>#VALUE!</v>
      </c>
    </row>
    <row r="310" spans="1:1">
      <c r="A310" t="e">
        <f>CONCATENATE(Table_glyphsbyplanet[[#This Row],[planet]],Table_glyphsbyplanet[[#This Row],[glyph]])</f>
        <v>#VALUE!</v>
      </c>
    </row>
    <row r="311" spans="1:1">
      <c r="A311" t="e">
        <f>CONCATENATE(Table_glyphsbyplanet[[#This Row],[planet]],Table_glyphsbyplanet[[#This Row],[glyph]])</f>
        <v>#VALUE!</v>
      </c>
    </row>
    <row r="312" spans="1:1">
      <c r="A312" t="e">
        <f>CONCATENATE(Table_glyphsbyplanet[[#This Row],[planet]],Table_glyphsbyplanet[[#This Row],[glyph]])</f>
        <v>#VALUE!</v>
      </c>
    </row>
    <row r="313" spans="1:1">
      <c r="A313" t="e">
        <f>CONCATENATE(Table_glyphsbyplanet[[#This Row],[planet]],Table_glyphsbyplanet[[#This Row],[glyph]])</f>
        <v>#VALUE!</v>
      </c>
    </row>
    <row r="314" spans="1:1">
      <c r="A314" t="e">
        <f>CONCATENATE(Table_glyphsbyplanet[[#This Row],[planet]],Table_glyphsbyplanet[[#This Row],[glyph]])</f>
        <v>#VALUE!</v>
      </c>
    </row>
    <row r="315" spans="1:1">
      <c r="A315" t="e">
        <f>CONCATENATE(Table_glyphsbyplanet[[#This Row],[planet]],Table_glyphsbyplanet[[#This Row],[glyph]])</f>
        <v>#VALUE!</v>
      </c>
    </row>
    <row r="316" spans="1:1">
      <c r="A316" t="e">
        <f>CONCATENATE(Table_glyphsbyplanet[[#This Row],[planet]],Table_glyphsbyplanet[[#This Row],[glyph]])</f>
        <v>#VALUE!</v>
      </c>
    </row>
    <row r="317" spans="1:1">
      <c r="A317" t="e">
        <f>CONCATENATE(Table_glyphsbyplanet[[#This Row],[planet]],Table_glyphsbyplanet[[#This Row],[glyph]])</f>
        <v>#VALUE!</v>
      </c>
    </row>
    <row r="318" spans="1:1">
      <c r="A318" t="e">
        <f>CONCATENATE(Table_glyphsbyplanet[[#This Row],[planet]],Table_glyphsbyplanet[[#This Row],[glyph]])</f>
        <v>#VALUE!</v>
      </c>
    </row>
    <row r="319" spans="1:1">
      <c r="A319" t="e">
        <f>CONCATENATE(Table_glyphsbyplanet[[#This Row],[planet]],Table_glyphsbyplanet[[#This Row],[glyph]])</f>
        <v>#VALUE!</v>
      </c>
    </row>
    <row r="320" spans="1:1">
      <c r="A320" t="e">
        <f>CONCATENATE(Table_glyphsbyplanet[[#This Row],[planet]],Table_glyphsbyplanet[[#This Row],[glyph]])</f>
        <v>#VALUE!</v>
      </c>
    </row>
    <row r="321" spans="1:1">
      <c r="A321" t="e">
        <f>CONCATENATE(Table_glyphsbyplanet[[#This Row],[planet]],Table_glyphsbyplanet[[#This Row],[glyph]])</f>
        <v>#VALUE!</v>
      </c>
    </row>
    <row r="322" spans="1:1">
      <c r="A322" t="e">
        <f>CONCATENATE(Table_glyphsbyplanet[[#This Row],[planet]],Table_glyphsbyplanet[[#This Row],[glyph]])</f>
        <v>#VALUE!</v>
      </c>
    </row>
    <row r="323" spans="1:1">
      <c r="A323" t="e">
        <f>CONCATENATE(Table_glyphsbyplanet[[#This Row],[planet]],Table_glyphsbyplanet[[#This Row],[glyph]])</f>
        <v>#VALUE!</v>
      </c>
    </row>
    <row r="324" spans="1:1">
      <c r="A324" t="e">
        <f>CONCATENATE(Table_glyphsbyplanet[[#This Row],[planet]],Table_glyphsbyplanet[[#This Row],[glyph]])</f>
        <v>#VALUE!</v>
      </c>
    </row>
    <row r="325" spans="1:1">
      <c r="A325" t="e">
        <f>CONCATENATE(Table_glyphsbyplanet[[#This Row],[planet]],Table_glyphsbyplanet[[#This Row],[glyph]])</f>
        <v>#VALUE!</v>
      </c>
    </row>
    <row r="326" spans="1:1">
      <c r="A326" t="e">
        <f>CONCATENATE(Table_glyphsbyplanet[[#This Row],[planet]],Table_glyphsbyplanet[[#This Row],[glyph]])</f>
        <v>#VALUE!</v>
      </c>
    </row>
    <row r="327" spans="1:1">
      <c r="A327" t="e">
        <f>CONCATENATE(Table_glyphsbyplanet[[#This Row],[planet]],Table_glyphsbyplanet[[#This Row],[glyph]])</f>
        <v>#VALUE!</v>
      </c>
    </row>
    <row r="328" spans="1:1">
      <c r="A328" t="e">
        <f>CONCATENATE(Table_glyphsbyplanet[[#This Row],[planet]],Table_glyphsbyplanet[[#This Row],[glyph]])</f>
        <v>#VALUE!</v>
      </c>
    </row>
    <row r="329" spans="1:1">
      <c r="A329" t="e">
        <f>CONCATENATE(Table_glyphsbyplanet[[#This Row],[planet]],Table_glyphsbyplanet[[#This Row],[glyph]])</f>
        <v>#VALUE!</v>
      </c>
    </row>
    <row r="330" spans="1:1">
      <c r="A330" t="e">
        <f>CONCATENATE(Table_glyphsbyplanet[[#This Row],[planet]],Table_glyphsbyplanet[[#This Row],[glyph]])</f>
        <v>#VALUE!</v>
      </c>
    </row>
    <row r="331" spans="1:1">
      <c r="A331" t="e">
        <f>CONCATENATE(Table_glyphsbyplanet[[#This Row],[planet]],Table_glyphsbyplanet[[#This Row],[glyph]])</f>
        <v>#VALUE!</v>
      </c>
    </row>
    <row r="332" spans="1:1">
      <c r="A332" t="e">
        <f>CONCATENATE(Table_glyphsbyplanet[[#This Row],[planet]],Table_glyphsbyplanet[[#This Row],[glyph]])</f>
        <v>#VALUE!</v>
      </c>
    </row>
    <row r="333" spans="1:1">
      <c r="A333" t="e">
        <f>CONCATENATE(Table_glyphsbyplanet[[#This Row],[planet]],Table_glyphsbyplanet[[#This Row],[glyph]])</f>
        <v>#VALUE!</v>
      </c>
    </row>
    <row r="334" spans="1:1">
      <c r="A334" t="e">
        <f>CONCATENATE(Table_glyphsbyplanet[[#This Row],[planet]],Table_glyphsbyplanet[[#This Row],[glyph]])</f>
        <v>#VALUE!</v>
      </c>
    </row>
    <row r="335" spans="1:1">
      <c r="A335" t="e">
        <f>CONCATENATE(Table_glyphsbyplanet[[#This Row],[planet]],Table_glyphsbyplanet[[#This Row],[glyph]])</f>
        <v>#VALUE!</v>
      </c>
    </row>
    <row r="336" spans="1:1">
      <c r="A336" t="e">
        <f>CONCATENATE(Table_glyphsbyplanet[[#This Row],[planet]],Table_glyphsbyplanet[[#This Row],[glyph]])</f>
        <v>#VALUE!</v>
      </c>
    </row>
    <row r="337" spans="1:1">
      <c r="A337" t="e">
        <f>CONCATENATE(Table_glyphsbyplanet[[#This Row],[planet]],Table_glyphsbyplanet[[#This Row],[glyph]])</f>
        <v>#VALUE!</v>
      </c>
    </row>
    <row r="338" spans="1:1">
      <c r="A338" t="e">
        <f>CONCATENATE(Table_glyphsbyplanet[[#This Row],[planet]],Table_glyphsbyplanet[[#This Row],[glyph]])</f>
        <v>#VALUE!</v>
      </c>
    </row>
    <row r="339" spans="1:1">
      <c r="A339" t="e">
        <f>CONCATENATE(Table_glyphsbyplanet[[#This Row],[planet]],Table_glyphsbyplanet[[#This Row],[glyph]])</f>
        <v>#VALUE!</v>
      </c>
    </row>
    <row r="340" spans="1:1">
      <c r="A340" t="e">
        <f>CONCATENATE(Table_glyphsbyplanet[[#This Row],[planet]],Table_glyphsbyplanet[[#This Row],[glyph]])</f>
        <v>#VALUE!</v>
      </c>
    </row>
    <row r="341" spans="1:1">
      <c r="A341" t="e">
        <f>CONCATENATE(Table_glyphsbyplanet[[#This Row],[planet]],Table_glyphsbyplanet[[#This Row],[glyph]])</f>
        <v>#VALUE!</v>
      </c>
    </row>
    <row r="342" spans="1:1">
      <c r="A342" t="e">
        <f>CONCATENATE(Table_glyphsbyplanet[[#This Row],[planet]],Table_glyphsbyplanet[[#This Row],[glyph]])</f>
        <v>#VALUE!</v>
      </c>
    </row>
    <row r="343" spans="1:1">
      <c r="A343" t="e">
        <f>CONCATENATE(Table_glyphsbyplanet[[#This Row],[planet]],Table_glyphsbyplanet[[#This Row],[glyph]])</f>
        <v>#VALUE!</v>
      </c>
    </row>
    <row r="344" spans="1:1">
      <c r="A344" t="e">
        <f>CONCATENATE(Table_glyphsbyplanet[[#This Row],[planet]],Table_glyphsbyplanet[[#This Row],[glyph]])</f>
        <v>#VALUE!</v>
      </c>
    </row>
    <row r="345" spans="1:1">
      <c r="A345" t="e">
        <f>CONCATENATE(Table_glyphsbyplanet[[#This Row],[planet]],Table_glyphsbyplanet[[#This Row],[glyph]])</f>
        <v>#VALUE!</v>
      </c>
    </row>
    <row r="346" spans="1:1">
      <c r="A346" t="e">
        <f>CONCATENATE(Table_glyphsbyplanet[[#This Row],[planet]],Table_glyphsbyplanet[[#This Row],[glyph]])</f>
        <v>#VALUE!</v>
      </c>
    </row>
    <row r="347" spans="1:1">
      <c r="A347" t="e">
        <f>CONCATENATE(Table_glyphsbyplanet[[#This Row],[planet]],Table_glyphsbyplanet[[#This Row],[glyph]])</f>
        <v>#VALUE!</v>
      </c>
    </row>
    <row r="348" spans="1:1">
      <c r="A348" t="e">
        <f>CONCATENATE(Table_glyphsbyplanet[[#This Row],[planet]],Table_glyphsbyplanet[[#This Row],[glyph]])</f>
        <v>#VALUE!</v>
      </c>
    </row>
    <row r="349" spans="1:1">
      <c r="A349" t="e">
        <f>CONCATENATE(Table_glyphsbyplanet[[#This Row],[planet]],Table_glyphsbyplanet[[#This Row],[glyph]])</f>
        <v>#VALUE!</v>
      </c>
    </row>
    <row r="350" spans="1:1">
      <c r="A350" t="e">
        <f>CONCATENATE(Table_glyphsbyplanet[[#This Row],[planet]],Table_glyphsbyplanet[[#This Row],[glyph]])</f>
        <v>#VALUE!</v>
      </c>
    </row>
    <row r="351" spans="1:1">
      <c r="A351" t="e">
        <f>CONCATENATE(Table_glyphsbyplanet[[#This Row],[planet]],Table_glyphsbyplanet[[#This Row],[glyph]])</f>
        <v>#VALUE!</v>
      </c>
    </row>
    <row r="352" spans="1:1">
      <c r="A352" t="e">
        <f>CONCATENATE(Table_glyphsbyplanet[[#This Row],[planet]],Table_glyphsbyplanet[[#This Row],[glyph]])</f>
        <v>#VALUE!</v>
      </c>
    </row>
    <row r="353" spans="1:1">
      <c r="A353" t="e">
        <f>CONCATENATE(Table_glyphsbyplanet[[#This Row],[planet]],Table_glyphsbyplanet[[#This Row],[glyph]])</f>
        <v>#VALUE!</v>
      </c>
    </row>
    <row r="354" spans="1:1">
      <c r="A354" t="e">
        <f>CONCATENATE(Table_glyphsbyplanet[[#This Row],[planet]],Table_glyphsbyplanet[[#This Row],[glyph]])</f>
        <v>#VALUE!</v>
      </c>
    </row>
    <row r="355" spans="1:1">
      <c r="A355" t="e">
        <f>CONCATENATE(Table_glyphsbyplanet[[#This Row],[planet]],Table_glyphsbyplanet[[#This Row],[glyph]])</f>
        <v>#VALUE!</v>
      </c>
    </row>
    <row r="356" spans="1:1">
      <c r="A356" t="e">
        <f>CONCATENATE(Table_glyphsbyplanet[[#This Row],[planet]],Table_glyphsbyplanet[[#This Row],[glyph]])</f>
        <v>#VALUE!</v>
      </c>
    </row>
    <row r="357" spans="1:1">
      <c r="A357" t="e">
        <f>CONCATENATE(Table_glyphsbyplanet[[#This Row],[planet]],Table_glyphsbyplanet[[#This Row],[glyph]])</f>
        <v>#VALUE!</v>
      </c>
    </row>
    <row r="358" spans="1:1">
      <c r="A358" t="e">
        <f>CONCATENATE(Table_glyphsbyplanet[[#This Row],[planet]],Table_glyphsbyplanet[[#This Row],[glyph]])</f>
        <v>#VALUE!</v>
      </c>
    </row>
    <row r="359" spans="1:1">
      <c r="A359" t="e">
        <f>CONCATENATE(Table_glyphsbyplanet[[#This Row],[planet]],Table_glyphsbyplanet[[#This Row],[glyph]])</f>
        <v>#VALUE!</v>
      </c>
    </row>
    <row r="360" spans="1:1">
      <c r="A360" t="e">
        <f>CONCATENATE(Table_glyphsbyplanet[[#This Row],[planet]],Table_glyphsbyplanet[[#This Row],[glyph]])</f>
        <v>#VALUE!</v>
      </c>
    </row>
    <row r="361" spans="1:1">
      <c r="A361" t="e">
        <f>CONCATENATE(Table_glyphsbyplanet[[#This Row],[planet]],Table_glyphsbyplanet[[#This Row],[glyph]])</f>
        <v>#VALUE!</v>
      </c>
    </row>
    <row r="362" spans="1:1">
      <c r="A362" t="e">
        <f>CONCATENATE(Table_glyphsbyplanet[[#This Row],[planet]],Table_glyphsbyplanet[[#This Row],[glyph]])</f>
        <v>#VALUE!</v>
      </c>
    </row>
    <row r="363" spans="1:1">
      <c r="A363" t="e">
        <f>CONCATENATE(Table_glyphsbyplanet[[#This Row],[planet]],Table_glyphsbyplanet[[#This Row],[glyph]])</f>
        <v>#VALUE!</v>
      </c>
    </row>
    <row r="364" spans="1:1">
      <c r="A364" t="e">
        <f>CONCATENATE(Table_glyphsbyplanet[[#This Row],[planet]],Table_glyphsbyplanet[[#This Row],[glyph]])</f>
        <v>#VALUE!</v>
      </c>
    </row>
    <row r="365" spans="1:1">
      <c r="A365" t="e">
        <f>CONCATENATE(Table_glyphsbyplanet[[#This Row],[planet]],Table_glyphsbyplanet[[#This Row],[glyph]])</f>
        <v>#VALUE!</v>
      </c>
    </row>
    <row r="366" spans="1:1">
      <c r="A366" t="e">
        <f>CONCATENATE(Table_glyphsbyplanet[[#This Row],[planet]],Table_glyphsbyplanet[[#This Row],[glyph]])</f>
        <v>#VALUE!</v>
      </c>
    </row>
    <row r="367" spans="1:1">
      <c r="A367" t="e">
        <f>CONCATENATE(Table_glyphsbyplanet[[#This Row],[planet]],Table_glyphsbyplanet[[#This Row],[glyph]])</f>
        <v>#VALUE!</v>
      </c>
    </row>
    <row r="368" spans="1:1">
      <c r="A368" t="e">
        <f>CONCATENATE(Table_glyphsbyplanet[[#This Row],[planet]],Table_glyphsbyplanet[[#This Row],[glyph]])</f>
        <v>#VALUE!</v>
      </c>
    </row>
    <row r="369" spans="1:1">
      <c r="A369" t="e">
        <f>CONCATENATE(Table_glyphsbyplanet[[#This Row],[planet]],Table_glyphsbyplanet[[#This Row],[glyph]])</f>
        <v>#VALUE!</v>
      </c>
    </row>
    <row r="370" spans="1:1">
      <c r="A370" t="e">
        <f>CONCATENATE(Table_glyphsbyplanet[[#This Row],[planet]],Table_glyphsbyplanet[[#This Row],[glyph]])</f>
        <v>#VALUE!</v>
      </c>
    </row>
    <row r="371" spans="1:1">
      <c r="A371" t="e">
        <f>CONCATENATE(Table_glyphsbyplanet[[#This Row],[planet]],Table_glyphsbyplanet[[#This Row],[glyph]])</f>
        <v>#VALUE!</v>
      </c>
    </row>
    <row r="372" spans="1:1">
      <c r="A372" t="e">
        <f>CONCATENATE(Table_glyphsbyplanet[[#This Row],[planet]],Table_glyphsbyplanet[[#This Row],[glyph]])</f>
        <v>#VALUE!</v>
      </c>
    </row>
    <row r="373" spans="1:1">
      <c r="A373" t="e">
        <f>CONCATENATE(Table_glyphsbyplanet[[#This Row],[planet]],Table_glyphsbyplanet[[#This Row],[glyph]])</f>
        <v>#VALUE!</v>
      </c>
    </row>
    <row r="374" spans="1:1">
      <c r="A374" t="e">
        <f>CONCATENATE(Table_glyphsbyplanet[[#This Row],[planet]],Table_glyphsbyplanet[[#This Row],[glyph]])</f>
        <v>#VALUE!</v>
      </c>
    </row>
    <row r="375" spans="1:1">
      <c r="A375" t="e">
        <f>CONCATENATE(Table_glyphsbyplanet[[#This Row],[planet]],Table_glyphsbyplanet[[#This Row],[glyph]])</f>
        <v>#VALUE!</v>
      </c>
    </row>
    <row r="376" spans="1:1">
      <c r="A376" t="e">
        <f>CONCATENATE(Table_glyphsbyplanet[[#This Row],[planet]],Table_glyphsbyplanet[[#This Row],[glyph]])</f>
        <v>#VALUE!</v>
      </c>
    </row>
    <row r="377" spans="1:1">
      <c r="A377" t="e">
        <f>CONCATENATE(Table_glyphsbyplanet[[#This Row],[planet]],Table_glyphsbyplanet[[#This Row],[glyph]])</f>
        <v>#VALUE!</v>
      </c>
    </row>
    <row r="378" spans="1:1">
      <c r="A378" t="e">
        <f>CONCATENATE(Table_glyphsbyplanet[[#This Row],[planet]],Table_glyphsbyplanet[[#This Row],[glyph]])</f>
        <v>#VALUE!</v>
      </c>
    </row>
    <row r="379" spans="1:1">
      <c r="A379" t="e">
        <f>CONCATENATE(Table_glyphsbyplanet[[#This Row],[planet]],Table_glyphsbyplanet[[#This Row],[glyph]])</f>
        <v>#VALUE!</v>
      </c>
    </row>
    <row r="380" spans="1:1">
      <c r="A380" t="e">
        <f>CONCATENATE(Table_glyphsbyplanet[[#This Row],[planet]],Table_glyphsbyplanet[[#This Row],[glyph]])</f>
        <v>#VALUE!</v>
      </c>
    </row>
    <row r="381" spans="1:1">
      <c r="A381" t="e">
        <f>CONCATENATE(Table_glyphsbyplanet[[#This Row],[planet]],Table_glyphsbyplanet[[#This Row],[glyph]])</f>
        <v>#VALUE!</v>
      </c>
    </row>
    <row r="382" spans="1:1">
      <c r="A382" t="e">
        <f>CONCATENATE(Table_glyphsbyplanet[[#This Row],[planet]],Table_glyphsbyplanet[[#This Row],[glyph]])</f>
        <v>#VALUE!</v>
      </c>
    </row>
    <row r="383" spans="1:1">
      <c r="A383" t="e">
        <f>CONCATENATE(Table_glyphsbyplanet[[#This Row],[planet]],Table_glyphsbyplanet[[#This Row],[glyph]])</f>
        <v>#VALUE!</v>
      </c>
    </row>
    <row r="384" spans="1:1">
      <c r="A384" t="e">
        <f>CONCATENATE(Table_glyphsbyplanet[[#This Row],[planet]],Table_glyphsbyplanet[[#This Row],[glyph]])</f>
        <v>#VALUE!</v>
      </c>
    </row>
    <row r="385" spans="1:1">
      <c r="A385" t="e">
        <f>CONCATENATE(Table_glyphsbyplanet[[#This Row],[planet]],Table_glyphsbyplanet[[#This Row],[glyph]])</f>
        <v>#VALUE!</v>
      </c>
    </row>
    <row r="386" spans="1:1">
      <c r="A386" t="e">
        <f>CONCATENATE(Table_glyphsbyplanet[[#This Row],[planet]],Table_glyphsbyplanet[[#This Row],[glyph]])</f>
        <v>#VALUE!</v>
      </c>
    </row>
    <row r="387" spans="1:1">
      <c r="A387" t="e">
        <f>CONCATENATE(Table_glyphsbyplanet[[#This Row],[planet]],Table_glyphsbyplanet[[#This Row],[glyph]])</f>
        <v>#VALUE!</v>
      </c>
    </row>
    <row r="388" spans="1:1">
      <c r="A388" t="e">
        <f>CONCATENATE(Table_glyphsbyplanet[[#This Row],[planet]],Table_glyphsbyplanet[[#This Row],[glyph]])</f>
        <v>#VALUE!</v>
      </c>
    </row>
    <row r="389" spans="1:1">
      <c r="A389" t="e">
        <f>CONCATENATE(Table_glyphsbyplanet[[#This Row],[planet]],Table_glyphsbyplanet[[#This Row],[glyph]])</f>
        <v>#VALUE!</v>
      </c>
    </row>
    <row r="390" spans="1:1">
      <c r="A390" t="e">
        <f>CONCATENATE(Table_glyphsbyplanet[[#This Row],[planet]],Table_glyphsbyplanet[[#This Row],[glyph]])</f>
        <v>#VALUE!</v>
      </c>
    </row>
    <row r="391" spans="1:1">
      <c r="A391" t="e">
        <f>CONCATENATE(Table_glyphsbyplanet[[#This Row],[planet]],Table_glyphsbyplanet[[#This Row],[glyph]])</f>
        <v>#VALUE!</v>
      </c>
    </row>
    <row r="392" spans="1:1">
      <c r="A392" t="e">
        <f>CONCATENATE(Table_glyphsbyplanet[[#This Row],[planet]],Table_glyphsbyplanet[[#This Row],[glyph]])</f>
        <v>#VALUE!</v>
      </c>
    </row>
    <row r="393" spans="1:1">
      <c r="A393" t="e">
        <f>CONCATENATE(Table_glyphsbyplanet[[#This Row],[planet]],Table_glyphsbyplanet[[#This Row],[glyph]])</f>
        <v>#VALUE!</v>
      </c>
    </row>
    <row r="394" spans="1:1">
      <c r="A394" t="e">
        <f>CONCATENATE(Table_glyphsbyplanet[[#This Row],[planet]],Table_glyphsbyplanet[[#This Row],[glyph]])</f>
        <v>#VALUE!</v>
      </c>
    </row>
    <row r="395" spans="1:1">
      <c r="A395" t="e">
        <f>CONCATENATE(Table_glyphsbyplanet[[#This Row],[planet]],Table_glyphsbyplanet[[#This Row],[glyph]])</f>
        <v>#VALUE!</v>
      </c>
    </row>
    <row r="396" spans="1:1">
      <c r="A396" t="e">
        <f>CONCATENATE(Table_glyphsbyplanet[[#This Row],[planet]],Table_glyphsbyplanet[[#This Row],[glyph]])</f>
        <v>#VALUE!</v>
      </c>
    </row>
    <row r="397" spans="1:1">
      <c r="A397" t="e">
        <f>CONCATENATE(Table_glyphsbyplanet[[#This Row],[planet]],Table_glyphsbyplanet[[#This Row],[glyph]])</f>
        <v>#VALUE!</v>
      </c>
    </row>
    <row r="398" spans="1:1">
      <c r="A398" t="e">
        <f>CONCATENATE(Table_glyphsbyplanet[[#This Row],[planet]],Table_glyphsbyplanet[[#This Row],[glyph]])</f>
        <v>#VALUE!</v>
      </c>
    </row>
    <row r="399" spans="1:1">
      <c r="A399" t="e">
        <f>CONCATENATE(Table_glyphsbyplanet[[#This Row],[planet]],Table_glyphsbyplanet[[#This Row],[glyph]])</f>
        <v>#VALUE!</v>
      </c>
    </row>
    <row r="400" spans="1:1">
      <c r="A400" t="e">
        <f>CONCATENATE(Table_glyphsbyplanet[[#This Row],[planet]],Table_glyphsbyplanet[[#This Row],[glyph]])</f>
        <v>#VALUE!</v>
      </c>
    </row>
  </sheetData>
  <conditionalFormatting sqref="L6">
    <cfRule type="expression" dxfId="1" priority="2" stopIfTrue="1">
      <formula>"min($G3:G6)"</formula>
    </cfRule>
  </conditionalFormatting>
  <conditionalFormatting sqref="L4:L23">
    <cfRule type="expression" dxfId="0" priority="1" stopIfTrue="1">
      <formula>"min(g3:g6)"</formula>
    </cfRule>
  </conditionalFormatting>
  <pageMargins left="0.7" right="0.7" top="0.75" bottom="0.75" header="0.3" footer="0.3"/>
  <pageSetup orientation="portrait" horizontalDpi="0" verticalDpi="0" copies="0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Z24"/>
  <sheetViews>
    <sheetView workbookViewId="0"/>
  </sheetViews>
  <sheetFormatPr defaultRowHeight="15"/>
  <cols>
    <col min="1" max="1" width="15.140625" bestFit="1" customWidth="1"/>
    <col min="2" max="2" width="14.85546875" customWidth="1"/>
    <col min="3" max="25" width="14.85546875" bestFit="1" customWidth="1"/>
    <col min="26" max="26" width="11.140625" bestFit="1" customWidth="1"/>
  </cols>
  <sheetData>
    <row r="1" spans="1:26">
      <c r="A1" s="69" t="s">
        <v>37</v>
      </c>
    </row>
    <row r="2" spans="1:26">
      <c r="A2" s="4" t="s">
        <v>25</v>
      </c>
      <c r="B2" s="4" t="s">
        <v>22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1"/>
    </row>
    <row r="3" spans="1:26">
      <c r="A3" s="4" t="s">
        <v>23</v>
      </c>
      <c r="B3" s="75">
        <v>41377.682291666664</v>
      </c>
      <c r="C3" s="86">
        <v>41378.530115740738</v>
      </c>
      <c r="D3" s="86">
        <v>41379.530162037037</v>
      </c>
      <c r="E3" s="86">
        <v>41380.546365740738</v>
      </c>
      <c r="F3" s="86">
        <v>41381.530138888891</v>
      </c>
      <c r="G3" s="86">
        <v>41382.53019675926</v>
      </c>
      <c r="H3" s="86">
        <v>41383.530150462961</v>
      </c>
      <c r="I3" s="86">
        <v>41384.530173611114</v>
      </c>
      <c r="J3" s="86">
        <v>41385.530057870368</v>
      </c>
      <c r="K3" s="86">
        <v>41386.530173611114</v>
      </c>
      <c r="L3" s="86">
        <v>41387.53020833333</v>
      </c>
      <c r="M3" s="86">
        <v>41388.530150462961</v>
      </c>
      <c r="N3" s="86">
        <v>41389.540532407409</v>
      </c>
      <c r="O3" s="86">
        <v>41390.53020833333</v>
      </c>
      <c r="P3" s="86">
        <v>41391.603831018518</v>
      </c>
      <c r="Q3" s="86">
        <v>41392.530138888891</v>
      </c>
      <c r="R3" s="86">
        <v>41393.530231481483</v>
      </c>
      <c r="S3" s="86">
        <v>41394.530266203707</v>
      </c>
      <c r="T3" s="86">
        <v>41395.53019675926</v>
      </c>
      <c r="U3" s="86">
        <v>41396.530219907407</v>
      </c>
      <c r="V3" s="86">
        <v>41397.556006944447</v>
      </c>
      <c r="W3" s="86">
        <v>41398.53019675926</v>
      </c>
      <c r="X3" s="86">
        <v>41399.530138888891</v>
      </c>
      <c r="Y3" s="86">
        <v>41399.775011574071</v>
      </c>
      <c r="Z3" s="74" t="s">
        <v>81</v>
      </c>
    </row>
    <row r="4" spans="1:26">
      <c r="A4" s="72" t="s">
        <v>39</v>
      </c>
      <c r="B4" s="76">
        <v>14</v>
      </c>
      <c r="C4" s="77">
        <v>28</v>
      </c>
      <c r="D4" s="77">
        <v>31</v>
      </c>
      <c r="E4" s="77">
        <v>35</v>
      </c>
      <c r="F4" s="77">
        <v>44</v>
      </c>
      <c r="G4" s="77">
        <v>40</v>
      </c>
      <c r="H4" s="77">
        <v>41</v>
      </c>
      <c r="I4" s="77">
        <v>26</v>
      </c>
      <c r="J4" s="77">
        <v>47</v>
      </c>
      <c r="K4" s="77">
        <v>44</v>
      </c>
      <c r="L4" s="77">
        <v>37</v>
      </c>
      <c r="M4" s="77">
        <v>60</v>
      </c>
      <c r="N4" s="77">
        <v>40</v>
      </c>
      <c r="O4" s="77">
        <v>34</v>
      </c>
      <c r="P4" s="77">
        <v>15</v>
      </c>
      <c r="Q4" s="77">
        <v>62</v>
      </c>
      <c r="R4" s="77">
        <v>38</v>
      </c>
      <c r="S4" s="77">
        <v>57</v>
      </c>
      <c r="T4" s="77">
        <v>55</v>
      </c>
      <c r="U4" s="77">
        <v>56</v>
      </c>
      <c r="V4" s="77">
        <v>59</v>
      </c>
      <c r="W4" s="77">
        <v>65</v>
      </c>
      <c r="X4" s="77">
        <v>72</v>
      </c>
      <c r="Y4" s="77">
        <v>75</v>
      </c>
      <c r="Z4" s="78">
        <v>1075</v>
      </c>
    </row>
    <row r="5" spans="1:26">
      <c r="A5" s="87" t="s">
        <v>40</v>
      </c>
      <c r="B5" s="80">
        <v>1127</v>
      </c>
      <c r="C5" s="81">
        <v>1162</v>
      </c>
      <c r="D5" s="81">
        <v>1161</v>
      </c>
      <c r="E5" s="81">
        <v>1168</v>
      </c>
      <c r="F5" s="81">
        <v>1184</v>
      </c>
      <c r="G5" s="81">
        <v>1163</v>
      </c>
      <c r="H5" s="81">
        <v>1156</v>
      </c>
      <c r="I5" s="81">
        <v>1139</v>
      </c>
      <c r="J5" s="81">
        <v>1138</v>
      </c>
      <c r="K5" s="81">
        <v>1123</v>
      </c>
      <c r="L5" s="81">
        <v>1121</v>
      </c>
      <c r="M5" s="81">
        <v>1129</v>
      </c>
      <c r="N5" s="81">
        <v>1133</v>
      </c>
      <c r="O5" s="81">
        <v>1123</v>
      </c>
      <c r="P5" s="81">
        <v>1088</v>
      </c>
      <c r="Q5" s="81">
        <v>1140</v>
      </c>
      <c r="R5" s="81">
        <v>1135</v>
      </c>
      <c r="S5" s="81">
        <v>1151</v>
      </c>
      <c r="T5" s="81">
        <v>1138</v>
      </c>
      <c r="U5" s="81">
        <v>1139</v>
      </c>
      <c r="V5" s="81">
        <v>1110</v>
      </c>
      <c r="W5" s="81">
        <v>1104</v>
      </c>
      <c r="X5" s="81">
        <v>1121</v>
      </c>
      <c r="Y5" s="81">
        <v>1122</v>
      </c>
      <c r="Z5" s="82">
        <v>27275</v>
      </c>
    </row>
    <row r="6" spans="1:26">
      <c r="A6" s="87" t="s">
        <v>41</v>
      </c>
      <c r="B6" s="80">
        <v>34</v>
      </c>
      <c r="C6" s="81">
        <v>54</v>
      </c>
      <c r="D6" s="81">
        <v>39</v>
      </c>
      <c r="E6" s="81">
        <v>45</v>
      </c>
      <c r="F6" s="81">
        <v>61</v>
      </c>
      <c r="G6" s="81">
        <v>56</v>
      </c>
      <c r="H6" s="81">
        <v>56</v>
      </c>
      <c r="I6" s="81">
        <v>57</v>
      </c>
      <c r="J6" s="81">
        <v>48</v>
      </c>
      <c r="K6" s="81">
        <v>63</v>
      </c>
      <c r="L6" s="81">
        <v>63</v>
      </c>
      <c r="M6" s="81">
        <v>54</v>
      </c>
      <c r="N6" s="81">
        <v>69</v>
      </c>
      <c r="O6" s="81">
        <v>48</v>
      </c>
      <c r="P6" s="81">
        <v>21</v>
      </c>
      <c r="Q6" s="81">
        <v>64</v>
      </c>
      <c r="R6" s="81">
        <v>73</v>
      </c>
      <c r="S6" s="81">
        <v>65</v>
      </c>
      <c r="T6" s="81">
        <v>60</v>
      </c>
      <c r="U6" s="81">
        <v>56</v>
      </c>
      <c r="V6" s="81">
        <v>87</v>
      </c>
      <c r="W6" s="81">
        <v>69</v>
      </c>
      <c r="X6" s="81">
        <v>60</v>
      </c>
      <c r="Y6" s="81">
        <v>51</v>
      </c>
      <c r="Z6" s="82">
        <v>1353</v>
      </c>
    </row>
    <row r="7" spans="1:26">
      <c r="A7" s="87" t="s">
        <v>42</v>
      </c>
      <c r="B7" s="80">
        <v>1126</v>
      </c>
      <c r="C7" s="81">
        <v>1161</v>
      </c>
      <c r="D7" s="81">
        <v>1172</v>
      </c>
      <c r="E7" s="81">
        <v>1215</v>
      </c>
      <c r="F7" s="81">
        <v>1227</v>
      </c>
      <c r="G7" s="81">
        <v>1239</v>
      </c>
      <c r="H7" s="81">
        <v>1215</v>
      </c>
      <c r="I7" s="81">
        <v>1233</v>
      </c>
      <c r="J7" s="81">
        <v>1241</v>
      </c>
      <c r="K7" s="81">
        <v>1251</v>
      </c>
      <c r="L7" s="81">
        <v>1243</v>
      </c>
      <c r="M7" s="81">
        <v>1236</v>
      </c>
      <c r="N7" s="81">
        <v>1204</v>
      </c>
      <c r="O7" s="81">
        <v>1186</v>
      </c>
      <c r="P7" s="81">
        <v>1154</v>
      </c>
      <c r="Q7" s="81">
        <v>1180</v>
      </c>
      <c r="R7" s="81">
        <v>1181</v>
      </c>
      <c r="S7" s="81">
        <v>1151</v>
      </c>
      <c r="T7" s="81">
        <v>1129</v>
      </c>
      <c r="U7" s="81">
        <v>1121</v>
      </c>
      <c r="V7" s="81">
        <v>1096</v>
      </c>
      <c r="W7" s="81">
        <v>1080</v>
      </c>
      <c r="X7" s="81">
        <v>1103</v>
      </c>
      <c r="Y7" s="81">
        <v>1085</v>
      </c>
      <c r="Z7" s="82">
        <v>28229</v>
      </c>
    </row>
    <row r="8" spans="1:26">
      <c r="A8" s="87" t="s">
        <v>43</v>
      </c>
      <c r="B8" s="80">
        <v>2402</v>
      </c>
      <c r="C8" s="81">
        <v>2450</v>
      </c>
      <c r="D8" s="81">
        <v>2463</v>
      </c>
      <c r="E8" s="81">
        <v>2473</v>
      </c>
      <c r="F8" s="81">
        <v>2488</v>
      </c>
      <c r="G8" s="81">
        <v>2471</v>
      </c>
      <c r="H8" s="81">
        <v>2467</v>
      </c>
      <c r="I8" s="81">
        <v>2458</v>
      </c>
      <c r="J8" s="81">
        <v>2470</v>
      </c>
      <c r="K8" s="81">
        <v>2490</v>
      </c>
      <c r="L8" s="81">
        <v>2502</v>
      </c>
      <c r="M8" s="81">
        <v>2486</v>
      </c>
      <c r="N8" s="81">
        <v>2501</v>
      </c>
      <c r="O8" s="81">
        <v>2501</v>
      </c>
      <c r="P8" s="81">
        <v>2512</v>
      </c>
      <c r="Q8" s="81">
        <v>2543</v>
      </c>
      <c r="R8" s="81">
        <v>2544</v>
      </c>
      <c r="S8" s="81">
        <v>2558</v>
      </c>
      <c r="T8" s="81">
        <v>2554</v>
      </c>
      <c r="U8" s="81">
        <v>2563</v>
      </c>
      <c r="V8" s="81">
        <v>2571</v>
      </c>
      <c r="W8" s="81">
        <v>2553</v>
      </c>
      <c r="X8" s="81">
        <v>2589</v>
      </c>
      <c r="Y8" s="81">
        <v>2578</v>
      </c>
      <c r="Z8" s="82">
        <v>60187</v>
      </c>
    </row>
    <row r="9" spans="1:26">
      <c r="A9" s="87" t="s">
        <v>44</v>
      </c>
      <c r="B9" s="80">
        <v>2777</v>
      </c>
      <c r="C9" s="81">
        <v>2808</v>
      </c>
      <c r="D9" s="81">
        <v>2806</v>
      </c>
      <c r="E9" s="81">
        <v>2835</v>
      </c>
      <c r="F9" s="81">
        <v>2828</v>
      </c>
      <c r="G9" s="81">
        <v>2801</v>
      </c>
      <c r="H9" s="81">
        <v>2785</v>
      </c>
      <c r="I9" s="81">
        <v>2765</v>
      </c>
      <c r="J9" s="81">
        <v>2732</v>
      </c>
      <c r="K9" s="81">
        <v>2702</v>
      </c>
      <c r="L9" s="81">
        <v>2661</v>
      </c>
      <c r="M9" s="81">
        <v>2645</v>
      </c>
      <c r="N9" s="81">
        <v>2588</v>
      </c>
      <c r="O9" s="81">
        <v>2538</v>
      </c>
      <c r="P9" s="81">
        <v>2467</v>
      </c>
      <c r="Q9" s="81">
        <v>2467</v>
      </c>
      <c r="R9" s="81">
        <v>2425</v>
      </c>
      <c r="S9" s="81">
        <v>2382</v>
      </c>
      <c r="T9" s="81">
        <v>2346</v>
      </c>
      <c r="U9" s="81">
        <v>2295</v>
      </c>
      <c r="V9" s="81">
        <v>2267</v>
      </c>
      <c r="W9" s="81">
        <v>2202</v>
      </c>
      <c r="X9" s="81">
        <v>2151</v>
      </c>
      <c r="Y9" s="81">
        <v>2126</v>
      </c>
      <c r="Z9" s="82">
        <v>61399</v>
      </c>
    </row>
    <row r="10" spans="1:26">
      <c r="A10" s="87" t="s">
        <v>45</v>
      </c>
      <c r="B10" s="80">
        <v>3927</v>
      </c>
      <c r="C10" s="81">
        <v>3947</v>
      </c>
      <c r="D10" s="81">
        <v>3956</v>
      </c>
      <c r="E10" s="81">
        <v>3983</v>
      </c>
      <c r="F10" s="81">
        <v>4010</v>
      </c>
      <c r="G10" s="81">
        <v>4017</v>
      </c>
      <c r="H10" s="81">
        <v>4015</v>
      </c>
      <c r="I10" s="81">
        <v>4031</v>
      </c>
      <c r="J10" s="81">
        <v>4042</v>
      </c>
      <c r="K10" s="81">
        <v>4070</v>
      </c>
      <c r="L10" s="81">
        <v>4048</v>
      </c>
      <c r="M10" s="81">
        <v>4049</v>
      </c>
      <c r="N10" s="81">
        <v>4038</v>
      </c>
      <c r="O10" s="81">
        <v>4050</v>
      </c>
      <c r="P10" s="81">
        <v>4021</v>
      </c>
      <c r="Q10" s="81">
        <v>4043</v>
      </c>
      <c r="R10" s="81">
        <v>4029</v>
      </c>
      <c r="S10" s="81">
        <v>4010</v>
      </c>
      <c r="T10" s="81">
        <v>3989</v>
      </c>
      <c r="U10" s="81">
        <v>3985</v>
      </c>
      <c r="V10" s="81">
        <v>3971</v>
      </c>
      <c r="W10" s="81">
        <v>3962</v>
      </c>
      <c r="X10" s="81">
        <v>3979</v>
      </c>
      <c r="Y10" s="81">
        <v>3972</v>
      </c>
      <c r="Z10" s="82">
        <v>96144</v>
      </c>
    </row>
    <row r="11" spans="1:26">
      <c r="A11" s="87" t="s">
        <v>46</v>
      </c>
      <c r="B11" s="80">
        <v>3545</v>
      </c>
      <c r="C11" s="81">
        <v>3544</v>
      </c>
      <c r="D11" s="81">
        <v>3534</v>
      </c>
      <c r="E11" s="81">
        <v>3542</v>
      </c>
      <c r="F11" s="81">
        <v>3537</v>
      </c>
      <c r="G11" s="81">
        <v>3504</v>
      </c>
      <c r="H11" s="81">
        <v>3495</v>
      </c>
      <c r="I11" s="81">
        <v>3471</v>
      </c>
      <c r="J11" s="81">
        <v>3457</v>
      </c>
      <c r="K11" s="81">
        <v>3456</v>
      </c>
      <c r="L11" s="81">
        <v>3461</v>
      </c>
      <c r="M11" s="81">
        <v>3474</v>
      </c>
      <c r="N11" s="81">
        <v>3454</v>
      </c>
      <c r="O11" s="81">
        <v>3456</v>
      </c>
      <c r="P11" s="81">
        <v>3405</v>
      </c>
      <c r="Q11" s="81">
        <v>3437</v>
      </c>
      <c r="R11" s="81">
        <v>3428</v>
      </c>
      <c r="S11" s="81">
        <v>3435</v>
      </c>
      <c r="T11" s="81">
        <v>3431</v>
      </c>
      <c r="U11" s="81">
        <v>3444</v>
      </c>
      <c r="V11" s="81">
        <v>3419</v>
      </c>
      <c r="W11" s="81">
        <v>3414</v>
      </c>
      <c r="X11" s="81">
        <v>3399</v>
      </c>
      <c r="Y11" s="81">
        <v>3384</v>
      </c>
      <c r="Z11" s="82">
        <v>83126</v>
      </c>
    </row>
    <row r="12" spans="1:26">
      <c r="A12" s="87" t="s">
        <v>47</v>
      </c>
      <c r="B12" s="80">
        <v>2089</v>
      </c>
      <c r="C12" s="81">
        <v>2150</v>
      </c>
      <c r="D12" s="81">
        <v>2193</v>
      </c>
      <c r="E12" s="81">
        <v>2214</v>
      </c>
      <c r="F12" s="81">
        <v>2230</v>
      </c>
      <c r="G12" s="81">
        <v>2213</v>
      </c>
      <c r="H12" s="81">
        <v>2178</v>
      </c>
      <c r="I12" s="81">
        <v>2169</v>
      </c>
      <c r="J12" s="81">
        <v>2165</v>
      </c>
      <c r="K12" s="81">
        <v>2154</v>
      </c>
      <c r="L12" s="81">
        <v>2135</v>
      </c>
      <c r="M12" s="81">
        <v>2121</v>
      </c>
      <c r="N12" s="81">
        <v>2095</v>
      </c>
      <c r="O12" s="81">
        <v>2067</v>
      </c>
      <c r="P12" s="81">
        <v>2046</v>
      </c>
      <c r="Q12" s="81">
        <v>2065</v>
      </c>
      <c r="R12" s="81">
        <v>2021</v>
      </c>
      <c r="S12" s="81">
        <v>2029</v>
      </c>
      <c r="T12" s="81">
        <v>2000</v>
      </c>
      <c r="U12" s="81">
        <v>1970</v>
      </c>
      <c r="V12" s="81">
        <v>1923</v>
      </c>
      <c r="W12" s="81">
        <v>1903</v>
      </c>
      <c r="X12" s="81">
        <v>1867</v>
      </c>
      <c r="Y12" s="81">
        <v>1869</v>
      </c>
      <c r="Z12" s="82">
        <v>49866</v>
      </c>
    </row>
    <row r="13" spans="1:26">
      <c r="A13" s="87" t="s">
        <v>48</v>
      </c>
      <c r="B13" s="80">
        <v>35</v>
      </c>
      <c r="C13" s="81">
        <v>41</v>
      </c>
      <c r="D13" s="81">
        <v>38</v>
      </c>
      <c r="E13" s="81">
        <v>48</v>
      </c>
      <c r="F13" s="81">
        <v>70</v>
      </c>
      <c r="G13" s="81">
        <v>64</v>
      </c>
      <c r="H13" s="81">
        <v>55</v>
      </c>
      <c r="I13" s="81">
        <v>43</v>
      </c>
      <c r="J13" s="81">
        <v>56</v>
      </c>
      <c r="K13" s="81">
        <v>58</v>
      </c>
      <c r="L13" s="81">
        <v>48</v>
      </c>
      <c r="M13" s="81">
        <v>57</v>
      </c>
      <c r="N13" s="81">
        <v>45</v>
      </c>
      <c r="O13" s="81">
        <v>53</v>
      </c>
      <c r="P13" s="81">
        <v>8</v>
      </c>
      <c r="Q13" s="81">
        <v>62</v>
      </c>
      <c r="R13" s="81">
        <v>48</v>
      </c>
      <c r="S13" s="81">
        <v>55</v>
      </c>
      <c r="T13" s="81">
        <v>51</v>
      </c>
      <c r="U13" s="81">
        <v>60</v>
      </c>
      <c r="V13" s="81">
        <v>44</v>
      </c>
      <c r="W13" s="81">
        <v>64</v>
      </c>
      <c r="X13" s="81">
        <v>49</v>
      </c>
      <c r="Y13" s="81">
        <v>57</v>
      </c>
      <c r="Z13" s="82">
        <v>1209</v>
      </c>
    </row>
    <row r="14" spans="1:26">
      <c r="A14" s="87" t="s">
        <v>49</v>
      </c>
      <c r="B14" s="80">
        <v>5061</v>
      </c>
      <c r="C14" s="81">
        <v>5087</v>
      </c>
      <c r="D14" s="81">
        <v>5110</v>
      </c>
      <c r="E14" s="81">
        <v>5141</v>
      </c>
      <c r="F14" s="81">
        <v>5145</v>
      </c>
      <c r="G14" s="81">
        <v>5145</v>
      </c>
      <c r="H14" s="81">
        <v>5150</v>
      </c>
      <c r="I14" s="81">
        <v>5139</v>
      </c>
      <c r="J14" s="81">
        <v>5127</v>
      </c>
      <c r="K14" s="81">
        <v>5118</v>
      </c>
      <c r="L14" s="81">
        <v>5101</v>
      </c>
      <c r="M14" s="81">
        <v>5097</v>
      </c>
      <c r="N14" s="81">
        <v>5056</v>
      </c>
      <c r="O14" s="81">
        <v>5047</v>
      </c>
      <c r="P14" s="81">
        <v>4988</v>
      </c>
      <c r="Q14" s="81">
        <v>5000</v>
      </c>
      <c r="R14" s="81">
        <v>4971</v>
      </c>
      <c r="S14" s="81">
        <v>4956</v>
      </c>
      <c r="T14" s="81">
        <v>4944</v>
      </c>
      <c r="U14" s="81">
        <v>4945</v>
      </c>
      <c r="V14" s="81">
        <v>4928</v>
      </c>
      <c r="W14" s="81">
        <v>4910</v>
      </c>
      <c r="X14" s="81">
        <v>4894</v>
      </c>
      <c r="Y14" s="81">
        <v>4888</v>
      </c>
      <c r="Z14" s="82">
        <v>120948</v>
      </c>
    </row>
    <row r="15" spans="1:26">
      <c r="A15" s="87" t="s">
        <v>50</v>
      </c>
      <c r="B15" s="80">
        <v>482</v>
      </c>
      <c r="C15" s="81">
        <v>485</v>
      </c>
      <c r="D15" s="81">
        <v>453</v>
      </c>
      <c r="E15" s="81">
        <v>426</v>
      </c>
      <c r="F15" s="81">
        <v>410</v>
      </c>
      <c r="G15" s="81">
        <v>364</v>
      </c>
      <c r="H15" s="81">
        <v>328</v>
      </c>
      <c r="I15" s="81">
        <v>282</v>
      </c>
      <c r="J15" s="81">
        <v>249</v>
      </c>
      <c r="K15" s="81">
        <v>244</v>
      </c>
      <c r="L15" s="81">
        <v>205</v>
      </c>
      <c r="M15" s="81">
        <v>164</v>
      </c>
      <c r="N15" s="81">
        <v>121</v>
      </c>
      <c r="O15" s="81">
        <v>95</v>
      </c>
      <c r="P15" s="81">
        <v>18</v>
      </c>
      <c r="Q15" s="81">
        <v>41</v>
      </c>
      <c r="R15" s="81">
        <v>36</v>
      </c>
      <c r="S15" s="81">
        <v>45</v>
      </c>
      <c r="T15" s="81">
        <v>52</v>
      </c>
      <c r="U15" s="81">
        <v>34</v>
      </c>
      <c r="V15" s="81">
        <v>58</v>
      </c>
      <c r="W15" s="81">
        <v>47</v>
      </c>
      <c r="X15" s="81">
        <v>42</v>
      </c>
      <c r="Y15" s="81">
        <v>40</v>
      </c>
      <c r="Z15" s="82">
        <v>4721</v>
      </c>
    </row>
    <row r="16" spans="1:26">
      <c r="A16" s="87" t="s">
        <v>51</v>
      </c>
      <c r="B16" s="80">
        <v>9615</v>
      </c>
      <c r="C16" s="81">
        <v>9661</v>
      </c>
      <c r="D16" s="81">
        <v>9693</v>
      </c>
      <c r="E16" s="81">
        <v>9725</v>
      </c>
      <c r="F16" s="81">
        <v>9747</v>
      </c>
      <c r="G16" s="81">
        <v>9742</v>
      </c>
      <c r="H16" s="81">
        <v>9743</v>
      </c>
      <c r="I16" s="81">
        <v>9750</v>
      </c>
      <c r="J16" s="81">
        <v>9750</v>
      </c>
      <c r="K16" s="81">
        <v>9777</v>
      </c>
      <c r="L16" s="81">
        <v>9787</v>
      </c>
      <c r="M16" s="81">
        <v>9825</v>
      </c>
      <c r="N16" s="81">
        <v>9825</v>
      </c>
      <c r="O16" s="81">
        <v>9847</v>
      </c>
      <c r="P16" s="81">
        <v>9814</v>
      </c>
      <c r="Q16" s="81">
        <v>9896</v>
      </c>
      <c r="R16" s="81">
        <v>9910</v>
      </c>
      <c r="S16" s="81">
        <v>9921</v>
      </c>
      <c r="T16" s="81">
        <v>9935</v>
      </c>
      <c r="U16" s="81">
        <v>9950</v>
      </c>
      <c r="V16" s="81">
        <v>9964</v>
      </c>
      <c r="W16" s="81">
        <v>9940</v>
      </c>
      <c r="X16" s="81">
        <v>9927</v>
      </c>
      <c r="Y16" s="81">
        <v>9911</v>
      </c>
      <c r="Z16" s="82">
        <v>235655</v>
      </c>
    </row>
    <row r="17" spans="1:26">
      <c r="A17" s="87" t="s">
        <v>52</v>
      </c>
      <c r="B17" s="80">
        <v>6141</v>
      </c>
      <c r="C17" s="81">
        <v>6155</v>
      </c>
      <c r="D17" s="81">
        <v>6145</v>
      </c>
      <c r="E17" s="81">
        <v>6132</v>
      </c>
      <c r="F17" s="81">
        <v>6137</v>
      </c>
      <c r="G17" s="81">
        <v>6123</v>
      </c>
      <c r="H17" s="81">
        <v>6121</v>
      </c>
      <c r="I17" s="81">
        <v>6100</v>
      </c>
      <c r="J17" s="81">
        <v>6101</v>
      </c>
      <c r="K17" s="81">
        <v>6114</v>
      </c>
      <c r="L17" s="81">
        <v>6076</v>
      </c>
      <c r="M17" s="81">
        <v>6063</v>
      </c>
      <c r="N17" s="81">
        <v>6063</v>
      </c>
      <c r="O17" s="81">
        <v>6061</v>
      </c>
      <c r="P17" s="81">
        <v>6007</v>
      </c>
      <c r="Q17" s="81">
        <v>6046</v>
      </c>
      <c r="R17" s="81">
        <v>6039</v>
      </c>
      <c r="S17" s="81">
        <v>6041</v>
      </c>
      <c r="T17" s="81">
        <v>6031</v>
      </c>
      <c r="U17" s="81">
        <v>6012</v>
      </c>
      <c r="V17" s="81">
        <v>5994</v>
      </c>
      <c r="W17" s="81">
        <v>5972</v>
      </c>
      <c r="X17" s="81">
        <v>5960</v>
      </c>
      <c r="Y17" s="81">
        <v>5965</v>
      </c>
      <c r="Z17" s="82">
        <v>145599</v>
      </c>
    </row>
    <row r="18" spans="1:26">
      <c r="A18" s="87" t="s">
        <v>53</v>
      </c>
      <c r="B18" s="80">
        <v>1227</v>
      </c>
      <c r="C18" s="81">
        <v>1258</v>
      </c>
      <c r="D18" s="81">
        <v>1253</v>
      </c>
      <c r="E18" s="81">
        <v>1273</v>
      </c>
      <c r="F18" s="81">
        <v>1290</v>
      </c>
      <c r="G18" s="81">
        <v>1277</v>
      </c>
      <c r="H18" s="81">
        <v>1271</v>
      </c>
      <c r="I18" s="81">
        <v>1268</v>
      </c>
      <c r="J18" s="81">
        <v>1267</v>
      </c>
      <c r="K18" s="81">
        <v>1270</v>
      </c>
      <c r="L18" s="81">
        <v>1255</v>
      </c>
      <c r="M18" s="81">
        <v>1244</v>
      </c>
      <c r="N18" s="81">
        <v>1215</v>
      </c>
      <c r="O18" s="81">
        <v>1207</v>
      </c>
      <c r="P18" s="81">
        <v>1146</v>
      </c>
      <c r="Q18" s="81">
        <v>1181</v>
      </c>
      <c r="R18" s="81">
        <v>1136</v>
      </c>
      <c r="S18" s="81">
        <v>1104</v>
      </c>
      <c r="T18" s="81">
        <v>1094</v>
      </c>
      <c r="U18" s="81">
        <v>1067</v>
      </c>
      <c r="V18" s="81">
        <v>1031</v>
      </c>
      <c r="W18" s="81">
        <v>979</v>
      </c>
      <c r="X18" s="81">
        <v>949</v>
      </c>
      <c r="Y18" s="81">
        <v>930</v>
      </c>
      <c r="Z18" s="82">
        <v>28192</v>
      </c>
    </row>
    <row r="19" spans="1:26">
      <c r="A19" s="87" t="s">
        <v>54</v>
      </c>
      <c r="B19" s="80">
        <v>11</v>
      </c>
      <c r="C19" s="81">
        <v>31</v>
      </c>
      <c r="D19" s="81">
        <v>33</v>
      </c>
      <c r="E19" s="81">
        <v>27</v>
      </c>
      <c r="F19" s="81">
        <v>48</v>
      </c>
      <c r="G19" s="81">
        <v>42</v>
      </c>
      <c r="H19" s="81">
        <v>35</v>
      </c>
      <c r="I19" s="81">
        <v>25</v>
      </c>
      <c r="J19" s="81">
        <v>25</v>
      </c>
      <c r="K19" s="81">
        <v>39</v>
      </c>
      <c r="L19" s="81">
        <v>43</v>
      </c>
      <c r="M19" s="81">
        <v>50</v>
      </c>
      <c r="N19" s="81">
        <v>41</v>
      </c>
      <c r="O19" s="81">
        <v>52</v>
      </c>
      <c r="P19" s="81">
        <v>10</v>
      </c>
      <c r="Q19" s="81">
        <v>38</v>
      </c>
      <c r="R19" s="81">
        <v>49</v>
      </c>
      <c r="S19" s="81">
        <v>46</v>
      </c>
      <c r="T19" s="81">
        <v>41</v>
      </c>
      <c r="U19" s="81">
        <v>46</v>
      </c>
      <c r="V19" s="81">
        <v>43</v>
      </c>
      <c r="W19" s="81">
        <v>31</v>
      </c>
      <c r="X19" s="81">
        <v>56</v>
      </c>
      <c r="Y19" s="81">
        <v>51</v>
      </c>
      <c r="Z19" s="82">
        <v>913</v>
      </c>
    </row>
    <row r="20" spans="1:26">
      <c r="A20" s="87" t="s">
        <v>55</v>
      </c>
      <c r="B20" s="80">
        <v>12510</v>
      </c>
      <c r="C20" s="81">
        <v>12574</v>
      </c>
      <c r="D20" s="81">
        <v>12596</v>
      </c>
      <c r="E20" s="81">
        <v>12620</v>
      </c>
      <c r="F20" s="81">
        <v>12621</v>
      </c>
      <c r="G20" s="81">
        <v>12602</v>
      </c>
      <c r="H20" s="81">
        <v>12601</v>
      </c>
      <c r="I20" s="81">
        <v>12599</v>
      </c>
      <c r="J20" s="81">
        <v>12600</v>
      </c>
      <c r="K20" s="81">
        <v>12616</v>
      </c>
      <c r="L20" s="81">
        <v>12614</v>
      </c>
      <c r="M20" s="81">
        <v>12629</v>
      </c>
      <c r="N20" s="81">
        <v>12623</v>
      </c>
      <c r="O20" s="81">
        <v>12628</v>
      </c>
      <c r="P20" s="81">
        <v>12577</v>
      </c>
      <c r="Q20" s="81">
        <v>12620</v>
      </c>
      <c r="R20" s="81">
        <v>12620</v>
      </c>
      <c r="S20" s="81">
        <v>12638</v>
      </c>
      <c r="T20" s="81">
        <v>12638</v>
      </c>
      <c r="U20" s="81">
        <v>12634</v>
      </c>
      <c r="V20" s="81">
        <v>12637</v>
      </c>
      <c r="W20" s="81">
        <v>12628</v>
      </c>
      <c r="X20" s="81">
        <v>12584</v>
      </c>
      <c r="Y20" s="81">
        <v>12584</v>
      </c>
      <c r="Z20" s="82">
        <v>302593</v>
      </c>
    </row>
    <row r="21" spans="1:26">
      <c r="A21" s="87" t="s">
        <v>56</v>
      </c>
      <c r="B21" s="80">
        <v>6525</v>
      </c>
      <c r="C21" s="81">
        <v>6565</v>
      </c>
      <c r="D21" s="81">
        <v>6581</v>
      </c>
      <c r="E21" s="81">
        <v>6603</v>
      </c>
      <c r="F21" s="81">
        <v>6608</v>
      </c>
      <c r="G21" s="81">
        <v>6603</v>
      </c>
      <c r="H21" s="81">
        <v>6616</v>
      </c>
      <c r="I21" s="81">
        <v>6622</v>
      </c>
      <c r="J21" s="81">
        <v>6628</v>
      </c>
      <c r="K21" s="81">
        <v>6629</v>
      </c>
      <c r="L21" s="81">
        <v>6620</v>
      </c>
      <c r="M21" s="81">
        <v>6636</v>
      </c>
      <c r="N21" s="81">
        <v>6627</v>
      </c>
      <c r="O21" s="81">
        <v>6614</v>
      </c>
      <c r="P21" s="81">
        <v>6564</v>
      </c>
      <c r="Q21" s="81">
        <v>6621</v>
      </c>
      <c r="R21" s="81">
        <v>6610</v>
      </c>
      <c r="S21" s="81">
        <v>6603</v>
      </c>
      <c r="T21" s="81">
        <v>6587</v>
      </c>
      <c r="U21" s="81">
        <v>6598</v>
      </c>
      <c r="V21" s="81">
        <v>6585</v>
      </c>
      <c r="W21" s="81">
        <v>6575</v>
      </c>
      <c r="X21" s="81">
        <v>6569</v>
      </c>
      <c r="Y21" s="81">
        <v>6573</v>
      </c>
      <c r="Z21" s="82">
        <v>158362</v>
      </c>
    </row>
    <row r="22" spans="1:26">
      <c r="A22" s="87" t="s">
        <v>57</v>
      </c>
      <c r="B22" s="80">
        <v>296</v>
      </c>
      <c r="C22" s="81">
        <v>332</v>
      </c>
      <c r="D22" s="81">
        <v>330</v>
      </c>
      <c r="E22" s="81">
        <v>313</v>
      </c>
      <c r="F22" s="81">
        <v>338</v>
      </c>
      <c r="G22" s="81">
        <v>328</v>
      </c>
      <c r="H22" s="81">
        <v>307</v>
      </c>
      <c r="I22" s="81">
        <v>310</v>
      </c>
      <c r="J22" s="81">
        <v>295</v>
      </c>
      <c r="K22" s="81">
        <v>289</v>
      </c>
      <c r="L22" s="81">
        <v>264</v>
      </c>
      <c r="M22" s="81">
        <v>257</v>
      </c>
      <c r="N22" s="81">
        <v>229</v>
      </c>
      <c r="O22" s="81">
        <v>212</v>
      </c>
      <c r="P22" s="81">
        <v>166</v>
      </c>
      <c r="Q22" s="81">
        <v>183</v>
      </c>
      <c r="R22" s="81">
        <v>148</v>
      </c>
      <c r="S22" s="81">
        <v>146</v>
      </c>
      <c r="T22" s="81">
        <v>113</v>
      </c>
      <c r="U22" s="81">
        <v>97</v>
      </c>
      <c r="V22" s="81">
        <v>66</v>
      </c>
      <c r="W22" s="81">
        <v>55</v>
      </c>
      <c r="X22" s="81">
        <v>37</v>
      </c>
      <c r="Y22" s="81">
        <v>32</v>
      </c>
      <c r="Z22" s="82">
        <v>5143</v>
      </c>
    </row>
    <row r="23" spans="1:26">
      <c r="A23" s="87" t="s">
        <v>58</v>
      </c>
      <c r="B23" s="80">
        <v>22</v>
      </c>
      <c r="C23" s="81">
        <v>50</v>
      </c>
      <c r="D23" s="81">
        <v>43</v>
      </c>
      <c r="E23" s="81">
        <v>53</v>
      </c>
      <c r="F23" s="81">
        <v>62</v>
      </c>
      <c r="G23" s="81">
        <v>48</v>
      </c>
      <c r="H23" s="81">
        <v>52</v>
      </c>
      <c r="I23" s="81">
        <v>46</v>
      </c>
      <c r="J23" s="81">
        <v>32</v>
      </c>
      <c r="K23" s="81">
        <v>50</v>
      </c>
      <c r="L23" s="81">
        <v>45</v>
      </c>
      <c r="M23" s="81">
        <v>51</v>
      </c>
      <c r="N23" s="81">
        <v>38</v>
      </c>
      <c r="O23" s="81">
        <v>56</v>
      </c>
      <c r="P23" s="81">
        <v>17</v>
      </c>
      <c r="Q23" s="81">
        <v>104</v>
      </c>
      <c r="R23" s="81">
        <v>128</v>
      </c>
      <c r="S23" s="81">
        <v>154</v>
      </c>
      <c r="T23" s="81">
        <v>171</v>
      </c>
      <c r="U23" s="81">
        <v>165</v>
      </c>
      <c r="V23" s="81">
        <v>189</v>
      </c>
      <c r="W23" s="81">
        <v>171</v>
      </c>
      <c r="X23" s="81">
        <v>176</v>
      </c>
      <c r="Y23" s="81">
        <v>178</v>
      </c>
      <c r="Z23" s="82">
        <v>2101</v>
      </c>
    </row>
    <row r="24" spans="1:26">
      <c r="A24" s="5" t="s">
        <v>81</v>
      </c>
      <c r="B24" s="83">
        <v>58966</v>
      </c>
      <c r="C24" s="84">
        <v>59543</v>
      </c>
      <c r="D24" s="84">
        <v>59630</v>
      </c>
      <c r="E24" s="84">
        <v>59871</v>
      </c>
      <c r="F24" s="84">
        <v>60085</v>
      </c>
      <c r="G24" s="84">
        <v>59842</v>
      </c>
      <c r="H24" s="84">
        <v>59687</v>
      </c>
      <c r="I24" s="84">
        <v>59533</v>
      </c>
      <c r="J24" s="84">
        <v>59470</v>
      </c>
      <c r="K24" s="84">
        <v>59557</v>
      </c>
      <c r="L24" s="84">
        <v>59329</v>
      </c>
      <c r="M24" s="84">
        <v>59327</v>
      </c>
      <c r="N24" s="84">
        <v>59005</v>
      </c>
      <c r="O24" s="84">
        <v>58875</v>
      </c>
      <c r="P24" s="84">
        <v>58044</v>
      </c>
      <c r="Q24" s="84">
        <v>58793</v>
      </c>
      <c r="R24" s="84">
        <v>58569</v>
      </c>
      <c r="S24" s="84">
        <v>58547</v>
      </c>
      <c r="T24" s="84">
        <v>58359</v>
      </c>
      <c r="U24" s="84">
        <v>58237</v>
      </c>
      <c r="V24" s="84">
        <v>58042</v>
      </c>
      <c r="W24" s="84">
        <v>57724</v>
      </c>
      <c r="X24" s="84">
        <v>57584</v>
      </c>
      <c r="Y24" s="84">
        <v>57471</v>
      </c>
      <c r="Z24" s="85">
        <v>1414090</v>
      </c>
    </row>
  </sheetData>
  <pageMargins left="0.7" right="0.7" top="0.75" bottom="0.75" header="0.3" footer="0.3"/>
  <pageSetup orientation="portrait" horizontalDpi="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2:V28"/>
  <sheetViews>
    <sheetView zoomScaleNormal="100" workbookViewId="0"/>
  </sheetViews>
  <sheetFormatPr defaultRowHeight="15"/>
  <cols>
    <col min="1" max="1" width="15.140625" customWidth="1"/>
    <col min="2" max="21" width="11.85546875" bestFit="1" customWidth="1"/>
    <col min="22" max="22" width="11.140625" bestFit="1" customWidth="1"/>
  </cols>
  <sheetData>
    <row r="2" spans="1:22">
      <c r="A2" s="4" t="s">
        <v>25</v>
      </c>
      <c r="B2" s="4" t="s">
        <v>23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1"/>
    </row>
    <row r="3" spans="1:22">
      <c r="A3" s="4" t="s">
        <v>22</v>
      </c>
      <c r="B3" s="72" t="s">
        <v>39</v>
      </c>
      <c r="C3" s="73" t="s">
        <v>40</v>
      </c>
      <c r="D3" s="73" t="s">
        <v>41</v>
      </c>
      <c r="E3" s="73" t="s">
        <v>42</v>
      </c>
      <c r="F3" s="73" t="s">
        <v>43</v>
      </c>
      <c r="G3" s="73" t="s">
        <v>44</v>
      </c>
      <c r="H3" s="73" t="s">
        <v>45</v>
      </c>
      <c r="I3" s="73" t="s">
        <v>46</v>
      </c>
      <c r="J3" s="73" t="s">
        <v>47</v>
      </c>
      <c r="K3" s="73" t="s">
        <v>48</v>
      </c>
      <c r="L3" s="73" t="s">
        <v>49</v>
      </c>
      <c r="M3" s="73" t="s">
        <v>50</v>
      </c>
      <c r="N3" s="73" t="s">
        <v>51</v>
      </c>
      <c r="O3" s="73" t="s">
        <v>52</v>
      </c>
      <c r="P3" s="73" t="s">
        <v>53</v>
      </c>
      <c r="Q3" s="73" t="s">
        <v>54</v>
      </c>
      <c r="R3" s="73" t="s">
        <v>55</v>
      </c>
      <c r="S3" s="73" t="s">
        <v>56</v>
      </c>
      <c r="T3" s="73" t="s">
        <v>57</v>
      </c>
      <c r="U3" s="73" t="s">
        <v>58</v>
      </c>
      <c r="V3" s="74" t="s">
        <v>81</v>
      </c>
    </row>
    <row r="4" spans="1:22">
      <c r="A4" s="75">
        <v>41377.682291666664</v>
      </c>
      <c r="B4" s="76">
        <v>14</v>
      </c>
      <c r="C4" s="77">
        <v>1127</v>
      </c>
      <c r="D4" s="77">
        <v>34</v>
      </c>
      <c r="E4" s="77">
        <v>1126</v>
      </c>
      <c r="F4" s="77">
        <v>2402</v>
      </c>
      <c r="G4" s="77">
        <v>2777</v>
      </c>
      <c r="H4" s="77">
        <v>3927</v>
      </c>
      <c r="I4" s="77">
        <v>3545</v>
      </c>
      <c r="J4" s="77">
        <v>2089</v>
      </c>
      <c r="K4" s="77">
        <v>35</v>
      </c>
      <c r="L4" s="77">
        <v>5061</v>
      </c>
      <c r="M4" s="77">
        <v>482</v>
      </c>
      <c r="N4" s="77">
        <v>9615</v>
      </c>
      <c r="O4" s="77">
        <v>6141</v>
      </c>
      <c r="P4" s="77">
        <v>1227</v>
      </c>
      <c r="Q4" s="77">
        <v>11</v>
      </c>
      <c r="R4" s="77">
        <v>12510</v>
      </c>
      <c r="S4" s="77">
        <v>6525</v>
      </c>
      <c r="T4" s="77">
        <v>296</v>
      </c>
      <c r="U4" s="77">
        <v>22</v>
      </c>
      <c r="V4" s="78">
        <v>58966</v>
      </c>
    </row>
    <row r="5" spans="1:22">
      <c r="A5" s="79">
        <v>41378.530115740738</v>
      </c>
      <c r="B5" s="80">
        <v>28</v>
      </c>
      <c r="C5" s="81">
        <v>1162</v>
      </c>
      <c r="D5" s="81">
        <v>54</v>
      </c>
      <c r="E5" s="81">
        <v>1161</v>
      </c>
      <c r="F5" s="81">
        <v>2450</v>
      </c>
      <c r="G5" s="81">
        <v>2808</v>
      </c>
      <c r="H5" s="81">
        <v>3947</v>
      </c>
      <c r="I5" s="81">
        <v>3544</v>
      </c>
      <c r="J5" s="81">
        <v>2150</v>
      </c>
      <c r="K5" s="81">
        <v>41</v>
      </c>
      <c r="L5" s="81">
        <v>5087</v>
      </c>
      <c r="M5" s="81">
        <v>485</v>
      </c>
      <c r="N5" s="81">
        <v>9661</v>
      </c>
      <c r="O5" s="81">
        <v>6155</v>
      </c>
      <c r="P5" s="81">
        <v>1258</v>
      </c>
      <c r="Q5" s="81">
        <v>31</v>
      </c>
      <c r="R5" s="81">
        <v>12574</v>
      </c>
      <c r="S5" s="81">
        <v>6565</v>
      </c>
      <c r="T5" s="81">
        <v>332</v>
      </c>
      <c r="U5" s="81">
        <v>50</v>
      </c>
      <c r="V5" s="82">
        <v>59543</v>
      </c>
    </row>
    <row r="6" spans="1:22">
      <c r="A6" s="79">
        <v>41379.530162037037</v>
      </c>
      <c r="B6" s="80">
        <v>31</v>
      </c>
      <c r="C6" s="81">
        <v>1161</v>
      </c>
      <c r="D6" s="81">
        <v>39</v>
      </c>
      <c r="E6" s="81">
        <v>1172</v>
      </c>
      <c r="F6" s="81">
        <v>2463</v>
      </c>
      <c r="G6" s="81">
        <v>2806</v>
      </c>
      <c r="H6" s="81">
        <v>3956</v>
      </c>
      <c r="I6" s="81">
        <v>3534</v>
      </c>
      <c r="J6" s="81">
        <v>2193</v>
      </c>
      <c r="K6" s="81">
        <v>38</v>
      </c>
      <c r="L6" s="81">
        <v>5110</v>
      </c>
      <c r="M6" s="81">
        <v>453</v>
      </c>
      <c r="N6" s="81">
        <v>9693</v>
      </c>
      <c r="O6" s="81">
        <v>6145</v>
      </c>
      <c r="P6" s="81">
        <v>1253</v>
      </c>
      <c r="Q6" s="81">
        <v>33</v>
      </c>
      <c r="R6" s="81">
        <v>12596</v>
      </c>
      <c r="S6" s="81">
        <v>6581</v>
      </c>
      <c r="T6" s="81">
        <v>330</v>
      </c>
      <c r="U6" s="81">
        <v>43</v>
      </c>
      <c r="V6" s="82">
        <v>59630</v>
      </c>
    </row>
    <row r="7" spans="1:22">
      <c r="A7" s="79">
        <v>41380.546365740738</v>
      </c>
      <c r="B7" s="80">
        <v>35</v>
      </c>
      <c r="C7" s="81">
        <v>1168</v>
      </c>
      <c r="D7" s="81">
        <v>45</v>
      </c>
      <c r="E7" s="81">
        <v>1215</v>
      </c>
      <c r="F7" s="81">
        <v>2473</v>
      </c>
      <c r="G7" s="81">
        <v>2835</v>
      </c>
      <c r="H7" s="81">
        <v>3983</v>
      </c>
      <c r="I7" s="81">
        <v>3542</v>
      </c>
      <c r="J7" s="81">
        <v>2214</v>
      </c>
      <c r="K7" s="81">
        <v>48</v>
      </c>
      <c r="L7" s="81">
        <v>5141</v>
      </c>
      <c r="M7" s="81">
        <v>426</v>
      </c>
      <c r="N7" s="81">
        <v>9725</v>
      </c>
      <c r="O7" s="81">
        <v>6132</v>
      </c>
      <c r="P7" s="81">
        <v>1273</v>
      </c>
      <c r="Q7" s="81">
        <v>27</v>
      </c>
      <c r="R7" s="81">
        <v>12620</v>
      </c>
      <c r="S7" s="81">
        <v>6603</v>
      </c>
      <c r="T7" s="81">
        <v>313</v>
      </c>
      <c r="U7" s="81">
        <v>53</v>
      </c>
      <c r="V7" s="82">
        <v>59871</v>
      </c>
    </row>
    <row r="8" spans="1:22">
      <c r="A8" s="79">
        <v>41381.530138888891</v>
      </c>
      <c r="B8" s="80">
        <v>44</v>
      </c>
      <c r="C8" s="81">
        <v>1184</v>
      </c>
      <c r="D8" s="81">
        <v>61</v>
      </c>
      <c r="E8" s="81">
        <v>1227</v>
      </c>
      <c r="F8" s="81">
        <v>2488</v>
      </c>
      <c r="G8" s="81">
        <v>2828</v>
      </c>
      <c r="H8" s="81">
        <v>4010</v>
      </c>
      <c r="I8" s="81">
        <v>3537</v>
      </c>
      <c r="J8" s="81">
        <v>2230</v>
      </c>
      <c r="K8" s="81">
        <v>70</v>
      </c>
      <c r="L8" s="81">
        <v>5145</v>
      </c>
      <c r="M8" s="81">
        <v>410</v>
      </c>
      <c r="N8" s="81">
        <v>9747</v>
      </c>
      <c r="O8" s="81">
        <v>6137</v>
      </c>
      <c r="P8" s="81">
        <v>1290</v>
      </c>
      <c r="Q8" s="81">
        <v>48</v>
      </c>
      <c r="R8" s="81">
        <v>12621</v>
      </c>
      <c r="S8" s="81">
        <v>6608</v>
      </c>
      <c r="T8" s="81">
        <v>338</v>
      </c>
      <c r="U8" s="81">
        <v>62</v>
      </c>
      <c r="V8" s="82">
        <v>60085</v>
      </c>
    </row>
    <row r="9" spans="1:22">
      <c r="A9" s="79">
        <v>41382.53019675926</v>
      </c>
      <c r="B9" s="80">
        <v>40</v>
      </c>
      <c r="C9" s="81">
        <v>1163</v>
      </c>
      <c r="D9" s="81">
        <v>56</v>
      </c>
      <c r="E9" s="81">
        <v>1239</v>
      </c>
      <c r="F9" s="81">
        <v>2471</v>
      </c>
      <c r="G9" s="81">
        <v>2801</v>
      </c>
      <c r="H9" s="81">
        <v>4017</v>
      </c>
      <c r="I9" s="81">
        <v>3504</v>
      </c>
      <c r="J9" s="81">
        <v>2213</v>
      </c>
      <c r="K9" s="81">
        <v>64</v>
      </c>
      <c r="L9" s="81">
        <v>5145</v>
      </c>
      <c r="M9" s="81">
        <v>364</v>
      </c>
      <c r="N9" s="81">
        <v>9742</v>
      </c>
      <c r="O9" s="81">
        <v>6123</v>
      </c>
      <c r="P9" s="81">
        <v>1277</v>
      </c>
      <c r="Q9" s="81">
        <v>42</v>
      </c>
      <c r="R9" s="81">
        <v>12602</v>
      </c>
      <c r="S9" s="81">
        <v>6603</v>
      </c>
      <c r="T9" s="81">
        <v>328</v>
      </c>
      <c r="U9" s="81">
        <v>48</v>
      </c>
      <c r="V9" s="82">
        <v>59842</v>
      </c>
    </row>
    <row r="10" spans="1:22">
      <c r="A10" s="79">
        <v>41383.530150462961</v>
      </c>
      <c r="B10" s="80">
        <v>41</v>
      </c>
      <c r="C10" s="81">
        <v>1156</v>
      </c>
      <c r="D10" s="81">
        <v>56</v>
      </c>
      <c r="E10" s="81">
        <v>1215</v>
      </c>
      <c r="F10" s="81">
        <v>2467</v>
      </c>
      <c r="G10" s="81">
        <v>2785</v>
      </c>
      <c r="H10" s="81">
        <v>4015</v>
      </c>
      <c r="I10" s="81">
        <v>3495</v>
      </c>
      <c r="J10" s="81">
        <v>2178</v>
      </c>
      <c r="K10" s="81">
        <v>55</v>
      </c>
      <c r="L10" s="81">
        <v>5150</v>
      </c>
      <c r="M10" s="81">
        <v>328</v>
      </c>
      <c r="N10" s="81">
        <v>9743</v>
      </c>
      <c r="O10" s="81">
        <v>6121</v>
      </c>
      <c r="P10" s="81">
        <v>1271</v>
      </c>
      <c r="Q10" s="81">
        <v>35</v>
      </c>
      <c r="R10" s="81">
        <v>12601</v>
      </c>
      <c r="S10" s="81">
        <v>6616</v>
      </c>
      <c r="T10" s="81">
        <v>307</v>
      </c>
      <c r="U10" s="81">
        <v>52</v>
      </c>
      <c r="V10" s="82">
        <v>59687</v>
      </c>
    </row>
    <row r="11" spans="1:22">
      <c r="A11" s="79">
        <v>41384.530173611114</v>
      </c>
      <c r="B11" s="80">
        <v>26</v>
      </c>
      <c r="C11" s="81">
        <v>1139</v>
      </c>
      <c r="D11" s="81">
        <v>57</v>
      </c>
      <c r="E11" s="81">
        <v>1233</v>
      </c>
      <c r="F11" s="81">
        <v>2458</v>
      </c>
      <c r="G11" s="81">
        <v>2765</v>
      </c>
      <c r="H11" s="81">
        <v>4031</v>
      </c>
      <c r="I11" s="81">
        <v>3471</v>
      </c>
      <c r="J11" s="81">
        <v>2169</v>
      </c>
      <c r="K11" s="81">
        <v>43</v>
      </c>
      <c r="L11" s="81">
        <v>5139</v>
      </c>
      <c r="M11" s="81">
        <v>282</v>
      </c>
      <c r="N11" s="81">
        <v>9750</v>
      </c>
      <c r="O11" s="81">
        <v>6100</v>
      </c>
      <c r="P11" s="81">
        <v>1268</v>
      </c>
      <c r="Q11" s="81">
        <v>25</v>
      </c>
      <c r="R11" s="81">
        <v>12599</v>
      </c>
      <c r="S11" s="81">
        <v>6622</v>
      </c>
      <c r="T11" s="81">
        <v>310</v>
      </c>
      <c r="U11" s="81">
        <v>46</v>
      </c>
      <c r="V11" s="82">
        <v>59533</v>
      </c>
    </row>
    <row r="12" spans="1:22">
      <c r="A12" s="79">
        <v>41385.530057870368</v>
      </c>
      <c r="B12" s="80">
        <v>47</v>
      </c>
      <c r="C12" s="81">
        <v>1138</v>
      </c>
      <c r="D12" s="81">
        <v>48</v>
      </c>
      <c r="E12" s="81">
        <v>1241</v>
      </c>
      <c r="F12" s="81">
        <v>2470</v>
      </c>
      <c r="G12" s="81">
        <v>2732</v>
      </c>
      <c r="H12" s="81">
        <v>4042</v>
      </c>
      <c r="I12" s="81">
        <v>3457</v>
      </c>
      <c r="J12" s="81">
        <v>2165</v>
      </c>
      <c r="K12" s="81">
        <v>56</v>
      </c>
      <c r="L12" s="81">
        <v>5127</v>
      </c>
      <c r="M12" s="81">
        <v>249</v>
      </c>
      <c r="N12" s="81">
        <v>9750</v>
      </c>
      <c r="O12" s="81">
        <v>6101</v>
      </c>
      <c r="P12" s="81">
        <v>1267</v>
      </c>
      <c r="Q12" s="81">
        <v>25</v>
      </c>
      <c r="R12" s="81">
        <v>12600</v>
      </c>
      <c r="S12" s="81">
        <v>6628</v>
      </c>
      <c r="T12" s="81">
        <v>295</v>
      </c>
      <c r="U12" s="81">
        <v>32</v>
      </c>
      <c r="V12" s="82">
        <v>59470</v>
      </c>
    </row>
    <row r="13" spans="1:22">
      <c r="A13" s="79">
        <v>41386.530173611114</v>
      </c>
      <c r="B13" s="80">
        <v>44</v>
      </c>
      <c r="C13" s="81">
        <v>1123</v>
      </c>
      <c r="D13" s="81">
        <v>63</v>
      </c>
      <c r="E13" s="81">
        <v>1251</v>
      </c>
      <c r="F13" s="81">
        <v>2490</v>
      </c>
      <c r="G13" s="81">
        <v>2702</v>
      </c>
      <c r="H13" s="81">
        <v>4070</v>
      </c>
      <c r="I13" s="81">
        <v>3456</v>
      </c>
      <c r="J13" s="81">
        <v>2154</v>
      </c>
      <c r="K13" s="81">
        <v>58</v>
      </c>
      <c r="L13" s="81">
        <v>5118</v>
      </c>
      <c r="M13" s="81">
        <v>244</v>
      </c>
      <c r="N13" s="81">
        <v>9777</v>
      </c>
      <c r="O13" s="81">
        <v>6114</v>
      </c>
      <c r="P13" s="81">
        <v>1270</v>
      </c>
      <c r="Q13" s="81">
        <v>39</v>
      </c>
      <c r="R13" s="81">
        <v>12616</v>
      </c>
      <c r="S13" s="81">
        <v>6629</v>
      </c>
      <c r="T13" s="81">
        <v>289</v>
      </c>
      <c r="U13" s="81">
        <v>50</v>
      </c>
      <c r="V13" s="82">
        <v>59557</v>
      </c>
    </row>
    <row r="14" spans="1:22">
      <c r="A14" s="79">
        <v>41387.53020833333</v>
      </c>
      <c r="B14" s="80">
        <v>37</v>
      </c>
      <c r="C14" s="81">
        <v>1121</v>
      </c>
      <c r="D14" s="81">
        <v>63</v>
      </c>
      <c r="E14" s="81">
        <v>1243</v>
      </c>
      <c r="F14" s="81">
        <v>2502</v>
      </c>
      <c r="G14" s="81">
        <v>2661</v>
      </c>
      <c r="H14" s="81">
        <v>4048</v>
      </c>
      <c r="I14" s="81">
        <v>3461</v>
      </c>
      <c r="J14" s="81">
        <v>2135</v>
      </c>
      <c r="K14" s="81">
        <v>48</v>
      </c>
      <c r="L14" s="81">
        <v>5101</v>
      </c>
      <c r="M14" s="81">
        <v>205</v>
      </c>
      <c r="N14" s="81">
        <v>9787</v>
      </c>
      <c r="O14" s="81">
        <v>6076</v>
      </c>
      <c r="P14" s="81">
        <v>1255</v>
      </c>
      <c r="Q14" s="81">
        <v>43</v>
      </c>
      <c r="R14" s="81">
        <v>12614</v>
      </c>
      <c r="S14" s="81">
        <v>6620</v>
      </c>
      <c r="T14" s="81">
        <v>264</v>
      </c>
      <c r="U14" s="81">
        <v>45</v>
      </c>
      <c r="V14" s="82">
        <v>59329</v>
      </c>
    </row>
    <row r="15" spans="1:22">
      <c r="A15" s="79">
        <v>41388.530150462961</v>
      </c>
      <c r="B15" s="80">
        <v>60</v>
      </c>
      <c r="C15" s="81">
        <v>1129</v>
      </c>
      <c r="D15" s="81">
        <v>54</v>
      </c>
      <c r="E15" s="81">
        <v>1236</v>
      </c>
      <c r="F15" s="81">
        <v>2486</v>
      </c>
      <c r="G15" s="81">
        <v>2645</v>
      </c>
      <c r="H15" s="81">
        <v>4049</v>
      </c>
      <c r="I15" s="81">
        <v>3474</v>
      </c>
      <c r="J15" s="81">
        <v>2121</v>
      </c>
      <c r="K15" s="81">
        <v>57</v>
      </c>
      <c r="L15" s="81">
        <v>5097</v>
      </c>
      <c r="M15" s="81">
        <v>164</v>
      </c>
      <c r="N15" s="81">
        <v>9825</v>
      </c>
      <c r="O15" s="81">
        <v>6063</v>
      </c>
      <c r="P15" s="81">
        <v>1244</v>
      </c>
      <c r="Q15" s="81">
        <v>50</v>
      </c>
      <c r="R15" s="81">
        <v>12629</v>
      </c>
      <c r="S15" s="81">
        <v>6636</v>
      </c>
      <c r="T15" s="81">
        <v>257</v>
      </c>
      <c r="U15" s="81">
        <v>51</v>
      </c>
      <c r="V15" s="82">
        <v>59327</v>
      </c>
    </row>
    <row r="16" spans="1:22">
      <c r="A16" s="79">
        <v>41389.540532407409</v>
      </c>
      <c r="B16" s="80">
        <v>40</v>
      </c>
      <c r="C16" s="81">
        <v>1133</v>
      </c>
      <c r="D16" s="81">
        <v>69</v>
      </c>
      <c r="E16" s="81">
        <v>1204</v>
      </c>
      <c r="F16" s="81">
        <v>2501</v>
      </c>
      <c r="G16" s="81">
        <v>2588</v>
      </c>
      <c r="H16" s="81">
        <v>4038</v>
      </c>
      <c r="I16" s="81">
        <v>3454</v>
      </c>
      <c r="J16" s="81">
        <v>2095</v>
      </c>
      <c r="K16" s="81">
        <v>45</v>
      </c>
      <c r="L16" s="81">
        <v>5056</v>
      </c>
      <c r="M16" s="81">
        <v>121</v>
      </c>
      <c r="N16" s="81">
        <v>9825</v>
      </c>
      <c r="O16" s="81">
        <v>6063</v>
      </c>
      <c r="P16" s="81">
        <v>1215</v>
      </c>
      <c r="Q16" s="81">
        <v>41</v>
      </c>
      <c r="R16" s="81">
        <v>12623</v>
      </c>
      <c r="S16" s="81">
        <v>6627</v>
      </c>
      <c r="T16" s="81">
        <v>229</v>
      </c>
      <c r="U16" s="81">
        <v>38</v>
      </c>
      <c r="V16" s="82">
        <v>59005</v>
      </c>
    </row>
    <row r="17" spans="1:22">
      <c r="A17" s="79">
        <v>41390.53020833333</v>
      </c>
      <c r="B17" s="80">
        <v>34</v>
      </c>
      <c r="C17" s="81">
        <v>1123</v>
      </c>
      <c r="D17" s="81">
        <v>48</v>
      </c>
      <c r="E17" s="81">
        <v>1186</v>
      </c>
      <c r="F17" s="81">
        <v>2501</v>
      </c>
      <c r="G17" s="81">
        <v>2538</v>
      </c>
      <c r="H17" s="81">
        <v>4050</v>
      </c>
      <c r="I17" s="81">
        <v>3456</v>
      </c>
      <c r="J17" s="81">
        <v>2067</v>
      </c>
      <c r="K17" s="81">
        <v>53</v>
      </c>
      <c r="L17" s="81">
        <v>5047</v>
      </c>
      <c r="M17" s="81">
        <v>95</v>
      </c>
      <c r="N17" s="81">
        <v>9847</v>
      </c>
      <c r="O17" s="81">
        <v>6061</v>
      </c>
      <c r="P17" s="81">
        <v>1207</v>
      </c>
      <c r="Q17" s="81">
        <v>52</v>
      </c>
      <c r="R17" s="81">
        <v>12628</v>
      </c>
      <c r="S17" s="81">
        <v>6614</v>
      </c>
      <c r="T17" s="81">
        <v>212</v>
      </c>
      <c r="U17" s="81">
        <v>56</v>
      </c>
      <c r="V17" s="82">
        <v>58875</v>
      </c>
    </row>
    <row r="18" spans="1:22">
      <c r="A18" s="79">
        <v>41391.603831018518</v>
      </c>
      <c r="B18" s="80">
        <v>15</v>
      </c>
      <c r="C18" s="81">
        <v>1088</v>
      </c>
      <c r="D18" s="81">
        <v>21</v>
      </c>
      <c r="E18" s="81">
        <v>1154</v>
      </c>
      <c r="F18" s="81">
        <v>2512</v>
      </c>
      <c r="G18" s="81">
        <v>2467</v>
      </c>
      <c r="H18" s="81">
        <v>4021</v>
      </c>
      <c r="I18" s="81">
        <v>3405</v>
      </c>
      <c r="J18" s="81">
        <v>2046</v>
      </c>
      <c r="K18" s="81">
        <v>8</v>
      </c>
      <c r="L18" s="81">
        <v>4988</v>
      </c>
      <c r="M18" s="81">
        <v>18</v>
      </c>
      <c r="N18" s="81">
        <v>9814</v>
      </c>
      <c r="O18" s="81">
        <v>6007</v>
      </c>
      <c r="P18" s="81">
        <v>1146</v>
      </c>
      <c r="Q18" s="81">
        <v>10</v>
      </c>
      <c r="R18" s="81">
        <v>12577</v>
      </c>
      <c r="S18" s="81">
        <v>6564</v>
      </c>
      <c r="T18" s="81">
        <v>166</v>
      </c>
      <c r="U18" s="81">
        <v>17</v>
      </c>
      <c r="V18" s="82">
        <v>58044</v>
      </c>
    </row>
    <row r="19" spans="1:22">
      <c r="A19" s="79">
        <v>41392.530138888891</v>
      </c>
      <c r="B19" s="80">
        <v>62</v>
      </c>
      <c r="C19" s="81">
        <v>1140</v>
      </c>
      <c r="D19" s="81">
        <v>64</v>
      </c>
      <c r="E19" s="81">
        <v>1180</v>
      </c>
      <c r="F19" s="81">
        <v>2543</v>
      </c>
      <c r="G19" s="81">
        <v>2467</v>
      </c>
      <c r="H19" s="81">
        <v>4043</v>
      </c>
      <c r="I19" s="81">
        <v>3437</v>
      </c>
      <c r="J19" s="81">
        <v>2065</v>
      </c>
      <c r="K19" s="81">
        <v>62</v>
      </c>
      <c r="L19" s="81">
        <v>5000</v>
      </c>
      <c r="M19" s="81">
        <v>41</v>
      </c>
      <c r="N19" s="81">
        <v>9896</v>
      </c>
      <c r="O19" s="81">
        <v>6046</v>
      </c>
      <c r="P19" s="81">
        <v>1181</v>
      </c>
      <c r="Q19" s="81">
        <v>38</v>
      </c>
      <c r="R19" s="81">
        <v>12620</v>
      </c>
      <c r="S19" s="81">
        <v>6621</v>
      </c>
      <c r="T19" s="81">
        <v>183</v>
      </c>
      <c r="U19" s="81">
        <v>104</v>
      </c>
      <c r="V19" s="82">
        <v>58793</v>
      </c>
    </row>
    <row r="20" spans="1:22">
      <c r="A20" s="79">
        <v>41393.530231481483</v>
      </c>
      <c r="B20" s="80">
        <v>38</v>
      </c>
      <c r="C20" s="81">
        <v>1135</v>
      </c>
      <c r="D20" s="81">
        <v>73</v>
      </c>
      <c r="E20" s="81">
        <v>1181</v>
      </c>
      <c r="F20" s="81">
        <v>2544</v>
      </c>
      <c r="G20" s="81">
        <v>2425</v>
      </c>
      <c r="H20" s="81">
        <v>4029</v>
      </c>
      <c r="I20" s="81">
        <v>3428</v>
      </c>
      <c r="J20" s="81">
        <v>2021</v>
      </c>
      <c r="K20" s="81">
        <v>48</v>
      </c>
      <c r="L20" s="81">
        <v>4971</v>
      </c>
      <c r="M20" s="81">
        <v>36</v>
      </c>
      <c r="N20" s="81">
        <v>9910</v>
      </c>
      <c r="O20" s="81">
        <v>6039</v>
      </c>
      <c r="P20" s="81">
        <v>1136</v>
      </c>
      <c r="Q20" s="81">
        <v>49</v>
      </c>
      <c r="R20" s="81">
        <v>12620</v>
      </c>
      <c r="S20" s="81">
        <v>6610</v>
      </c>
      <c r="T20" s="81">
        <v>148</v>
      </c>
      <c r="U20" s="81">
        <v>128</v>
      </c>
      <c r="V20" s="82">
        <v>58569</v>
      </c>
    </row>
    <row r="21" spans="1:22">
      <c r="A21" s="79">
        <v>41394.530266203707</v>
      </c>
      <c r="B21" s="80">
        <v>57</v>
      </c>
      <c r="C21" s="81">
        <v>1151</v>
      </c>
      <c r="D21" s="81">
        <v>65</v>
      </c>
      <c r="E21" s="81">
        <v>1151</v>
      </c>
      <c r="F21" s="81">
        <v>2558</v>
      </c>
      <c r="G21" s="81">
        <v>2382</v>
      </c>
      <c r="H21" s="81">
        <v>4010</v>
      </c>
      <c r="I21" s="81">
        <v>3435</v>
      </c>
      <c r="J21" s="81">
        <v>2029</v>
      </c>
      <c r="K21" s="81">
        <v>55</v>
      </c>
      <c r="L21" s="81">
        <v>4956</v>
      </c>
      <c r="M21" s="81">
        <v>45</v>
      </c>
      <c r="N21" s="81">
        <v>9921</v>
      </c>
      <c r="O21" s="81">
        <v>6041</v>
      </c>
      <c r="P21" s="81">
        <v>1104</v>
      </c>
      <c r="Q21" s="81">
        <v>46</v>
      </c>
      <c r="R21" s="81">
        <v>12638</v>
      </c>
      <c r="S21" s="81">
        <v>6603</v>
      </c>
      <c r="T21" s="81">
        <v>146</v>
      </c>
      <c r="U21" s="81">
        <v>154</v>
      </c>
      <c r="V21" s="82">
        <v>58547</v>
      </c>
    </row>
    <row r="22" spans="1:22">
      <c r="A22" s="79">
        <v>41395.53019675926</v>
      </c>
      <c r="B22" s="80">
        <v>55</v>
      </c>
      <c r="C22" s="81">
        <v>1138</v>
      </c>
      <c r="D22" s="81">
        <v>60</v>
      </c>
      <c r="E22" s="81">
        <v>1129</v>
      </c>
      <c r="F22" s="81">
        <v>2554</v>
      </c>
      <c r="G22" s="81">
        <v>2346</v>
      </c>
      <c r="H22" s="81">
        <v>3989</v>
      </c>
      <c r="I22" s="81">
        <v>3431</v>
      </c>
      <c r="J22" s="81">
        <v>2000</v>
      </c>
      <c r="K22" s="81">
        <v>51</v>
      </c>
      <c r="L22" s="81">
        <v>4944</v>
      </c>
      <c r="M22" s="81">
        <v>52</v>
      </c>
      <c r="N22" s="81">
        <v>9935</v>
      </c>
      <c r="O22" s="81">
        <v>6031</v>
      </c>
      <c r="P22" s="81">
        <v>1094</v>
      </c>
      <c r="Q22" s="81">
        <v>41</v>
      </c>
      <c r="R22" s="81">
        <v>12638</v>
      </c>
      <c r="S22" s="81">
        <v>6587</v>
      </c>
      <c r="T22" s="81">
        <v>113</v>
      </c>
      <c r="U22" s="81">
        <v>171</v>
      </c>
      <c r="V22" s="82">
        <v>58359</v>
      </c>
    </row>
    <row r="23" spans="1:22">
      <c r="A23" s="79">
        <v>41396.530219907407</v>
      </c>
      <c r="B23" s="80">
        <v>56</v>
      </c>
      <c r="C23" s="81">
        <v>1139</v>
      </c>
      <c r="D23" s="81">
        <v>56</v>
      </c>
      <c r="E23" s="81">
        <v>1121</v>
      </c>
      <c r="F23" s="81">
        <v>2563</v>
      </c>
      <c r="G23" s="81">
        <v>2295</v>
      </c>
      <c r="H23" s="81">
        <v>3985</v>
      </c>
      <c r="I23" s="81">
        <v>3444</v>
      </c>
      <c r="J23" s="81">
        <v>1970</v>
      </c>
      <c r="K23" s="81">
        <v>60</v>
      </c>
      <c r="L23" s="81">
        <v>4945</v>
      </c>
      <c r="M23" s="81">
        <v>34</v>
      </c>
      <c r="N23" s="81">
        <v>9950</v>
      </c>
      <c r="O23" s="81">
        <v>6012</v>
      </c>
      <c r="P23" s="81">
        <v>1067</v>
      </c>
      <c r="Q23" s="81">
        <v>46</v>
      </c>
      <c r="R23" s="81">
        <v>12634</v>
      </c>
      <c r="S23" s="81">
        <v>6598</v>
      </c>
      <c r="T23" s="81">
        <v>97</v>
      </c>
      <c r="U23" s="81">
        <v>165</v>
      </c>
      <c r="V23" s="82">
        <v>58237</v>
      </c>
    </row>
    <row r="24" spans="1:22">
      <c r="A24" s="79">
        <v>41397.556006944447</v>
      </c>
      <c r="B24" s="80">
        <v>59</v>
      </c>
      <c r="C24" s="81">
        <v>1110</v>
      </c>
      <c r="D24" s="81">
        <v>87</v>
      </c>
      <c r="E24" s="81">
        <v>1096</v>
      </c>
      <c r="F24" s="81">
        <v>2571</v>
      </c>
      <c r="G24" s="81">
        <v>2267</v>
      </c>
      <c r="H24" s="81">
        <v>3971</v>
      </c>
      <c r="I24" s="81">
        <v>3419</v>
      </c>
      <c r="J24" s="81">
        <v>1923</v>
      </c>
      <c r="K24" s="81">
        <v>44</v>
      </c>
      <c r="L24" s="81">
        <v>4928</v>
      </c>
      <c r="M24" s="81">
        <v>58</v>
      </c>
      <c r="N24" s="81">
        <v>9964</v>
      </c>
      <c r="O24" s="81">
        <v>5994</v>
      </c>
      <c r="P24" s="81">
        <v>1031</v>
      </c>
      <c r="Q24" s="81">
        <v>43</v>
      </c>
      <c r="R24" s="81">
        <v>12637</v>
      </c>
      <c r="S24" s="81">
        <v>6585</v>
      </c>
      <c r="T24" s="81">
        <v>66</v>
      </c>
      <c r="U24" s="81">
        <v>189</v>
      </c>
      <c r="V24" s="82">
        <v>58042</v>
      </c>
    </row>
    <row r="25" spans="1:22">
      <c r="A25" s="79">
        <v>41398.53019675926</v>
      </c>
      <c r="B25" s="80">
        <v>65</v>
      </c>
      <c r="C25" s="81">
        <v>1104</v>
      </c>
      <c r="D25" s="81">
        <v>69</v>
      </c>
      <c r="E25" s="81">
        <v>1080</v>
      </c>
      <c r="F25" s="81">
        <v>2553</v>
      </c>
      <c r="G25" s="81">
        <v>2202</v>
      </c>
      <c r="H25" s="81">
        <v>3962</v>
      </c>
      <c r="I25" s="81">
        <v>3414</v>
      </c>
      <c r="J25" s="81">
        <v>1903</v>
      </c>
      <c r="K25" s="81">
        <v>64</v>
      </c>
      <c r="L25" s="81">
        <v>4910</v>
      </c>
      <c r="M25" s="81">
        <v>47</v>
      </c>
      <c r="N25" s="81">
        <v>9940</v>
      </c>
      <c r="O25" s="81">
        <v>5972</v>
      </c>
      <c r="P25" s="81">
        <v>979</v>
      </c>
      <c r="Q25" s="81">
        <v>31</v>
      </c>
      <c r="R25" s="81">
        <v>12628</v>
      </c>
      <c r="S25" s="81">
        <v>6575</v>
      </c>
      <c r="T25" s="81">
        <v>55</v>
      </c>
      <c r="U25" s="81">
        <v>171</v>
      </c>
      <c r="V25" s="82">
        <v>57724</v>
      </c>
    </row>
    <row r="26" spans="1:22">
      <c r="A26" s="79">
        <v>41399.530138888891</v>
      </c>
      <c r="B26" s="80">
        <v>72</v>
      </c>
      <c r="C26" s="81">
        <v>1121</v>
      </c>
      <c r="D26" s="81">
        <v>60</v>
      </c>
      <c r="E26" s="81">
        <v>1103</v>
      </c>
      <c r="F26" s="81">
        <v>2589</v>
      </c>
      <c r="G26" s="81">
        <v>2151</v>
      </c>
      <c r="H26" s="81">
        <v>3979</v>
      </c>
      <c r="I26" s="81">
        <v>3399</v>
      </c>
      <c r="J26" s="81">
        <v>1867</v>
      </c>
      <c r="K26" s="81">
        <v>49</v>
      </c>
      <c r="L26" s="81">
        <v>4894</v>
      </c>
      <c r="M26" s="81">
        <v>42</v>
      </c>
      <c r="N26" s="81">
        <v>9927</v>
      </c>
      <c r="O26" s="81">
        <v>5960</v>
      </c>
      <c r="P26" s="81">
        <v>949</v>
      </c>
      <c r="Q26" s="81">
        <v>56</v>
      </c>
      <c r="R26" s="81">
        <v>12584</v>
      </c>
      <c r="S26" s="81">
        <v>6569</v>
      </c>
      <c r="T26" s="81">
        <v>37</v>
      </c>
      <c r="U26" s="81">
        <v>176</v>
      </c>
      <c r="V26" s="82">
        <v>57584</v>
      </c>
    </row>
    <row r="27" spans="1:22">
      <c r="A27" s="79">
        <v>41399.775011574071</v>
      </c>
      <c r="B27" s="80">
        <v>75</v>
      </c>
      <c r="C27" s="81">
        <v>1122</v>
      </c>
      <c r="D27" s="81">
        <v>51</v>
      </c>
      <c r="E27" s="81">
        <v>1085</v>
      </c>
      <c r="F27" s="81">
        <v>2578</v>
      </c>
      <c r="G27" s="81">
        <v>2126</v>
      </c>
      <c r="H27" s="81">
        <v>3972</v>
      </c>
      <c r="I27" s="81">
        <v>3384</v>
      </c>
      <c r="J27" s="81">
        <v>1869</v>
      </c>
      <c r="K27" s="81">
        <v>57</v>
      </c>
      <c r="L27" s="81">
        <v>4888</v>
      </c>
      <c r="M27" s="81">
        <v>40</v>
      </c>
      <c r="N27" s="81">
        <v>9911</v>
      </c>
      <c r="O27" s="81">
        <v>5965</v>
      </c>
      <c r="P27" s="81">
        <v>930</v>
      </c>
      <c r="Q27" s="81">
        <v>51</v>
      </c>
      <c r="R27" s="81">
        <v>12584</v>
      </c>
      <c r="S27" s="81">
        <v>6573</v>
      </c>
      <c r="T27" s="81">
        <v>32</v>
      </c>
      <c r="U27" s="81">
        <v>178</v>
      </c>
      <c r="V27" s="82">
        <v>57471</v>
      </c>
    </row>
    <row r="28" spans="1:22">
      <c r="A28" s="5" t="s">
        <v>81</v>
      </c>
      <c r="B28" s="83">
        <v>1075</v>
      </c>
      <c r="C28" s="84">
        <v>27275</v>
      </c>
      <c r="D28" s="84">
        <v>1353</v>
      </c>
      <c r="E28" s="84">
        <v>28229</v>
      </c>
      <c r="F28" s="84">
        <v>60187</v>
      </c>
      <c r="G28" s="84">
        <v>61399</v>
      </c>
      <c r="H28" s="84">
        <v>96144</v>
      </c>
      <c r="I28" s="84">
        <v>83126</v>
      </c>
      <c r="J28" s="84">
        <v>49866</v>
      </c>
      <c r="K28" s="84">
        <v>1209</v>
      </c>
      <c r="L28" s="84">
        <v>120948</v>
      </c>
      <c r="M28" s="84">
        <v>4721</v>
      </c>
      <c r="N28" s="84">
        <v>235655</v>
      </c>
      <c r="O28" s="84">
        <v>145599</v>
      </c>
      <c r="P28" s="84">
        <v>28192</v>
      </c>
      <c r="Q28" s="84">
        <v>913</v>
      </c>
      <c r="R28" s="84">
        <v>302593</v>
      </c>
      <c r="S28" s="84">
        <v>158362</v>
      </c>
      <c r="T28" s="84">
        <v>5143</v>
      </c>
      <c r="U28" s="84">
        <v>2101</v>
      </c>
      <c r="V28" s="85">
        <v>1414090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Empire Wide Halls Glyph Groups</vt:lpstr>
      <vt:lpstr>Glyphs by Planet</vt:lpstr>
      <vt:lpstr>Pivot Table</vt:lpstr>
      <vt:lpstr>Pivot Chart</vt:lpstr>
    </vt:vector>
  </TitlesOfParts>
  <Company>Nordstrom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xggx</dc:creator>
  <cp:lastModifiedBy>xggx</cp:lastModifiedBy>
  <dcterms:created xsi:type="dcterms:W3CDTF">2013-04-11T17:26:38Z</dcterms:created>
  <dcterms:modified xsi:type="dcterms:W3CDTF">2013-05-05T21:07:45Z</dcterms:modified>
</cp:coreProperties>
</file>